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06"/>
  <workbookPr defaultThemeVersion="166925"/>
  <mc:AlternateContent xmlns:mc="http://schemas.openxmlformats.org/markup-compatibility/2006">
    <mc:Choice Requires="x15">
      <x15ac:absPath xmlns:x15ac="http://schemas.microsoft.com/office/spreadsheetml/2010/11/ac" url="C:\Users\ASUS\Documents\2. HABITAT\2022\01. INFORMES\08. TRANSPARENCIA\"/>
    </mc:Choice>
  </mc:AlternateContent>
  <xr:revisionPtr revIDLastSave="0" documentId="13_ncr:1_{EDC00220-B4C4-4F68-ACA2-7C752CB4D3C6}" xr6:coauthVersionLast="47" xr6:coauthVersionMax="47" xr10:uidLastSave="{00000000-0000-0000-0000-000000000000}"/>
  <bookViews>
    <workbookView xWindow="-108" yWindow="-108" windowWidth="23256" windowHeight="12456" xr2:uid="{00000000-000D-0000-FFFF-FFFF00000000}"/>
  </bookViews>
  <sheets>
    <sheet name="JULIO" sheetId="18" r:id="rId1"/>
  </sheets>
  <externalReferences>
    <externalReference r:id="rId2"/>
    <externalReference r:id="rId3"/>
  </externalReferences>
  <definedNames>
    <definedName name="_xlnm._FilterDatabase" localSheetId="0" hidden="1">JULIO!$A$11:$AB$991</definedName>
    <definedName name="_xlnm.Print_Area" localSheetId="0">JULIO!$A$3:$S$161</definedName>
    <definedName name="Subsecretaría">[1]DATOS!#REF!</definedName>
    <definedName name="_xlnm.Print_Titles" localSheetId="0">JULIO!$3:$4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B13" i="18" l="1"/>
  <c r="AB14" i="18"/>
  <c r="AB15" i="18"/>
  <c r="AB16" i="18"/>
  <c r="AB17" i="18"/>
  <c r="AB18" i="18"/>
  <c r="AB19" i="18"/>
  <c r="AB20" i="18"/>
  <c r="AB21" i="18"/>
  <c r="AB22" i="18"/>
  <c r="AB23" i="18"/>
  <c r="AB24" i="18"/>
  <c r="AB25" i="18"/>
  <c r="AB26" i="18"/>
  <c r="AB27" i="18"/>
  <c r="AB28" i="18"/>
  <c r="AB29" i="18"/>
  <c r="AB30" i="18"/>
  <c r="AB31" i="18"/>
  <c r="AB32" i="18"/>
  <c r="AB33" i="18"/>
  <c r="AB34" i="18"/>
  <c r="AB35" i="18"/>
  <c r="AB36" i="18"/>
  <c r="AB37" i="18"/>
  <c r="AB38" i="18"/>
  <c r="AB39" i="18"/>
  <c r="AB40" i="18"/>
  <c r="AB41" i="18"/>
  <c r="AB42" i="18"/>
  <c r="AB43" i="18"/>
  <c r="AB44" i="18"/>
  <c r="AB45" i="18"/>
  <c r="AB46" i="18"/>
  <c r="AB47" i="18"/>
  <c r="AB48" i="18"/>
  <c r="AB49" i="18"/>
  <c r="AB50" i="18"/>
  <c r="AB51" i="18"/>
  <c r="AB52" i="18"/>
  <c r="AB53" i="18"/>
  <c r="AB54" i="18"/>
  <c r="AB55" i="18"/>
  <c r="AB56" i="18"/>
  <c r="AB57" i="18"/>
  <c r="AB58" i="18"/>
  <c r="AB59" i="18"/>
  <c r="AB60" i="18"/>
  <c r="AB61" i="18"/>
  <c r="AB62" i="18"/>
  <c r="AB63" i="18"/>
  <c r="AB64" i="18"/>
  <c r="AB65" i="18"/>
  <c r="AB66" i="18"/>
  <c r="AB67" i="18"/>
  <c r="AB68" i="18"/>
  <c r="AB69" i="18"/>
  <c r="AB70" i="18"/>
  <c r="AB71" i="18"/>
  <c r="AB72" i="18"/>
  <c r="AB73" i="18"/>
  <c r="AB74" i="18"/>
  <c r="AB75" i="18"/>
  <c r="AB76" i="18"/>
  <c r="AB77" i="18"/>
  <c r="AB78" i="18"/>
  <c r="AB79" i="18"/>
  <c r="AB80" i="18"/>
  <c r="AB81" i="18"/>
  <c r="AB82" i="18"/>
  <c r="AB83" i="18"/>
  <c r="AB84" i="18"/>
  <c r="AB85" i="18"/>
  <c r="AB86" i="18"/>
  <c r="AB87" i="18"/>
  <c r="AB88" i="18"/>
  <c r="AB89" i="18"/>
  <c r="AB90" i="18"/>
  <c r="AB91" i="18"/>
  <c r="AB92" i="18"/>
  <c r="AB93" i="18"/>
  <c r="AB94" i="18"/>
  <c r="AB95" i="18"/>
  <c r="AB96" i="18"/>
  <c r="AB97" i="18"/>
  <c r="AB98" i="18"/>
  <c r="AB99" i="18"/>
  <c r="AB100" i="18"/>
  <c r="AB101" i="18"/>
  <c r="AB102" i="18"/>
  <c r="AB103" i="18"/>
  <c r="AB104" i="18"/>
  <c r="AB105" i="18"/>
  <c r="AB106" i="18"/>
  <c r="AB107" i="18"/>
  <c r="AB108" i="18"/>
  <c r="AB109" i="18"/>
  <c r="AB110" i="18"/>
  <c r="AB111" i="18"/>
  <c r="AB112" i="18"/>
  <c r="AB113" i="18"/>
  <c r="AB114" i="18"/>
  <c r="AB115" i="18"/>
  <c r="AB116" i="18"/>
  <c r="AB117" i="18"/>
  <c r="AB118" i="18"/>
  <c r="AB119" i="18"/>
  <c r="AB120" i="18"/>
  <c r="AB121" i="18"/>
  <c r="AB122" i="18"/>
  <c r="AB123" i="18"/>
  <c r="AB124" i="18"/>
  <c r="AB125" i="18"/>
  <c r="AB126" i="18"/>
  <c r="AB127" i="18"/>
  <c r="AB128" i="18"/>
  <c r="AB129" i="18"/>
  <c r="AB130" i="18"/>
  <c r="AB131" i="18"/>
  <c r="AB132" i="18"/>
  <c r="AB133" i="18"/>
  <c r="AB134" i="18"/>
  <c r="AB135" i="18"/>
  <c r="AB136" i="18"/>
  <c r="AB137" i="18"/>
  <c r="AB138" i="18"/>
  <c r="AB139" i="18"/>
  <c r="AB140" i="18"/>
  <c r="AB141" i="18"/>
  <c r="AB142" i="18"/>
  <c r="AB143" i="18"/>
  <c r="AB144" i="18"/>
  <c r="AB145" i="18"/>
  <c r="AB146" i="18"/>
  <c r="AB147" i="18"/>
  <c r="AB148" i="18"/>
  <c r="AB149" i="18"/>
  <c r="AB150" i="18"/>
  <c r="AB151" i="18"/>
  <c r="AB152" i="18"/>
  <c r="AB153" i="18"/>
  <c r="AB154" i="18"/>
  <c r="AB155" i="18"/>
  <c r="AB156" i="18"/>
  <c r="AB157" i="18"/>
  <c r="AB158" i="18"/>
  <c r="AB159" i="18"/>
  <c r="AB160" i="18"/>
  <c r="AB161" i="18"/>
  <c r="AB162" i="18"/>
  <c r="AB163" i="18"/>
  <c r="AB164" i="18"/>
  <c r="AB165" i="18"/>
  <c r="AB166" i="18"/>
  <c r="AB167" i="18"/>
  <c r="AB168" i="18"/>
  <c r="AB169" i="18"/>
  <c r="AB170" i="18"/>
  <c r="AB171" i="18"/>
  <c r="AB172" i="18"/>
  <c r="AB173" i="18"/>
  <c r="AB174" i="18"/>
  <c r="AB175" i="18"/>
  <c r="AB176" i="18"/>
  <c r="AB177" i="18"/>
  <c r="AB178" i="18"/>
  <c r="AB179" i="18"/>
  <c r="AB180" i="18"/>
  <c r="AB181" i="18"/>
  <c r="AB182" i="18"/>
  <c r="AB183" i="18"/>
  <c r="AB184" i="18"/>
  <c r="AB185" i="18"/>
  <c r="AB186" i="18"/>
  <c r="AB187" i="18"/>
  <c r="AB188" i="18"/>
  <c r="AB189" i="18"/>
  <c r="AB190" i="18"/>
  <c r="AB191" i="18"/>
  <c r="AB192" i="18"/>
  <c r="AB193" i="18"/>
  <c r="AB194" i="18"/>
  <c r="AB195" i="18"/>
  <c r="AB196" i="18"/>
  <c r="AB197" i="18"/>
  <c r="AB198" i="18"/>
  <c r="AB199" i="18"/>
  <c r="AB200" i="18"/>
  <c r="AB201" i="18"/>
  <c r="AB202" i="18"/>
  <c r="AB203" i="18"/>
  <c r="AB204" i="18"/>
  <c r="AB205" i="18"/>
  <c r="AB206" i="18"/>
  <c r="AB207" i="18"/>
  <c r="AB208" i="18"/>
  <c r="AB209" i="18"/>
  <c r="AB210" i="18"/>
  <c r="AB211" i="18"/>
  <c r="AB212" i="18"/>
  <c r="AB213" i="18"/>
  <c r="AB214" i="18"/>
  <c r="AB215" i="18"/>
  <c r="AB216" i="18"/>
  <c r="AB217" i="18"/>
  <c r="AB218" i="18"/>
  <c r="AB219" i="18"/>
  <c r="AB220" i="18"/>
  <c r="AB221" i="18"/>
  <c r="AB222" i="18"/>
  <c r="AB223" i="18"/>
  <c r="AB224" i="18"/>
  <c r="AB225" i="18"/>
  <c r="AB226" i="18"/>
  <c r="AB227" i="18"/>
  <c r="AB228" i="18"/>
  <c r="AB229" i="18"/>
  <c r="AB230" i="18"/>
  <c r="AB231" i="18"/>
  <c r="AB232" i="18"/>
  <c r="AB233" i="18"/>
  <c r="AB234" i="18"/>
  <c r="AB235" i="18"/>
  <c r="AB236" i="18"/>
  <c r="AB237" i="18"/>
  <c r="AB238" i="18"/>
  <c r="AB239" i="18"/>
  <c r="AB240" i="18"/>
  <c r="AB241" i="18"/>
  <c r="AB242" i="18"/>
  <c r="AB243" i="18"/>
  <c r="AB244" i="18"/>
  <c r="AB245" i="18"/>
  <c r="AB246" i="18"/>
  <c r="AB247" i="18"/>
  <c r="AB248" i="18"/>
  <c r="AB249" i="18"/>
  <c r="AB250" i="18"/>
  <c r="AB251" i="18"/>
  <c r="AB252" i="18"/>
  <c r="AB253" i="18"/>
  <c r="AB254" i="18"/>
  <c r="AB255" i="18"/>
  <c r="AB256" i="18"/>
  <c r="AB257" i="18"/>
  <c r="AB258" i="18"/>
  <c r="AB259" i="18"/>
  <c r="AB260" i="18"/>
  <c r="AB261" i="18"/>
  <c r="AB262" i="18"/>
  <c r="AB263" i="18"/>
  <c r="AB264" i="18"/>
  <c r="AB265" i="18"/>
  <c r="AB266" i="18"/>
  <c r="AB267" i="18"/>
  <c r="AB268" i="18"/>
  <c r="AB269" i="18"/>
  <c r="AB270" i="18"/>
  <c r="AB271" i="18"/>
  <c r="AB272" i="18"/>
  <c r="AB273" i="18"/>
  <c r="AB274" i="18"/>
  <c r="AB275" i="18"/>
  <c r="AB276" i="18"/>
  <c r="AB277" i="18"/>
  <c r="AB278" i="18"/>
  <c r="AB279" i="18"/>
  <c r="AB280" i="18"/>
  <c r="AB281" i="18"/>
  <c r="AB282" i="18"/>
  <c r="AB283" i="18"/>
  <c r="AB284" i="18"/>
  <c r="AB285" i="18"/>
  <c r="AB286" i="18"/>
  <c r="AB287" i="18"/>
  <c r="AB288" i="18"/>
  <c r="AB289" i="18"/>
  <c r="AB290" i="18"/>
  <c r="AB291" i="18"/>
  <c r="AB292" i="18"/>
  <c r="AB293" i="18"/>
  <c r="AB294" i="18"/>
  <c r="AB295" i="18"/>
  <c r="AB296" i="18"/>
  <c r="AB297" i="18"/>
  <c r="AB298" i="18"/>
  <c r="AB299" i="18"/>
  <c r="AB300" i="18"/>
  <c r="AB301" i="18"/>
  <c r="AB302" i="18"/>
  <c r="AB303" i="18"/>
  <c r="AB304" i="18"/>
  <c r="AB305" i="18"/>
  <c r="AB306" i="18"/>
  <c r="AB307" i="18"/>
  <c r="AB308" i="18"/>
  <c r="AB309" i="18"/>
  <c r="AB310" i="18"/>
  <c r="AB311" i="18"/>
  <c r="AB312" i="18"/>
  <c r="AB313" i="18"/>
  <c r="AB314" i="18"/>
  <c r="AB315" i="18"/>
  <c r="AB316" i="18"/>
  <c r="AB317" i="18"/>
  <c r="AB318" i="18"/>
  <c r="AB319" i="18"/>
  <c r="AB320" i="18"/>
  <c r="AB321" i="18"/>
  <c r="AB322" i="18"/>
  <c r="AB323" i="18"/>
  <c r="AB324" i="18"/>
  <c r="AB325" i="18"/>
  <c r="AB326" i="18"/>
  <c r="AB327" i="18"/>
  <c r="AB328" i="18"/>
  <c r="AB329" i="18"/>
  <c r="AB330" i="18"/>
  <c r="AB331" i="18"/>
  <c r="AB332" i="18"/>
  <c r="AB333" i="18"/>
  <c r="AB334" i="18"/>
  <c r="AB335" i="18"/>
  <c r="AB336" i="18"/>
  <c r="AB337" i="18"/>
  <c r="AB338" i="18"/>
  <c r="AB339" i="18"/>
  <c r="AB340" i="18"/>
  <c r="AB341" i="18"/>
  <c r="AB342" i="18"/>
  <c r="AB343" i="18"/>
  <c r="AB344" i="18"/>
  <c r="AB345" i="18"/>
  <c r="AB346" i="18"/>
  <c r="AB347" i="18"/>
  <c r="AB348" i="18"/>
  <c r="AB349" i="18"/>
  <c r="AB350" i="18"/>
  <c r="AB351" i="18"/>
  <c r="AB352" i="18"/>
  <c r="AB353" i="18"/>
  <c r="AB354" i="18"/>
  <c r="AB355" i="18"/>
  <c r="AB356" i="18"/>
  <c r="AB357" i="18"/>
  <c r="AB358" i="18"/>
  <c r="AB359" i="18"/>
  <c r="AB360" i="18"/>
  <c r="AB361" i="18"/>
  <c r="AB362" i="18"/>
  <c r="AB363" i="18"/>
  <c r="AB364" i="18"/>
  <c r="AB365" i="18"/>
  <c r="AB366" i="18"/>
  <c r="AB367" i="18"/>
  <c r="AB368" i="18"/>
  <c r="AB369" i="18"/>
  <c r="AB370" i="18"/>
  <c r="AB371" i="18"/>
  <c r="AB372" i="18"/>
  <c r="AB373" i="18"/>
  <c r="AB374" i="18"/>
  <c r="AB375" i="18"/>
  <c r="AB376" i="18"/>
  <c r="AB377" i="18"/>
  <c r="AB378" i="18"/>
  <c r="AB379" i="18"/>
  <c r="AB380" i="18"/>
  <c r="AB381" i="18"/>
  <c r="AB382" i="18"/>
  <c r="AB383" i="18"/>
  <c r="AB384" i="18"/>
  <c r="AB385" i="18"/>
  <c r="AB386" i="18"/>
  <c r="AB387" i="18"/>
  <c r="AB388" i="18"/>
  <c r="AB389" i="18"/>
  <c r="AB390" i="18"/>
  <c r="AB391" i="18"/>
  <c r="AB392" i="18"/>
  <c r="AB393" i="18"/>
  <c r="AB394" i="18"/>
  <c r="AB395" i="18"/>
  <c r="AB396" i="18"/>
  <c r="AB397" i="18"/>
  <c r="AB398" i="18"/>
  <c r="AB399" i="18"/>
  <c r="AB400" i="18"/>
  <c r="AB401" i="18"/>
  <c r="AB402" i="18"/>
  <c r="AB403" i="18"/>
  <c r="AB404" i="18"/>
  <c r="AB405" i="18"/>
  <c r="AB406" i="18"/>
  <c r="AB407" i="18"/>
  <c r="AB408" i="18"/>
  <c r="AB409" i="18"/>
  <c r="AB410" i="18"/>
  <c r="AB411" i="18"/>
  <c r="AB412" i="18"/>
  <c r="AB413" i="18"/>
  <c r="AB414" i="18"/>
  <c r="AB415" i="18"/>
  <c r="AB416" i="18"/>
  <c r="AB417" i="18"/>
  <c r="AB418" i="18"/>
  <c r="AB419" i="18"/>
  <c r="AB420" i="18"/>
  <c r="AB421" i="18"/>
  <c r="AB422" i="18"/>
  <c r="AB423" i="18"/>
  <c r="AB424" i="18"/>
  <c r="AB425" i="18"/>
  <c r="AB426" i="18"/>
  <c r="AB427" i="18"/>
  <c r="AB428" i="18"/>
  <c r="AB429" i="18"/>
  <c r="AB430" i="18"/>
  <c r="AB431" i="18"/>
  <c r="AB432" i="18"/>
  <c r="AB433" i="18"/>
  <c r="AB434" i="18"/>
  <c r="AB435" i="18"/>
  <c r="AB436" i="18"/>
  <c r="AB437" i="18"/>
  <c r="AB438" i="18"/>
  <c r="AB439" i="18"/>
  <c r="AB440" i="18"/>
  <c r="AB441" i="18"/>
  <c r="AB442" i="18"/>
  <c r="AB443" i="18"/>
  <c r="AB444" i="18"/>
  <c r="AB445" i="18"/>
  <c r="AB446" i="18"/>
  <c r="AB447" i="18"/>
  <c r="AB448" i="18"/>
  <c r="AB449" i="18"/>
  <c r="AB450" i="18"/>
  <c r="AB451" i="18"/>
  <c r="AB452" i="18"/>
  <c r="AB453" i="18"/>
  <c r="AB454" i="18"/>
  <c r="AB455" i="18"/>
  <c r="AB456" i="18"/>
  <c r="AB457" i="18"/>
  <c r="AB458" i="18"/>
  <c r="AB459" i="18"/>
  <c r="AB460" i="18"/>
  <c r="AB461" i="18"/>
  <c r="AB462" i="18"/>
  <c r="AB463" i="18"/>
  <c r="AB464" i="18"/>
  <c r="AB465" i="18"/>
  <c r="AB466" i="18"/>
  <c r="AB467" i="18"/>
  <c r="AB468" i="18"/>
  <c r="AB469" i="18"/>
  <c r="AB470" i="18"/>
  <c r="AB471" i="18"/>
  <c r="AB472" i="18"/>
  <c r="AB473" i="18"/>
  <c r="AB474" i="18"/>
  <c r="AB475" i="18"/>
  <c r="AB476" i="18"/>
  <c r="AB477" i="18"/>
  <c r="AB478" i="18"/>
  <c r="AB479" i="18"/>
  <c r="AB480" i="18"/>
  <c r="AB481" i="18"/>
  <c r="AB482" i="18"/>
  <c r="AB483" i="18"/>
  <c r="AB484" i="18"/>
  <c r="AB485" i="18"/>
  <c r="AB486" i="18"/>
  <c r="AB487" i="18"/>
  <c r="AB488" i="18"/>
  <c r="AB489" i="18"/>
  <c r="AB490" i="18"/>
  <c r="AB491" i="18"/>
  <c r="AB492" i="18"/>
  <c r="AB493" i="18"/>
  <c r="AB494" i="18"/>
  <c r="AB495" i="18"/>
  <c r="AB496" i="18"/>
  <c r="AB497" i="18"/>
  <c r="AB498" i="18"/>
  <c r="AB499" i="18"/>
  <c r="AB500" i="18"/>
  <c r="AB501" i="18"/>
  <c r="AB502" i="18"/>
  <c r="AB503" i="18"/>
  <c r="AB504" i="18"/>
  <c r="AB505" i="18"/>
  <c r="AB506" i="18"/>
  <c r="AB507" i="18"/>
  <c r="AB508" i="18"/>
  <c r="AB509" i="18"/>
  <c r="AB510" i="18"/>
  <c r="AB511" i="18"/>
  <c r="AB512" i="18"/>
  <c r="AB513" i="18"/>
  <c r="AB514" i="18"/>
  <c r="AB515" i="18"/>
  <c r="AB516" i="18"/>
  <c r="AB517" i="18"/>
  <c r="AB518" i="18"/>
  <c r="AB519" i="18"/>
  <c r="AB520" i="18"/>
  <c r="AB521" i="18"/>
  <c r="AB522" i="18"/>
  <c r="AB523" i="18"/>
  <c r="AB524" i="18"/>
  <c r="AB525" i="18"/>
  <c r="AB526" i="18"/>
  <c r="AB527" i="18"/>
  <c r="AB528" i="18"/>
  <c r="AB529" i="18"/>
  <c r="AB530" i="18"/>
  <c r="AB531" i="18"/>
  <c r="AB532" i="18"/>
  <c r="AB533" i="18"/>
  <c r="AB534" i="18"/>
  <c r="AB535" i="18"/>
  <c r="AB536" i="18"/>
  <c r="AB537" i="18"/>
  <c r="AB538" i="18"/>
  <c r="AB539" i="18"/>
  <c r="AB540" i="18"/>
  <c r="AB541" i="18"/>
  <c r="AB542" i="18"/>
  <c r="AB543" i="18"/>
  <c r="AB544" i="18"/>
  <c r="AB545" i="18"/>
  <c r="AB546" i="18"/>
  <c r="AB547" i="18"/>
  <c r="AB548" i="18"/>
  <c r="AB549" i="18"/>
  <c r="AB550" i="18"/>
  <c r="AB551" i="18"/>
  <c r="AB552" i="18"/>
  <c r="AB553" i="18"/>
  <c r="AB554" i="18"/>
  <c r="AB555" i="18"/>
  <c r="AB556" i="18"/>
  <c r="AB557" i="18"/>
  <c r="AB558" i="18"/>
  <c r="AB559" i="18"/>
  <c r="AB560" i="18"/>
  <c r="AB561" i="18"/>
  <c r="AB562" i="18"/>
  <c r="AB563" i="18"/>
  <c r="AB564" i="18"/>
  <c r="AB565" i="18"/>
  <c r="AB566" i="18"/>
  <c r="AB567" i="18"/>
  <c r="AB568" i="18"/>
  <c r="AB569" i="18"/>
  <c r="AB570" i="18"/>
  <c r="AB571" i="18"/>
  <c r="AB572" i="18"/>
  <c r="AB573" i="18"/>
  <c r="AB574" i="18"/>
  <c r="AB575" i="18"/>
  <c r="AB576" i="18"/>
  <c r="AB577" i="18"/>
  <c r="AB578" i="18"/>
  <c r="AB579" i="18"/>
  <c r="AB580" i="18"/>
  <c r="AB581" i="18"/>
  <c r="AB582" i="18"/>
  <c r="AB583" i="18"/>
  <c r="AB584" i="18"/>
  <c r="AB585" i="18"/>
  <c r="AB586" i="18"/>
  <c r="AB587" i="18"/>
  <c r="AB588" i="18"/>
  <c r="AB589" i="18"/>
  <c r="AB590" i="18"/>
  <c r="AB591" i="18"/>
  <c r="AB592" i="18"/>
  <c r="AB593" i="18"/>
  <c r="AB594" i="18"/>
  <c r="AB595" i="18"/>
  <c r="AB596" i="18"/>
  <c r="AB597" i="18"/>
  <c r="AB598" i="18"/>
  <c r="AB599" i="18"/>
  <c r="AB600" i="18"/>
  <c r="AB601" i="18"/>
  <c r="AB602" i="18"/>
  <c r="AB603" i="18"/>
  <c r="AB604" i="18"/>
  <c r="AB605" i="18"/>
  <c r="AB606" i="18"/>
  <c r="AB607" i="18"/>
  <c r="AB608" i="18"/>
  <c r="AB609" i="18"/>
  <c r="AB610" i="18"/>
  <c r="AB611" i="18"/>
  <c r="AB612" i="18"/>
  <c r="AB613" i="18"/>
  <c r="AB614" i="18"/>
  <c r="AB615" i="18"/>
  <c r="AB616" i="18"/>
  <c r="AB617" i="18"/>
  <c r="AB618" i="18"/>
  <c r="AB619" i="18"/>
  <c r="AB620" i="18"/>
  <c r="AB621" i="18"/>
  <c r="AB622" i="18"/>
  <c r="AB623" i="18"/>
  <c r="AB624" i="18"/>
  <c r="AB625" i="18"/>
  <c r="AB626" i="18"/>
  <c r="AB627" i="18"/>
  <c r="AB628" i="18"/>
  <c r="AB629" i="18"/>
  <c r="AB630" i="18"/>
  <c r="AB631" i="18"/>
  <c r="AB632" i="18"/>
  <c r="AB633" i="18"/>
  <c r="AB634" i="18"/>
  <c r="AB635" i="18"/>
  <c r="AB636" i="18"/>
  <c r="AB637" i="18"/>
  <c r="AB638" i="18"/>
  <c r="AB639" i="18"/>
  <c r="AB640" i="18"/>
  <c r="AB641" i="18"/>
  <c r="AB642" i="18"/>
  <c r="AB643" i="18"/>
  <c r="AB644" i="18"/>
  <c r="AB645" i="18"/>
  <c r="AB646" i="18"/>
  <c r="AB647" i="18"/>
  <c r="AB648" i="18"/>
  <c r="AB649" i="18"/>
  <c r="AB650" i="18"/>
  <c r="AB651" i="18"/>
  <c r="AB652" i="18"/>
  <c r="AB653" i="18"/>
  <c r="AB654" i="18"/>
  <c r="AB655" i="18"/>
  <c r="AB656" i="18"/>
  <c r="AB657" i="18"/>
  <c r="AB658" i="18"/>
  <c r="AB659" i="18"/>
  <c r="AB660" i="18"/>
  <c r="AB661" i="18"/>
  <c r="AB662" i="18"/>
  <c r="AB663" i="18"/>
  <c r="AB664" i="18"/>
  <c r="AB665" i="18"/>
  <c r="AB666" i="18"/>
  <c r="AB667" i="18"/>
  <c r="AB668" i="18"/>
  <c r="AB669" i="18"/>
  <c r="AB670" i="18"/>
  <c r="AB671" i="18"/>
  <c r="AB672" i="18"/>
  <c r="AB673" i="18"/>
  <c r="AB674" i="18"/>
  <c r="AB675" i="18"/>
  <c r="AB676" i="18"/>
  <c r="AB677" i="18"/>
  <c r="AB678" i="18"/>
  <c r="AB679" i="18"/>
  <c r="AB680" i="18"/>
  <c r="AB681" i="18"/>
  <c r="AB682" i="18"/>
  <c r="AB683" i="18"/>
  <c r="AB684" i="18"/>
  <c r="AB685" i="18"/>
  <c r="AB686" i="18"/>
  <c r="AB687" i="18"/>
  <c r="AB688" i="18"/>
  <c r="AB689" i="18"/>
  <c r="AB690" i="18"/>
  <c r="AB691" i="18"/>
  <c r="AB692" i="18"/>
  <c r="AB693" i="18"/>
  <c r="AB694" i="18"/>
  <c r="AB695" i="18"/>
  <c r="AB696" i="18"/>
  <c r="AB697" i="18"/>
  <c r="AB698" i="18"/>
  <c r="AB699" i="18"/>
  <c r="AB700" i="18"/>
  <c r="AB701" i="18"/>
  <c r="AB702" i="18"/>
  <c r="AB703" i="18"/>
  <c r="AB704" i="18"/>
  <c r="AB705" i="18"/>
  <c r="AB706" i="18"/>
  <c r="AB707" i="18"/>
  <c r="AB708" i="18"/>
  <c r="AB709" i="18"/>
  <c r="AB710" i="18"/>
  <c r="AB711" i="18"/>
  <c r="AB712" i="18"/>
  <c r="AB713" i="18"/>
  <c r="AB714" i="18"/>
  <c r="AB715" i="18"/>
  <c r="AB716" i="18"/>
  <c r="AB717" i="18"/>
  <c r="AB718" i="18"/>
  <c r="AB719" i="18"/>
  <c r="AB720" i="18"/>
  <c r="AB721" i="18"/>
  <c r="AB722" i="18"/>
  <c r="AB723" i="18"/>
  <c r="AB724" i="18"/>
  <c r="AB725" i="18"/>
  <c r="AB726" i="18"/>
  <c r="AB727" i="18"/>
  <c r="AB728" i="18"/>
  <c r="AB729" i="18"/>
  <c r="AB730" i="18"/>
  <c r="AB731" i="18"/>
  <c r="AB732" i="18"/>
  <c r="AB733" i="18"/>
  <c r="AB734" i="18"/>
  <c r="AB735" i="18"/>
  <c r="AB736" i="18"/>
  <c r="AB737" i="18"/>
  <c r="AB738" i="18"/>
  <c r="AB739" i="18"/>
  <c r="AB740" i="18"/>
  <c r="AB741" i="18"/>
  <c r="AB742" i="18"/>
  <c r="AB743" i="18"/>
  <c r="AB744" i="18"/>
  <c r="AB745" i="18"/>
  <c r="AB746" i="18"/>
  <c r="AB747" i="18"/>
  <c r="AB748" i="18"/>
  <c r="AB749" i="18"/>
  <c r="AB750" i="18"/>
  <c r="AB751" i="18"/>
  <c r="AB752" i="18"/>
  <c r="AB753" i="18"/>
  <c r="AB754" i="18"/>
  <c r="AB755" i="18"/>
  <c r="AB756" i="18"/>
  <c r="AB757" i="18"/>
  <c r="AB758" i="18"/>
  <c r="AB759" i="18"/>
  <c r="AB760" i="18"/>
  <c r="AB761" i="18"/>
  <c r="AB762" i="18"/>
  <c r="AB763" i="18"/>
  <c r="AB764" i="18"/>
  <c r="AB765" i="18"/>
  <c r="AB766" i="18"/>
  <c r="AB767" i="18"/>
  <c r="AB768" i="18"/>
  <c r="AB769" i="18"/>
  <c r="AB770" i="18"/>
  <c r="AB771" i="18"/>
  <c r="AB772" i="18"/>
  <c r="AB773" i="18"/>
  <c r="AB774" i="18"/>
  <c r="AB775" i="18"/>
  <c r="AB776" i="18"/>
  <c r="AB777" i="18"/>
  <c r="AB778" i="18"/>
  <c r="AB779" i="18"/>
  <c r="AB780" i="18"/>
  <c r="AB781" i="18"/>
  <c r="AB782" i="18"/>
  <c r="AB783" i="18"/>
  <c r="AB784" i="18"/>
  <c r="AB785" i="18"/>
  <c r="AB786" i="18"/>
  <c r="AB787" i="18"/>
  <c r="AB788" i="18"/>
  <c r="AB789" i="18"/>
  <c r="AB790" i="18"/>
  <c r="AB791" i="18"/>
  <c r="AB792" i="18"/>
  <c r="AB793" i="18"/>
  <c r="AB794" i="18"/>
  <c r="AB795" i="18"/>
  <c r="AB796" i="18"/>
  <c r="AB797" i="18"/>
  <c r="AB798" i="18"/>
  <c r="AB799" i="18"/>
  <c r="AB800" i="18"/>
  <c r="AB801" i="18"/>
  <c r="AB802" i="18"/>
  <c r="AB803" i="18"/>
  <c r="AB804" i="18"/>
  <c r="AB805" i="18"/>
  <c r="AB806" i="18"/>
  <c r="AB807" i="18"/>
  <c r="AB808" i="18"/>
  <c r="AB809" i="18"/>
  <c r="AB810" i="18"/>
  <c r="AB811" i="18"/>
  <c r="AB812" i="18"/>
  <c r="AB813" i="18"/>
  <c r="AB814" i="18"/>
  <c r="AB815" i="18"/>
  <c r="AB816" i="18"/>
  <c r="AB817" i="18"/>
  <c r="AB818" i="18"/>
  <c r="AB819" i="18"/>
  <c r="AB820" i="18"/>
  <c r="AB821" i="18"/>
  <c r="AB822" i="18"/>
  <c r="AB823" i="18"/>
  <c r="AB824" i="18"/>
  <c r="AB825" i="18"/>
  <c r="AB826" i="18"/>
  <c r="AB827" i="18"/>
  <c r="AB828" i="18"/>
  <c r="AB829" i="18"/>
  <c r="AB830" i="18"/>
  <c r="AB831" i="18"/>
  <c r="AB832" i="18"/>
  <c r="AB833" i="18"/>
  <c r="AB834" i="18"/>
  <c r="AB835" i="18"/>
  <c r="AB836" i="18"/>
  <c r="AB837" i="18"/>
  <c r="AB838" i="18"/>
  <c r="AB839" i="18"/>
  <c r="AB840" i="18"/>
  <c r="AB841" i="18"/>
  <c r="AB842" i="18"/>
  <c r="AB843" i="18"/>
  <c r="AB844" i="18"/>
  <c r="AB845" i="18"/>
  <c r="AB846" i="18"/>
  <c r="AB847" i="18"/>
  <c r="AB848" i="18"/>
  <c r="AB849" i="18"/>
  <c r="AB850" i="18"/>
  <c r="AB851" i="18"/>
  <c r="AB852" i="18"/>
  <c r="AB853" i="18"/>
  <c r="AB854" i="18"/>
  <c r="AB855" i="18"/>
  <c r="AB856" i="18"/>
  <c r="AB857" i="18"/>
  <c r="AB858" i="18"/>
  <c r="AB859" i="18"/>
  <c r="AB860" i="18"/>
  <c r="AB861" i="18"/>
  <c r="AB862" i="18"/>
  <c r="AB863" i="18"/>
  <c r="AB864" i="18"/>
  <c r="AB865" i="18"/>
  <c r="AB866" i="18"/>
  <c r="AB867" i="18"/>
  <c r="AB868" i="18"/>
  <c r="AB869" i="18"/>
  <c r="AB870" i="18"/>
  <c r="AB871" i="18"/>
  <c r="AB872" i="18"/>
  <c r="AB873" i="18"/>
  <c r="AB874" i="18"/>
  <c r="AB875" i="18"/>
  <c r="AB876" i="18"/>
  <c r="AB877" i="18"/>
  <c r="AB878" i="18"/>
  <c r="AB879" i="18"/>
  <c r="AB880" i="18"/>
  <c r="AB881" i="18"/>
  <c r="AB882" i="18"/>
  <c r="AB883" i="18"/>
  <c r="AB884" i="18"/>
  <c r="AB885" i="18"/>
  <c r="AB886" i="18"/>
  <c r="AB887" i="18"/>
  <c r="AB888" i="18"/>
  <c r="AB889" i="18"/>
  <c r="AB890" i="18"/>
  <c r="AB891" i="18"/>
  <c r="AB892" i="18"/>
  <c r="AB893" i="18"/>
  <c r="AB894" i="18"/>
  <c r="AB895" i="18"/>
  <c r="AB896" i="18"/>
  <c r="AB897" i="18"/>
  <c r="AB898" i="18"/>
  <c r="AB899" i="18"/>
  <c r="AB900" i="18"/>
  <c r="AB901" i="18"/>
  <c r="AB902" i="18"/>
  <c r="AB903" i="18"/>
  <c r="AB904" i="18"/>
  <c r="AB905" i="18"/>
  <c r="AB906" i="18"/>
  <c r="AB907" i="18"/>
  <c r="AB908" i="18"/>
  <c r="AB909" i="18"/>
  <c r="AB910" i="18"/>
  <c r="AB911" i="18"/>
  <c r="AB912" i="18"/>
  <c r="AB913" i="18"/>
  <c r="AB914" i="18"/>
  <c r="AB915" i="18"/>
  <c r="AB916" i="18"/>
  <c r="AB917" i="18"/>
  <c r="AB918" i="18"/>
  <c r="AB919" i="18"/>
  <c r="AB920" i="18"/>
  <c r="AB921" i="18"/>
  <c r="AB922" i="18"/>
  <c r="AB923" i="18"/>
  <c r="AB924" i="18"/>
  <c r="AB925" i="18"/>
  <c r="AB926" i="18"/>
  <c r="AB927" i="18"/>
  <c r="AB928" i="18"/>
  <c r="AB929" i="18"/>
  <c r="AB930" i="18"/>
  <c r="AB931" i="18"/>
  <c r="AB932" i="18"/>
  <c r="AB933" i="18"/>
  <c r="AB934" i="18"/>
  <c r="AB935" i="18"/>
  <c r="AB936" i="18"/>
  <c r="AB937" i="18"/>
  <c r="AB938" i="18"/>
  <c r="AB939" i="18"/>
  <c r="AB940" i="18"/>
  <c r="AB941" i="18"/>
  <c r="AB942" i="18"/>
  <c r="AB943" i="18"/>
  <c r="AB944" i="18"/>
  <c r="AB945" i="18"/>
  <c r="AB946" i="18"/>
  <c r="AB947" i="18"/>
  <c r="AB948" i="18"/>
  <c r="AB949" i="18"/>
  <c r="AB950" i="18"/>
  <c r="AB951" i="18"/>
  <c r="AB952" i="18"/>
  <c r="AB953" i="18"/>
  <c r="AB954" i="18"/>
  <c r="AB955" i="18"/>
  <c r="AB956" i="18"/>
  <c r="AB957" i="18"/>
  <c r="AB958" i="18"/>
  <c r="AB959" i="18"/>
  <c r="AB960" i="18"/>
  <c r="AB961" i="18"/>
  <c r="AB962" i="18"/>
  <c r="AB963" i="18"/>
  <c r="AB964" i="18"/>
  <c r="AB965" i="18"/>
  <c r="AB966" i="18"/>
  <c r="AB967" i="18"/>
  <c r="AB968" i="18"/>
  <c r="AB969" i="18"/>
  <c r="AB970" i="18"/>
  <c r="AB971" i="18"/>
  <c r="AB972" i="18"/>
  <c r="AB973" i="18"/>
  <c r="AB974" i="18"/>
  <c r="AB975" i="18"/>
  <c r="AB976" i="18"/>
  <c r="AB977" i="18"/>
  <c r="AB978" i="18"/>
  <c r="AB979" i="18"/>
  <c r="AB980" i="18"/>
  <c r="AB981" i="18"/>
  <c r="AB982" i="18"/>
  <c r="AB983" i="18"/>
  <c r="AB984" i="18"/>
  <c r="AB985" i="18"/>
  <c r="AB986" i="18"/>
  <c r="AB987" i="18"/>
  <c r="AB988" i="18"/>
  <c r="AB989" i="18"/>
  <c r="AB990" i="18"/>
  <c r="AB991" i="18"/>
  <c r="AB12" i="18"/>
  <c r="AA13" i="18"/>
  <c r="AA14" i="18"/>
  <c r="AA15" i="18"/>
  <c r="AA16" i="18"/>
  <c r="AA17" i="18"/>
  <c r="AA18" i="18"/>
  <c r="AA19" i="18"/>
  <c r="AA20" i="18"/>
  <c r="AA21" i="18"/>
  <c r="AA22" i="18"/>
  <c r="AA23" i="18"/>
  <c r="AA24" i="18"/>
  <c r="AA25" i="18"/>
  <c r="AA26" i="18"/>
  <c r="AA27" i="18"/>
  <c r="AA28" i="18"/>
  <c r="AA29" i="18"/>
  <c r="AA30" i="18"/>
  <c r="AA31" i="18"/>
  <c r="AA32" i="18"/>
  <c r="AA33" i="18"/>
  <c r="AA34" i="18"/>
  <c r="AA35" i="18"/>
  <c r="AA36" i="18"/>
  <c r="AA37" i="18"/>
  <c r="AA38" i="18"/>
  <c r="AA39" i="18"/>
  <c r="AA40" i="18"/>
  <c r="AA41" i="18"/>
  <c r="AA42" i="18"/>
  <c r="AA43" i="18"/>
  <c r="AA44" i="18"/>
  <c r="AA45" i="18"/>
  <c r="AA46" i="18"/>
  <c r="AA47" i="18"/>
  <c r="AA48" i="18"/>
  <c r="AA49" i="18"/>
  <c r="AA50" i="18"/>
  <c r="AA51" i="18"/>
  <c r="AA52" i="18"/>
  <c r="AA53" i="18"/>
  <c r="AA54" i="18"/>
  <c r="AA55" i="18"/>
  <c r="AA56" i="18"/>
  <c r="AA57" i="18"/>
  <c r="AA58" i="18"/>
  <c r="AA59" i="18"/>
  <c r="AA60" i="18"/>
  <c r="AA61" i="18"/>
  <c r="AA62" i="18"/>
  <c r="AA63" i="18"/>
  <c r="AA64" i="18"/>
  <c r="AA65" i="18"/>
  <c r="AA66" i="18"/>
  <c r="AA67" i="18"/>
  <c r="AA68" i="18"/>
  <c r="AA69" i="18"/>
  <c r="AA70" i="18"/>
  <c r="AA71" i="18"/>
  <c r="AA72" i="18"/>
  <c r="AA73" i="18"/>
  <c r="AA74" i="18"/>
  <c r="AA75" i="18"/>
  <c r="AA76" i="18"/>
  <c r="AA77" i="18"/>
  <c r="AA78" i="18"/>
  <c r="AA79" i="18"/>
  <c r="AA80" i="18"/>
  <c r="AA81" i="18"/>
  <c r="AA82" i="18"/>
  <c r="AA83" i="18"/>
  <c r="AA84" i="18"/>
  <c r="AA85" i="18"/>
  <c r="AA86" i="18"/>
  <c r="AA87" i="18"/>
  <c r="AA88" i="18"/>
  <c r="AA89" i="18"/>
  <c r="AA90" i="18"/>
  <c r="AA91" i="18"/>
  <c r="AA92" i="18"/>
  <c r="AA93" i="18"/>
  <c r="AA94" i="18"/>
  <c r="AA95" i="18"/>
  <c r="AA96" i="18"/>
  <c r="AA97" i="18"/>
  <c r="AA98" i="18"/>
  <c r="AA99" i="18"/>
  <c r="AA100" i="18"/>
  <c r="AA101" i="18"/>
  <c r="AA102" i="18"/>
  <c r="AA103" i="18"/>
  <c r="AA104" i="18"/>
  <c r="AA105" i="18"/>
  <c r="AA106" i="18"/>
  <c r="AA107" i="18"/>
  <c r="AA108" i="18"/>
  <c r="AA109" i="18"/>
  <c r="AA110" i="18"/>
  <c r="AA111" i="18"/>
  <c r="AA112" i="18"/>
  <c r="AA113" i="18"/>
  <c r="AA114" i="18"/>
  <c r="AA115" i="18"/>
  <c r="AA116" i="18"/>
  <c r="AA117" i="18"/>
  <c r="AA118" i="18"/>
  <c r="AA119" i="18"/>
  <c r="AA120" i="18"/>
  <c r="AA121" i="18"/>
  <c r="AA122" i="18"/>
  <c r="AA123" i="18"/>
  <c r="AA124" i="18"/>
  <c r="AA125" i="18"/>
  <c r="AA126" i="18"/>
  <c r="AA127" i="18"/>
  <c r="AA128" i="18"/>
  <c r="AA129" i="18"/>
  <c r="AA130" i="18"/>
  <c r="AA131" i="18"/>
  <c r="AA132" i="18"/>
  <c r="AA133" i="18"/>
  <c r="AA134" i="18"/>
  <c r="AA135" i="18"/>
  <c r="AA136" i="18"/>
  <c r="AA137" i="18"/>
  <c r="AA138" i="18"/>
  <c r="AA139" i="18"/>
  <c r="AA140" i="18"/>
  <c r="AA141" i="18"/>
  <c r="AA142" i="18"/>
  <c r="AA143" i="18"/>
  <c r="AA144" i="18"/>
  <c r="AA145" i="18"/>
  <c r="AA146" i="18"/>
  <c r="AA147" i="18"/>
  <c r="AA148" i="18"/>
  <c r="AA149" i="18"/>
  <c r="AA150" i="18"/>
  <c r="AA151" i="18"/>
  <c r="AA152" i="18"/>
  <c r="AA153" i="18"/>
  <c r="AA154" i="18"/>
  <c r="AA155" i="18"/>
  <c r="AA156" i="18"/>
  <c r="AA157" i="18"/>
  <c r="AA158" i="18"/>
  <c r="AA159" i="18"/>
  <c r="AA160" i="18"/>
  <c r="AA161" i="18"/>
  <c r="AA162" i="18"/>
  <c r="AA163" i="18"/>
  <c r="AA164" i="18"/>
  <c r="AA165" i="18"/>
  <c r="AA166" i="18"/>
  <c r="AA167" i="18"/>
  <c r="AA168" i="18"/>
  <c r="AA169" i="18"/>
  <c r="AA170" i="18"/>
  <c r="AA171" i="18"/>
  <c r="AA172" i="18"/>
  <c r="AA173" i="18"/>
  <c r="AA174" i="18"/>
  <c r="AA175" i="18"/>
  <c r="AA176" i="18"/>
  <c r="AA177" i="18"/>
  <c r="AA178" i="18"/>
  <c r="AA179" i="18"/>
  <c r="AA180" i="18"/>
  <c r="AA181" i="18"/>
  <c r="AA182" i="18"/>
  <c r="AA183" i="18"/>
  <c r="AA184" i="18"/>
  <c r="AA185" i="18"/>
  <c r="AA186" i="18"/>
  <c r="AA187" i="18"/>
  <c r="AA188" i="18"/>
  <c r="AA189" i="18"/>
  <c r="AA190" i="18"/>
  <c r="AA191" i="18"/>
  <c r="AA192" i="18"/>
  <c r="AA193" i="18"/>
  <c r="AA194" i="18"/>
  <c r="AA195" i="18"/>
  <c r="AA196" i="18"/>
  <c r="AA197" i="18"/>
  <c r="AA198" i="18"/>
  <c r="AA199" i="18"/>
  <c r="AA200" i="18"/>
  <c r="AA201" i="18"/>
  <c r="AA202" i="18"/>
  <c r="AA203" i="18"/>
  <c r="AA204" i="18"/>
  <c r="AA205" i="18"/>
  <c r="AA206" i="18"/>
  <c r="AA207" i="18"/>
  <c r="AA208" i="18"/>
  <c r="AA209" i="18"/>
  <c r="AA210" i="18"/>
  <c r="AA211" i="18"/>
  <c r="AA212" i="18"/>
  <c r="AA213" i="18"/>
  <c r="AA214" i="18"/>
  <c r="AA215" i="18"/>
  <c r="AA216" i="18"/>
  <c r="AA217" i="18"/>
  <c r="AA218" i="18"/>
  <c r="AA219" i="18"/>
  <c r="AA220" i="18"/>
  <c r="AA221" i="18"/>
  <c r="AA222" i="18"/>
  <c r="AA223" i="18"/>
  <c r="AA224" i="18"/>
  <c r="AA225" i="18"/>
  <c r="AA226" i="18"/>
  <c r="AA227" i="18"/>
  <c r="AA228" i="18"/>
  <c r="AA229" i="18"/>
  <c r="AA230" i="18"/>
  <c r="AA231" i="18"/>
  <c r="AA232" i="18"/>
  <c r="AA233" i="18"/>
  <c r="AA234" i="18"/>
  <c r="AA235" i="18"/>
  <c r="AA236" i="18"/>
  <c r="AA237" i="18"/>
  <c r="AA238" i="18"/>
  <c r="AA239" i="18"/>
  <c r="AA240" i="18"/>
  <c r="AA241" i="18"/>
  <c r="AA242" i="18"/>
  <c r="AA243" i="18"/>
  <c r="AA244" i="18"/>
  <c r="AA245" i="18"/>
  <c r="AA246" i="18"/>
  <c r="AA247" i="18"/>
  <c r="AA248" i="18"/>
  <c r="AA249" i="18"/>
  <c r="AA250" i="18"/>
  <c r="AA251" i="18"/>
  <c r="AA252" i="18"/>
  <c r="AA253" i="18"/>
  <c r="AA254" i="18"/>
  <c r="AA255" i="18"/>
  <c r="AA256" i="18"/>
  <c r="AA257" i="18"/>
  <c r="AA258" i="18"/>
  <c r="AA259" i="18"/>
  <c r="AA260" i="18"/>
  <c r="AA261" i="18"/>
  <c r="AA262" i="18"/>
  <c r="AA263" i="18"/>
  <c r="AA264" i="18"/>
  <c r="AA265" i="18"/>
  <c r="AA266" i="18"/>
  <c r="AA267" i="18"/>
  <c r="AA268" i="18"/>
  <c r="AA269" i="18"/>
  <c r="AA270" i="18"/>
  <c r="AA271" i="18"/>
  <c r="AA272" i="18"/>
  <c r="AA273" i="18"/>
  <c r="AA274" i="18"/>
  <c r="AA275" i="18"/>
  <c r="AA276" i="18"/>
  <c r="AA277" i="18"/>
  <c r="AA278" i="18"/>
  <c r="AA279" i="18"/>
  <c r="AA280" i="18"/>
  <c r="AA281" i="18"/>
  <c r="AA282" i="18"/>
  <c r="AA283" i="18"/>
  <c r="AA284" i="18"/>
  <c r="AA285" i="18"/>
  <c r="AA286" i="18"/>
  <c r="AA287" i="18"/>
  <c r="AA288" i="18"/>
  <c r="AA289" i="18"/>
  <c r="AA290" i="18"/>
  <c r="AA291" i="18"/>
  <c r="AA292" i="18"/>
  <c r="AA293" i="18"/>
  <c r="AA294" i="18"/>
  <c r="AA295" i="18"/>
  <c r="AA296" i="18"/>
  <c r="AA297" i="18"/>
  <c r="AA298" i="18"/>
  <c r="AA299" i="18"/>
  <c r="AA300" i="18"/>
  <c r="AA301" i="18"/>
  <c r="AA302" i="18"/>
  <c r="AA303" i="18"/>
  <c r="AA304" i="18"/>
  <c r="AA305" i="18"/>
  <c r="AA306" i="18"/>
  <c r="AA307" i="18"/>
  <c r="AA308" i="18"/>
  <c r="AA309" i="18"/>
  <c r="AA310" i="18"/>
  <c r="AA311" i="18"/>
  <c r="AA312" i="18"/>
  <c r="AA313" i="18"/>
  <c r="AA314" i="18"/>
  <c r="AA315" i="18"/>
  <c r="AA316" i="18"/>
  <c r="AA317" i="18"/>
  <c r="AA318" i="18"/>
  <c r="AA319" i="18"/>
  <c r="AA320" i="18"/>
  <c r="AA321" i="18"/>
  <c r="AA322" i="18"/>
  <c r="AA323" i="18"/>
  <c r="AA324" i="18"/>
  <c r="AA325" i="18"/>
  <c r="AA326" i="18"/>
  <c r="AA327" i="18"/>
  <c r="AA328" i="18"/>
  <c r="AA329" i="18"/>
  <c r="AA330" i="18"/>
  <c r="AA331" i="18"/>
  <c r="AA332" i="18"/>
  <c r="AA333" i="18"/>
  <c r="AA334" i="18"/>
  <c r="AA335" i="18"/>
  <c r="AA336" i="18"/>
  <c r="AA337" i="18"/>
  <c r="AA338" i="18"/>
  <c r="AA339" i="18"/>
  <c r="AA340" i="18"/>
  <c r="AA341" i="18"/>
  <c r="AA342" i="18"/>
  <c r="AA343" i="18"/>
  <c r="AA344" i="18"/>
  <c r="AA345" i="18"/>
  <c r="AA346" i="18"/>
  <c r="AA347" i="18"/>
  <c r="AA348" i="18"/>
  <c r="AA349" i="18"/>
  <c r="AA350" i="18"/>
  <c r="AA351" i="18"/>
  <c r="AA352" i="18"/>
  <c r="AA353" i="18"/>
  <c r="AA354" i="18"/>
  <c r="AA355" i="18"/>
  <c r="AA356" i="18"/>
  <c r="AA357" i="18"/>
  <c r="AA358" i="18"/>
  <c r="AA359" i="18"/>
  <c r="AA360" i="18"/>
  <c r="AA361" i="18"/>
  <c r="AA362" i="18"/>
  <c r="AA363" i="18"/>
  <c r="AA364" i="18"/>
  <c r="AA365" i="18"/>
  <c r="AA366" i="18"/>
  <c r="AA367" i="18"/>
  <c r="AA368" i="18"/>
  <c r="AA369" i="18"/>
  <c r="AA370" i="18"/>
  <c r="AA371" i="18"/>
  <c r="AA372" i="18"/>
  <c r="AA373" i="18"/>
  <c r="AA374" i="18"/>
  <c r="AA375" i="18"/>
  <c r="AA376" i="18"/>
  <c r="AA377" i="18"/>
  <c r="AA378" i="18"/>
  <c r="AA379" i="18"/>
  <c r="AA380" i="18"/>
  <c r="AA381" i="18"/>
  <c r="AA382" i="18"/>
  <c r="AA383" i="18"/>
  <c r="AA384" i="18"/>
  <c r="AA385" i="18"/>
  <c r="AA386" i="18"/>
  <c r="AA387" i="18"/>
  <c r="AA388" i="18"/>
  <c r="AA389" i="18"/>
  <c r="AA390" i="18"/>
  <c r="AA391" i="18"/>
  <c r="AA392" i="18"/>
  <c r="AA393" i="18"/>
  <c r="AA394" i="18"/>
  <c r="AA395" i="18"/>
  <c r="AA396" i="18"/>
  <c r="AA397" i="18"/>
  <c r="AA398" i="18"/>
  <c r="AA399" i="18"/>
  <c r="AA400" i="18"/>
  <c r="AA401" i="18"/>
  <c r="AA402" i="18"/>
  <c r="AA403" i="18"/>
  <c r="AA404" i="18"/>
  <c r="AA405" i="18"/>
  <c r="AA406" i="18"/>
  <c r="AA407" i="18"/>
  <c r="AA408" i="18"/>
  <c r="AA409" i="18"/>
  <c r="AA410" i="18"/>
  <c r="AA411" i="18"/>
  <c r="AA412" i="18"/>
  <c r="AA413" i="18"/>
  <c r="AA414" i="18"/>
  <c r="AA415" i="18"/>
  <c r="AA416" i="18"/>
  <c r="AA417" i="18"/>
  <c r="AA418" i="18"/>
  <c r="AA419" i="18"/>
  <c r="AA420" i="18"/>
  <c r="AA421" i="18"/>
  <c r="AA422" i="18"/>
  <c r="AA423" i="18"/>
  <c r="AA424" i="18"/>
  <c r="AA425" i="18"/>
  <c r="AA426" i="18"/>
  <c r="AA427" i="18"/>
  <c r="AA428" i="18"/>
  <c r="AA429" i="18"/>
  <c r="AA430" i="18"/>
  <c r="AA431" i="18"/>
  <c r="AA432" i="18"/>
  <c r="AA433" i="18"/>
  <c r="AA434" i="18"/>
  <c r="AA435" i="18"/>
  <c r="AA436" i="18"/>
  <c r="AA437" i="18"/>
  <c r="AA438" i="18"/>
  <c r="AA439" i="18"/>
  <c r="AA440" i="18"/>
  <c r="AA441" i="18"/>
  <c r="AA442" i="18"/>
  <c r="AA443" i="18"/>
  <c r="AA444" i="18"/>
  <c r="AA445" i="18"/>
  <c r="AA446" i="18"/>
  <c r="AA447" i="18"/>
  <c r="AA448" i="18"/>
  <c r="AA449" i="18"/>
  <c r="AA450" i="18"/>
  <c r="AA451" i="18"/>
  <c r="AA452" i="18"/>
  <c r="AA453" i="18"/>
  <c r="AA454" i="18"/>
  <c r="AA455" i="18"/>
  <c r="AA456" i="18"/>
  <c r="AA457" i="18"/>
  <c r="AA458" i="18"/>
  <c r="AA459" i="18"/>
  <c r="AA460" i="18"/>
  <c r="AA461" i="18"/>
  <c r="AA462" i="18"/>
  <c r="AA463" i="18"/>
  <c r="AA464" i="18"/>
  <c r="AA465" i="18"/>
  <c r="AA466" i="18"/>
  <c r="AA467" i="18"/>
  <c r="AA468" i="18"/>
  <c r="AA469" i="18"/>
  <c r="AA470" i="18"/>
  <c r="AA471" i="18"/>
  <c r="AA472" i="18"/>
  <c r="AA473" i="18"/>
  <c r="AA474" i="18"/>
  <c r="AA475" i="18"/>
  <c r="AA476" i="18"/>
  <c r="AA477" i="18"/>
  <c r="AA478" i="18"/>
  <c r="AA479" i="18"/>
  <c r="AA480" i="18"/>
  <c r="AA481" i="18"/>
  <c r="AA482" i="18"/>
  <c r="AA483" i="18"/>
  <c r="AA484" i="18"/>
  <c r="AA485" i="18"/>
  <c r="AA486" i="18"/>
  <c r="AA487" i="18"/>
  <c r="AA488" i="18"/>
  <c r="AA489" i="18"/>
  <c r="AA490" i="18"/>
  <c r="AA491" i="18"/>
  <c r="AA492" i="18"/>
  <c r="AA493" i="18"/>
  <c r="AA494" i="18"/>
  <c r="AA495" i="18"/>
  <c r="AA496" i="18"/>
  <c r="AA497" i="18"/>
  <c r="AA498" i="18"/>
  <c r="AA499" i="18"/>
  <c r="AA500" i="18"/>
  <c r="AA501" i="18"/>
  <c r="AA502" i="18"/>
  <c r="AA503" i="18"/>
  <c r="AA504" i="18"/>
  <c r="AA505" i="18"/>
  <c r="AA506" i="18"/>
  <c r="AA507" i="18"/>
  <c r="AA508" i="18"/>
  <c r="AA509" i="18"/>
  <c r="AA510" i="18"/>
  <c r="AA511" i="18"/>
  <c r="AA512" i="18"/>
  <c r="AA513" i="18"/>
  <c r="AA514" i="18"/>
  <c r="AA515" i="18"/>
  <c r="AA516" i="18"/>
  <c r="AA517" i="18"/>
  <c r="AA518" i="18"/>
  <c r="AA519" i="18"/>
  <c r="AA520" i="18"/>
  <c r="AA521" i="18"/>
  <c r="AA522" i="18"/>
  <c r="AA523" i="18"/>
  <c r="AA524" i="18"/>
  <c r="AA525" i="18"/>
  <c r="AA526" i="18"/>
  <c r="AA527" i="18"/>
  <c r="AA528" i="18"/>
  <c r="AA529" i="18"/>
  <c r="AA530" i="18"/>
  <c r="AA531" i="18"/>
  <c r="AA532" i="18"/>
  <c r="AA533" i="18"/>
  <c r="AA534" i="18"/>
  <c r="AA535" i="18"/>
  <c r="AA536" i="18"/>
  <c r="AA537" i="18"/>
  <c r="AA538" i="18"/>
  <c r="AA539" i="18"/>
  <c r="AA540" i="18"/>
  <c r="AA541" i="18"/>
  <c r="AA542" i="18"/>
  <c r="AA543" i="18"/>
  <c r="AA544" i="18"/>
  <c r="AA545" i="18"/>
  <c r="AA546" i="18"/>
  <c r="AA547" i="18"/>
  <c r="AA548" i="18"/>
  <c r="AA549" i="18"/>
  <c r="AA550" i="18"/>
  <c r="AA551" i="18"/>
  <c r="AA552" i="18"/>
  <c r="AA553" i="18"/>
  <c r="AA554" i="18"/>
  <c r="AA555" i="18"/>
  <c r="AA556" i="18"/>
  <c r="AA557" i="18"/>
  <c r="AA558" i="18"/>
  <c r="AA559" i="18"/>
  <c r="AA560" i="18"/>
  <c r="AA561" i="18"/>
  <c r="AA562" i="18"/>
  <c r="AA563" i="18"/>
  <c r="AA564" i="18"/>
  <c r="AA565" i="18"/>
  <c r="AA566" i="18"/>
  <c r="AA567" i="18"/>
  <c r="AA568" i="18"/>
  <c r="AA569" i="18"/>
  <c r="AA570" i="18"/>
  <c r="AA571" i="18"/>
  <c r="AA572" i="18"/>
  <c r="AA573" i="18"/>
  <c r="AA574" i="18"/>
  <c r="AA575" i="18"/>
  <c r="AA576" i="18"/>
  <c r="AA577" i="18"/>
  <c r="AA578" i="18"/>
  <c r="AA579" i="18"/>
  <c r="AA580" i="18"/>
  <c r="AA581" i="18"/>
  <c r="AA582" i="18"/>
  <c r="AA583" i="18"/>
  <c r="AA584" i="18"/>
  <c r="AA585" i="18"/>
  <c r="AA586" i="18"/>
  <c r="AA587" i="18"/>
  <c r="AA588" i="18"/>
  <c r="AA589" i="18"/>
  <c r="AA590" i="18"/>
  <c r="AA591" i="18"/>
  <c r="AA592" i="18"/>
  <c r="AA593" i="18"/>
  <c r="AA594" i="18"/>
  <c r="AA595" i="18"/>
  <c r="AA596" i="18"/>
  <c r="AA597" i="18"/>
  <c r="AA598" i="18"/>
  <c r="AA599" i="18"/>
  <c r="AA600" i="18"/>
  <c r="AA601" i="18"/>
  <c r="AA602" i="18"/>
  <c r="AA603" i="18"/>
  <c r="AA604" i="18"/>
  <c r="AA605" i="18"/>
  <c r="AA606" i="18"/>
  <c r="AA607" i="18"/>
  <c r="AA608" i="18"/>
  <c r="AA609" i="18"/>
  <c r="AA610" i="18"/>
  <c r="AA611" i="18"/>
  <c r="AA612" i="18"/>
  <c r="AA613" i="18"/>
  <c r="AA614" i="18"/>
  <c r="AA615" i="18"/>
  <c r="AA616" i="18"/>
  <c r="AA617" i="18"/>
  <c r="AA618" i="18"/>
  <c r="AA619" i="18"/>
  <c r="AA620" i="18"/>
  <c r="AA621" i="18"/>
  <c r="AA622" i="18"/>
  <c r="AA623" i="18"/>
  <c r="AA624" i="18"/>
  <c r="AA625" i="18"/>
  <c r="AA626" i="18"/>
  <c r="AA627" i="18"/>
  <c r="AA628" i="18"/>
  <c r="AA629" i="18"/>
  <c r="AA630" i="18"/>
  <c r="AA631" i="18"/>
  <c r="AA632" i="18"/>
  <c r="AA633" i="18"/>
  <c r="AA634" i="18"/>
  <c r="AA635" i="18"/>
  <c r="AA636" i="18"/>
  <c r="AA637" i="18"/>
  <c r="AA638" i="18"/>
  <c r="AA639" i="18"/>
  <c r="AA640" i="18"/>
  <c r="AA641" i="18"/>
  <c r="AA642" i="18"/>
  <c r="AA643" i="18"/>
  <c r="AA644" i="18"/>
  <c r="AA645" i="18"/>
  <c r="AA646" i="18"/>
  <c r="AA647" i="18"/>
  <c r="AA648" i="18"/>
  <c r="AA649" i="18"/>
  <c r="AA650" i="18"/>
  <c r="AA651" i="18"/>
  <c r="AA652" i="18"/>
  <c r="AA653" i="18"/>
  <c r="AA654" i="18"/>
  <c r="AA655" i="18"/>
  <c r="AA656" i="18"/>
  <c r="AA657" i="18"/>
  <c r="AA658" i="18"/>
  <c r="AA659" i="18"/>
  <c r="AA660" i="18"/>
  <c r="AA661" i="18"/>
  <c r="AA662" i="18"/>
  <c r="AA663" i="18"/>
  <c r="AA664" i="18"/>
  <c r="AA665" i="18"/>
  <c r="AA666" i="18"/>
  <c r="AA667" i="18"/>
  <c r="AA668" i="18"/>
  <c r="AA669" i="18"/>
  <c r="AA670" i="18"/>
  <c r="AA671" i="18"/>
  <c r="AA672" i="18"/>
  <c r="AA673" i="18"/>
  <c r="AA674" i="18"/>
  <c r="AA675" i="18"/>
  <c r="AA676" i="18"/>
  <c r="AA677" i="18"/>
  <c r="AA678" i="18"/>
  <c r="AA679" i="18"/>
  <c r="AA680" i="18"/>
  <c r="AA681" i="18"/>
  <c r="AA682" i="18"/>
  <c r="AA683" i="18"/>
  <c r="AA684" i="18"/>
  <c r="AA685" i="18"/>
  <c r="AA686" i="18"/>
  <c r="AA687" i="18"/>
  <c r="AA688" i="18"/>
  <c r="AA689" i="18"/>
  <c r="AA690" i="18"/>
  <c r="AA691" i="18"/>
  <c r="AA692" i="18"/>
  <c r="AA693" i="18"/>
  <c r="AA694" i="18"/>
  <c r="AA695" i="18"/>
  <c r="AA696" i="18"/>
  <c r="AA697" i="18"/>
  <c r="AA698" i="18"/>
  <c r="AA699" i="18"/>
  <c r="AA700" i="18"/>
  <c r="AA701" i="18"/>
  <c r="AA702" i="18"/>
  <c r="AA703" i="18"/>
  <c r="AA704" i="18"/>
  <c r="AA705" i="18"/>
  <c r="AA706" i="18"/>
  <c r="AA707" i="18"/>
  <c r="AA708" i="18"/>
  <c r="AA709" i="18"/>
  <c r="AA710" i="18"/>
  <c r="AA711" i="18"/>
  <c r="AA712" i="18"/>
  <c r="AA713" i="18"/>
  <c r="AA714" i="18"/>
  <c r="AA715" i="18"/>
  <c r="AA716" i="18"/>
  <c r="AA717" i="18"/>
  <c r="AA718" i="18"/>
  <c r="AA719" i="18"/>
  <c r="AA720" i="18"/>
  <c r="AA721" i="18"/>
  <c r="AA722" i="18"/>
  <c r="AA723" i="18"/>
  <c r="AA724" i="18"/>
  <c r="AA725" i="18"/>
  <c r="AA726" i="18"/>
  <c r="AA727" i="18"/>
  <c r="AA728" i="18"/>
  <c r="AA729" i="18"/>
  <c r="AA730" i="18"/>
  <c r="AA731" i="18"/>
  <c r="AA732" i="18"/>
  <c r="AA733" i="18"/>
  <c r="AA734" i="18"/>
  <c r="AA735" i="18"/>
  <c r="AA736" i="18"/>
  <c r="AA737" i="18"/>
  <c r="AA738" i="18"/>
  <c r="AA739" i="18"/>
  <c r="AA740" i="18"/>
  <c r="AA741" i="18"/>
  <c r="AA742" i="18"/>
  <c r="AA743" i="18"/>
  <c r="AA744" i="18"/>
  <c r="AA745" i="18"/>
  <c r="AA746" i="18"/>
  <c r="AA747" i="18"/>
  <c r="AA748" i="18"/>
  <c r="AA749" i="18"/>
  <c r="AA750" i="18"/>
  <c r="AA751" i="18"/>
  <c r="AA752" i="18"/>
  <c r="AA753" i="18"/>
  <c r="AA754" i="18"/>
  <c r="AA755" i="18"/>
  <c r="AA756" i="18"/>
  <c r="AA757" i="18"/>
  <c r="AA758" i="18"/>
  <c r="AA759" i="18"/>
  <c r="AA760" i="18"/>
  <c r="AA761" i="18"/>
  <c r="AA762" i="18"/>
  <c r="AA763" i="18"/>
  <c r="AA764" i="18"/>
  <c r="AA765" i="18"/>
  <c r="AA766" i="18"/>
  <c r="AA767" i="18"/>
  <c r="AA768" i="18"/>
  <c r="AA769" i="18"/>
  <c r="AA770" i="18"/>
  <c r="AA771" i="18"/>
  <c r="AA772" i="18"/>
  <c r="AA773" i="18"/>
  <c r="AA774" i="18"/>
  <c r="AA775" i="18"/>
  <c r="AA776" i="18"/>
  <c r="AA777" i="18"/>
  <c r="AA778" i="18"/>
  <c r="AA779" i="18"/>
  <c r="AA780" i="18"/>
  <c r="AA781" i="18"/>
  <c r="AA782" i="18"/>
  <c r="AA783" i="18"/>
  <c r="AA784" i="18"/>
  <c r="AA785" i="18"/>
  <c r="AA786" i="18"/>
  <c r="AA787" i="18"/>
  <c r="AA788" i="18"/>
  <c r="AA789" i="18"/>
  <c r="AA790" i="18"/>
  <c r="AA791" i="18"/>
  <c r="AA792" i="18"/>
  <c r="AA793" i="18"/>
  <c r="AA794" i="18"/>
  <c r="AA795" i="18"/>
  <c r="AA796" i="18"/>
  <c r="AA797" i="18"/>
  <c r="AA798" i="18"/>
  <c r="AA799" i="18"/>
  <c r="AA800" i="18"/>
  <c r="AA801" i="18"/>
  <c r="AA802" i="18"/>
  <c r="AA803" i="18"/>
  <c r="AA804" i="18"/>
  <c r="AA805" i="18"/>
  <c r="AA806" i="18"/>
  <c r="AA807" i="18"/>
  <c r="AA808" i="18"/>
  <c r="AA809" i="18"/>
  <c r="AA810" i="18"/>
  <c r="AA811" i="18"/>
  <c r="AA812" i="18"/>
  <c r="AA813" i="18"/>
  <c r="AA814" i="18"/>
  <c r="AA815" i="18"/>
  <c r="AA816" i="18"/>
  <c r="AA817" i="18"/>
  <c r="AA818" i="18"/>
  <c r="AA819" i="18"/>
  <c r="AA820" i="18"/>
  <c r="AA821" i="18"/>
  <c r="AA822" i="18"/>
  <c r="AA823" i="18"/>
  <c r="AA824" i="18"/>
  <c r="AA825" i="18"/>
  <c r="AA826" i="18"/>
  <c r="AA827" i="18"/>
  <c r="AA828" i="18"/>
  <c r="AA829" i="18"/>
  <c r="AA830" i="18"/>
  <c r="AA831" i="18"/>
  <c r="AA832" i="18"/>
  <c r="AA833" i="18"/>
  <c r="AA834" i="18"/>
  <c r="AA835" i="18"/>
  <c r="AA836" i="18"/>
  <c r="AA837" i="18"/>
  <c r="AA838" i="18"/>
  <c r="AA839" i="18"/>
  <c r="AA840" i="18"/>
  <c r="AA841" i="18"/>
  <c r="AA842" i="18"/>
  <c r="AA843" i="18"/>
  <c r="AA844" i="18"/>
  <c r="AA845" i="18"/>
  <c r="AA846" i="18"/>
  <c r="AA847" i="18"/>
  <c r="AA848" i="18"/>
  <c r="AA849" i="18"/>
  <c r="AA850" i="18"/>
  <c r="AA851" i="18"/>
  <c r="AA852" i="18"/>
  <c r="AA853" i="18"/>
  <c r="AA854" i="18"/>
  <c r="AA855" i="18"/>
  <c r="AA856" i="18"/>
  <c r="AA857" i="18"/>
  <c r="AA858" i="18"/>
  <c r="AA859" i="18"/>
  <c r="AA860" i="18"/>
  <c r="AA861" i="18"/>
  <c r="AA862" i="18"/>
  <c r="AA863" i="18"/>
  <c r="AA864" i="18"/>
  <c r="AA865" i="18"/>
  <c r="AA866" i="18"/>
  <c r="AA867" i="18"/>
  <c r="AA868" i="18"/>
  <c r="AA869" i="18"/>
  <c r="AA870" i="18"/>
  <c r="AA871" i="18"/>
  <c r="AA872" i="18"/>
  <c r="AA873" i="18"/>
  <c r="AA874" i="18"/>
  <c r="AA875" i="18"/>
  <c r="AA876" i="18"/>
  <c r="AA877" i="18"/>
  <c r="AA878" i="18"/>
  <c r="AA879" i="18"/>
  <c r="AA880" i="18"/>
  <c r="AA881" i="18"/>
  <c r="AA882" i="18"/>
  <c r="AA883" i="18"/>
  <c r="AA884" i="18"/>
  <c r="AA885" i="18"/>
  <c r="AA886" i="18"/>
  <c r="AA887" i="18"/>
  <c r="AA888" i="18"/>
  <c r="AA889" i="18"/>
  <c r="AA890" i="18"/>
  <c r="AA891" i="18"/>
  <c r="AA892" i="18"/>
  <c r="AA893" i="18"/>
  <c r="AA894" i="18"/>
  <c r="AA895" i="18"/>
  <c r="AA896" i="18"/>
  <c r="AA897" i="18"/>
  <c r="AA898" i="18"/>
  <c r="AA899" i="18"/>
  <c r="AA900" i="18"/>
  <c r="AA901" i="18"/>
  <c r="AA902" i="18"/>
  <c r="AA903" i="18"/>
  <c r="AA904" i="18"/>
  <c r="AA905" i="18"/>
  <c r="AA906" i="18"/>
  <c r="AA907" i="18"/>
  <c r="AA908" i="18"/>
  <c r="AA909" i="18"/>
  <c r="AA910" i="18"/>
  <c r="AA911" i="18"/>
  <c r="AA912" i="18"/>
  <c r="AA913" i="18"/>
  <c r="AA914" i="18"/>
  <c r="AA915" i="18"/>
  <c r="AA916" i="18"/>
  <c r="AA917" i="18"/>
  <c r="AA918" i="18"/>
  <c r="AA919" i="18"/>
  <c r="AA920" i="18"/>
  <c r="AA921" i="18"/>
  <c r="AA922" i="18"/>
  <c r="AA923" i="18"/>
  <c r="AA924" i="18"/>
  <c r="AA925" i="18"/>
  <c r="AA926" i="18"/>
  <c r="AA927" i="18"/>
  <c r="AA928" i="18"/>
  <c r="AA929" i="18"/>
  <c r="AA930" i="18"/>
  <c r="AA931" i="18"/>
  <c r="AA932" i="18"/>
  <c r="AA933" i="18"/>
  <c r="AA934" i="18"/>
  <c r="AA935" i="18"/>
  <c r="AA936" i="18"/>
  <c r="AA937" i="18"/>
  <c r="AA938" i="18"/>
  <c r="AA939" i="18"/>
  <c r="AA940" i="18"/>
  <c r="AA941" i="18"/>
  <c r="AA942" i="18"/>
  <c r="AA943" i="18"/>
  <c r="AA944" i="18"/>
  <c r="AA945" i="18"/>
  <c r="AA946" i="18"/>
  <c r="AA947" i="18"/>
  <c r="AA948" i="18"/>
  <c r="AA949" i="18"/>
  <c r="AA950" i="18"/>
  <c r="AA951" i="18"/>
  <c r="AA952" i="18"/>
  <c r="AA953" i="18"/>
  <c r="AA954" i="18"/>
  <c r="AA955" i="18"/>
  <c r="AA956" i="18"/>
  <c r="AA957" i="18"/>
  <c r="AA958" i="18"/>
  <c r="AA959" i="18"/>
  <c r="AA960" i="18"/>
  <c r="AA961" i="18"/>
  <c r="AA962" i="18"/>
  <c r="AA963" i="18"/>
  <c r="AA964" i="18"/>
  <c r="AA965" i="18"/>
  <c r="AA966" i="18"/>
  <c r="AA967" i="18"/>
  <c r="AA968" i="18"/>
  <c r="AA969" i="18"/>
  <c r="AA970" i="18"/>
  <c r="AA971" i="18"/>
  <c r="AA972" i="18"/>
  <c r="AA973" i="18"/>
  <c r="AA974" i="18"/>
  <c r="AA975" i="18"/>
  <c r="AA976" i="18"/>
  <c r="AA977" i="18"/>
  <c r="AA978" i="18"/>
  <c r="AA979" i="18"/>
  <c r="AA980" i="18"/>
  <c r="AA981" i="18"/>
  <c r="AA982" i="18"/>
  <c r="AA983" i="18"/>
  <c r="AA984" i="18"/>
  <c r="AA985" i="18"/>
  <c r="AA986" i="18"/>
  <c r="AA987" i="18"/>
  <c r="AA988" i="18"/>
  <c r="AA989" i="18"/>
  <c r="AA990" i="18"/>
  <c r="AA991" i="18"/>
  <c r="AA12" i="18"/>
  <c r="V329" i="18"/>
  <c r="V377" i="18"/>
  <c r="V385" i="18"/>
  <c r="V393" i="18"/>
  <c r="V401" i="18"/>
  <c r="V409" i="18"/>
  <c r="V417" i="18"/>
  <c r="V425" i="18"/>
  <c r="V433" i="18"/>
  <c r="V441" i="18"/>
  <c r="V449" i="18"/>
  <c r="V457" i="18"/>
  <c r="V465" i="18"/>
  <c r="V473" i="18"/>
  <c r="V481" i="18"/>
  <c r="V489" i="18"/>
  <c r="V497" i="18"/>
  <c r="V505" i="18"/>
  <c r="V513" i="18"/>
  <c r="V521" i="18"/>
  <c r="V529" i="18"/>
  <c r="V537" i="18"/>
  <c r="V545" i="18"/>
  <c r="V553" i="18"/>
  <c r="V561" i="18"/>
  <c r="V569" i="18"/>
  <c r="V577" i="18"/>
  <c r="V585" i="18"/>
  <c r="V593" i="18"/>
  <c r="V601" i="18"/>
  <c r="V609" i="18"/>
  <c r="V617" i="18"/>
  <c r="V625" i="18"/>
  <c r="V633" i="18"/>
  <c r="V641" i="18"/>
  <c r="V649" i="18"/>
  <c r="V657" i="18"/>
  <c r="V665" i="18"/>
  <c r="V673" i="18"/>
  <c r="V681" i="18"/>
  <c r="V689" i="18"/>
  <c r="V697" i="18"/>
  <c r="V705" i="18"/>
  <c r="V713" i="18"/>
  <c r="V721" i="18"/>
  <c r="V801" i="18"/>
  <c r="V809" i="18"/>
  <c r="V817" i="18"/>
  <c r="V825" i="18"/>
  <c r="V833" i="18"/>
  <c r="V841" i="18"/>
  <c r="V849" i="18"/>
  <c r="V857" i="18"/>
  <c r="V865" i="18"/>
  <c r="V873" i="18"/>
  <c r="V881" i="18"/>
  <c r="V889" i="18"/>
  <c r="V897" i="18"/>
  <c r="V905" i="18"/>
  <c r="V913" i="18"/>
  <c r="V921" i="18"/>
  <c r="V929" i="18"/>
  <c r="V937" i="18"/>
  <c r="V945" i="18"/>
  <c r="V953" i="18"/>
  <c r="V961" i="18"/>
  <c r="V969" i="18"/>
  <c r="V977" i="18"/>
  <c r="V985" i="18"/>
  <c r="V13" i="18"/>
  <c r="X13" i="18"/>
  <c r="V14" i="18"/>
  <c r="X14" i="18"/>
  <c r="V15" i="18"/>
  <c r="X15" i="18"/>
  <c r="V16" i="18"/>
  <c r="X16" i="18"/>
  <c r="V17" i="18"/>
  <c r="X17" i="18"/>
  <c r="V18" i="18"/>
  <c r="X18" i="18"/>
  <c r="V19" i="18"/>
  <c r="X19" i="18"/>
  <c r="V20" i="18"/>
  <c r="X20" i="18"/>
  <c r="V21" i="18"/>
  <c r="X21" i="18"/>
  <c r="V22" i="18"/>
  <c r="X22" i="18"/>
  <c r="V23" i="18"/>
  <c r="X23" i="18"/>
  <c r="V24" i="18"/>
  <c r="X24" i="18"/>
  <c r="V25" i="18"/>
  <c r="X25" i="18"/>
  <c r="V26" i="18"/>
  <c r="X26" i="18"/>
  <c r="V27" i="18"/>
  <c r="X27" i="18"/>
  <c r="V28" i="18"/>
  <c r="X28" i="18"/>
  <c r="V29" i="18"/>
  <c r="X29" i="18"/>
  <c r="V30" i="18"/>
  <c r="X30" i="18"/>
  <c r="V31" i="18"/>
  <c r="X31" i="18"/>
  <c r="V32" i="18"/>
  <c r="X32" i="18"/>
  <c r="V33" i="18"/>
  <c r="X33" i="18"/>
  <c r="V34" i="18"/>
  <c r="X34" i="18"/>
  <c r="V35" i="18"/>
  <c r="X35" i="18"/>
  <c r="V36" i="18"/>
  <c r="X36" i="18"/>
  <c r="V37" i="18"/>
  <c r="X37" i="18"/>
  <c r="V38" i="18"/>
  <c r="X38" i="18"/>
  <c r="V39" i="18"/>
  <c r="X39" i="18"/>
  <c r="V40" i="18"/>
  <c r="X40" i="18"/>
  <c r="V41" i="18"/>
  <c r="X41" i="18"/>
  <c r="V42" i="18"/>
  <c r="X42" i="18"/>
  <c r="V43" i="18"/>
  <c r="X43" i="18"/>
  <c r="V44" i="18"/>
  <c r="X44" i="18"/>
  <c r="V45" i="18"/>
  <c r="X45" i="18"/>
  <c r="V46" i="18"/>
  <c r="X46" i="18"/>
  <c r="V47" i="18"/>
  <c r="X47" i="18"/>
  <c r="V48" i="18"/>
  <c r="X48" i="18"/>
  <c r="V49" i="18"/>
  <c r="X49" i="18"/>
  <c r="V50" i="18"/>
  <c r="X50" i="18"/>
  <c r="V51" i="18"/>
  <c r="X51" i="18"/>
  <c r="V52" i="18"/>
  <c r="X52" i="18"/>
  <c r="V53" i="18"/>
  <c r="X53" i="18"/>
  <c r="V54" i="18"/>
  <c r="X54" i="18"/>
  <c r="V55" i="18"/>
  <c r="X55" i="18"/>
  <c r="V56" i="18"/>
  <c r="X56" i="18"/>
  <c r="V57" i="18"/>
  <c r="X57" i="18"/>
  <c r="V58" i="18"/>
  <c r="X58" i="18"/>
  <c r="V59" i="18"/>
  <c r="X59" i="18"/>
  <c r="V60" i="18"/>
  <c r="X60" i="18"/>
  <c r="V61" i="18"/>
  <c r="X61" i="18"/>
  <c r="V62" i="18"/>
  <c r="X62" i="18"/>
  <c r="V63" i="18"/>
  <c r="X63" i="18"/>
  <c r="V64" i="18"/>
  <c r="X64" i="18"/>
  <c r="V65" i="18"/>
  <c r="X65" i="18"/>
  <c r="V66" i="18"/>
  <c r="X66" i="18"/>
  <c r="V67" i="18"/>
  <c r="X67" i="18"/>
  <c r="V68" i="18"/>
  <c r="X68" i="18"/>
  <c r="V69" i="18"/>
  <c r="X69" i="18"/>
  <c r="V70" i="18"/>
  <c r="X70" i="18"/>
  <c r="V71" i="18"/>
  <c r="X71" i="18"/>
  <c r="V72" i="18"/>
  <c r="X72" i="18"/>
  <c r="V73" i="18"/>
  <c r="X73" i="18"/>
  <c r="V74" i="18"/>
  <c r="X74" i="18"/>
  <c r="V75" i="18"/>
  <c r="X75" i="18"/>
  <c r="V76" i="18"/>
  <c r="X76" i="18"/>
  <c r="V77" i="18"/>
  <c r="X77" i="18"/>
  <c r="V78" i="18"/>
  <c r="X78" i="18"/>
  <c r="V79" i="18"/>
  <c r="X79" i="18"/>
  <c r="V80" i="18"/>
  <c r="X80" i="18"/>
  <c r="V81" i="18"/>
  <c r="X81" i="18"/>
  <c r="V82" i="18"/>
  <c r="X82" i="18"/>
  <c r="V83" i="18"/>
  <c r="X83" i="18"/>
  <c r="V84" i="18"/>
  <c r="X84" i="18"/>
  <c r="V85" i="18"/>
  <c r="X85" i="18"/>
  <c r="V86" i="18"/>
  <c r="X86" i="18"/>
  <c r="V87" i="18"/>
  <c r="X87" i="18"/>
  <c r="V88" i="18"/>
  <c r="X88" i="18"/>
  <c r="V89" i="18"/>
  <c r="X89" i="18"/>
  <c r="V90" i="18"/>
  <c r="X90" i="18"/>
  <c r="V91" i="18"/>
  <c r="X91" i="18"/>
  <c r="V92" i="18"/>
  <c r="X92" i="18"/>
  <c r="V93" i="18"/>
  <c r="X93" i="18"/>
  <c r="V94" i="18"/>
  <c r="X94" i="18"/>
  <c r="V95" i="18"/>
  <c r="X95" i="18"/>
  <c r="V96" i="18"/>
  <c r="X96" i="18"/>
  <c r="V97" i="18"/>
  <c r="X97" i="18"/>
  <c r="V98" i="18"/>
  <c r="X98" i="18"/>
  <c r="V99" i="18"/>
  <c r="X99" i="18"/>
  <c r="V100" i="18"/>
  <c r="X100" i="18"/>
  <c r="V101" i="18"/>
  <c r="X101" i="18"/>
  <c r="V102" i="18"/>
  <c r="X102" i="18"/>
  <c r="V103" i="18"/>
  <c r="X103" i="18"/>
  <c r="V104" i="18"/>
  <c r="X104" i="18"/>
  <c r="V105" i="18"/>
  <c r="X105" i="18"/>
  <c r="V106" i="18"/>
  <c r="X106" i="18"/>
  <c r="V107" i="18"/>
  <c r="X107" i="18"/>
  <c r="V108" i="18"/>
  <c r="X108" i="18"/>
  <c r="V109" i="18"/>
  <c r="X109" i="18"/>
  <c r="V110" i="18"/>
  <c r="X110" i="18"/>
  <c r="V111" i="18"/>
  <c r="X111" i="18"/>
  <c r="V112" i="18"/>
  <c r="X112" i="18"/>
  <c r="V113" i="18"/>
  <c r="X113" i="18"/>
  <c r="V114" i="18"/>
  <c r="X114" i="18"/>
  <c r="V115" i="18"/>
  <c r="X115" i="18"/>
  <c r="V116" i="18"/>
  <c r="X116" i="18"/>
  <c r="V117" i="18"/>
  <c r="X117" i="18"/>
  <c r="V118" i="18"/>
  <c r="X118" i="18"/>
  <c r="V119" i="18"/>
  <c r="X119" i="18"/>
  <c r="V120" i="18"/>
  <c r="X120" i="18"/>
  <c r="V121" i="18"/>
  <c r="X121" i="18"/>
  <c r="V122" i="18"/>
  <c r="X122" i="18"/>
  <c r="V123" i="18"/>
  <c r="X123" i="18"/>
  <c r="V124" i="18"/>
  <c r="X124" i="18"/>
  <c r="V125" i="18"/>
  <c r="X125" i="18"/>
  <c r="V126" i="18"/>
  <c r="X126" i="18"/>
  <c r="V127" i="18"/>
  <c r="X127" i="18"/>
  <c r="V128" i="18"/>
  <c r="X128" i="18"/>
  <c r="V129" i="18"/>
  <c r="X129" i="18"/>
  <c r="V130" i="18"/>
  <c r="X130" i="18"/>
  <c r="V131" i="18"/>
  <c r="X131" i="18"/>
  <c r="V132" i="18"/>
  <c r="X132" i="18"/>
  <c r="V133" i="18"/>
  <c r="X133" i="18"/>
  <c r="V134" i="18"/>
  <c r="X134" i="18"/>
  <c r="V135" i="18"/>
  <c r="X135" i="18"/>
  <c r="V136" i="18"/>
  <c r="X136" i="18"/>
  <c r="V137" i="18"/>
  <c r="X137" i="18"/>
  <c r="V138" i="18"/>
  <c r="X138" i="18"/>
  <c r="V139" i="18"/>
  <c r="X139" i="18"/>
  <c r="V140" i="18"/>
  <c r="X140" i="18"/>
  <c r="V141" i="18"/>
  <c r="X141" i="18"/>
  <c r="V142" i="18"/>
  <c r="X142" i="18"/>
  <c r="V143" i="18"/>
  <c r="X143" i="18"/>
  <c r="V144" i="18"/>
  <c r="X144" i="18"/>
  <c r="V145" i="18"/>
  <c r="X145" i="18"/>
  <c r="V146" i="18"/>
  <c r="X146" i="18"/>
  <c r="V147" i="18"/>
  <c r="X147" i="18"/>
  <c r="V148" i="18"/>
  <c r="X148" i="18"/>
  <c r="V149" i="18"/>
  <c r="X149" i="18"/>
  <c r="V150" i="18"/>
  <c r="X150" i="18"/>
  <c r="V151" i="18"/>
  <c r="X151" i="18"/>
  <c r="V152" i="18"/>
  <c r="X152" i="18"/>
  <c r="V153" i="18"/>
  <c r="X153" i="18"/>
  <c r="V154" i="18"/>
  <c r="X154" i="18"/>
  <c r="V155" i="18"/>
  <c r="X155" i="18"/>
  <c r="V156" i="18"/>
  <c r="X156" i="18"/>
  <c r="V157" i="18"/>
  <c r="X157" i="18"/>
  <c r="V158" i="18"/>
  <c r="X158" i="18"/>
  <c r="V159" i="18"/>
  <c r="X159" i="18"/>
  <c r="V160" i="18"/>
  <c r="X160" i="18"/>
  <c r="V161" i="18"/>
  <c r="X161" i="18"/>
  <c r="V162" i="18"/>
  <c r="X162" i="18"/>
  <c r="V163" i="18"/>
  <c r="X163" i="18"/>
  <c r="V164" i="18"/>
  <c r="X164" i="18"/>
  <c r="V165" i="18"/>
  <c r="X165" i="18"/>
  <c r="V166" i="18"/>
  <c r="X166" i="18"/>
  <c r="V167" i="18"/>
  <c r="X167" i="18"/>
  <c r="V168" i="18"/>
  <c r="X168" i="18"/>
  <c r="V169" i="18"/>
  <c r="X169" i="18"/>
  <c r="V170" i="18"/>
  <c r="X170" i="18"/>
  <c r="V171" i="18"/>
  <c r="X171" i="18"/>
  <c r="V172" i="18"/>
  <c r="X172" i="18"/>
  <c r="V173" i="18"/>
  <c r="X173" i="18"/>
  <c r="V174" i="18"/>
  <c r="X174" i="18"/>
  <c r="V175" i="18"/>
  <c r="X175" i="18"/>
  <c r="V176" i="18"/>
  <c r="X176" i="18"/>
  <c r="V177" i="18"/>
  <c r="X177" i="18"/>
  <c r="V178" i="18"/>
  <c r="X178" i="18"/>
  <c r="V179" i="18"/>
  <c r="X179" i="18"/>
  <c r="V180" i="18"/>
  <c r="X180" i="18"/>
  <c r="V181" i="18"/>
  <c r="X181" i="18"/>
  <c r="V182" i="18"/>
  <c r="X182" i="18"/>
  <c r="V183" i="18"/>
  <c r="X183" i="18"/>
  <c r="V184" i="18"/>
  <c r="X184" i="18"/>
  <c r="V185" i="18"/>
  <c r="X185" i="18"/>
  <c r="V186" i="18"/>
  <c r="X186" i="18"/>
  <c r="V187" i="18"/>
  <c r="X187" i="18"/>
  <c r="V188" i="18"/>
  <c r="X188" i="18"/>
  <c r="V189" i="18"/>
  <c r="X189" i="18"/>
  <c r="V190" i="18"/>
  <c r="X190" i="18"/>
  <c r="V191" i="18"/>
  <c r="X191" i="18"/>
  <c r="V192" i="18"/>
  <c r="X192" i="18"/>
  <c r="V193" i="18"/>
  <c r="X193" i="18"/>
  <c r="V194" i="18"/>
  <c r="X194" i="18"/>
  <c r="V195" i="18"/>
  <c r="X195" i="18"/>
  <c r="V196" i="18"/>
  <c r="X196" i="18"/>
  <c r="V197" i="18"/>
  <c r="X197" i="18"/>
  <c r="V198" i="18"/>
  <c r="X198" i="18"/>
  <c r="V199" i="18"/>
  <c r="X199" i="18"/>
  <c r="V200" i="18"/>
  <c r="X200" i="18"/>
  <c r="V201" i="18"/>
  <c r="X201" i="18"/>
  <c r="V202" i="18"/>
  <c r="X202" i="18"/>
  <c r="V203" i="18"/>
  <c r="X203" i="18"/>
  <c r="V204" i="18"/>
  <c r="X204" i="18"/>
  <c r="V205" i="18"/>
  <c r="X205" i="18"/>
  <c r="V206" i="18"/>
  <c r="X206" i="18"/>
  <c r="V207" i="18"/>
  <c r="X207" i="18"/>
  <c r="V208" i="18"/>
  <c r="X208" i="18"/>
  <c r="V209" i="18"/>
  <c r="X209" i="18"/>
  <c r="V210" i="18"/>
  <c r="X210" i="18"/>
  <c r="V211" i="18"/>
  <c r="X211" i="18"/>
  <c r="V212" i="18"/>
  <c r="X212" i="18"/>
  <c r="V213" i="18"/>
  <c r="X213" i="18"/>
  <c r="V214" i="18"/>
  <c r="X214" i="18"/>
  <c r="V215" i="18"/>
  <c r="X215" i="18"/>
  <c r="V216" i="18"/>
  <c r="X216" i="18"/>
  <c r="V217" i="18"/>
  <c r="X217" i="18"/>
  <c r="V218" i="18"/>
  <c r="X218" i="18"/>
  <c r="V219" i="18"/>
  <c r="X219" i="18"/>
  <c r="V220" i="18"/>
  <c r="X220" i="18"/>
  <c r="V221" i="18"/>
  <c r="X221" i="18"/>
  <c r="V222" i="18"/>
  <c r="X222" i="18"/>
  <c r="V223" i="18"/>
  <c r="X223" i="18"/>
  <c r="V224" i="18"/>
  <c r="X224" i="18"/>
  <c r="V225" i="18"/>
  <c r="X225" i="18"/>
  <c r="V226" i="18"/>
  <c r="X226" i="18"/>
  <c r="V227" i="18"/>
  <c r="X227" i="18"/>
  <c r="V228" i="18"/>
  <c r="X228" i="18"/>
  <c r="V229" i="18"/>
  <c r="X229" i="18"/>
  <c r="V230" i="18"/>
  <c r="X230" i="18"/>
  <c r="V231" i="18"/>
  <c r="X231" i="18"/>
  <c r="V232" i="18"/>
  <c r="X232" i="18"/>
  <c r="V233" i="18"/>
  <c r="X233" i="18"/>
  <c r="V234" i="18"/>
  <c r="X234" i="18"/>
  <c r="V235" i="18"/>
  <c r="X235" i="18"/>
  <c r="V236" i="18"/>
  <c r="X236" i="18"/>
  <c r="V237" i="18"/>
  <c r="X237" i="18"/>
  <c r="V238" i="18"/>
  <c r="X238" i="18"/>
  <c r="V239" i="18"/>
  <c r="X239" i="18"/>
  <c r="V240" i="18"/>
  <c r="X240" i="18"/>
  <c r="V241" i="18"/>
  <c r="X241" i="18"/>
  <c r="V242" i="18"/>
  <c r="X242" i="18"/>
  <c r="V243" i="18"/>
  <c r="X243" i="18"/>
  <c r="V244" i="18"/>
  <c r="X244" i="18"/>
  <c r="V245" i="18"/>
  <c r="X245" i="18"/>
  <c r="V246" i="18"/>
  <c r="X246" i="18"/>
  <c r="V247" i="18"/>
  <c r="X247" i="18"/>
  <c r="V248" i="18"/>
  <c r="X248" i="18"/>
  <c r="V249" i="18"/>
  <c r="X249" i="18"/>
  <c r="V250" i="18"/>
  <c r="X250" i="18"/>
  <c r="V251" i="18"/>
  <c r="X251" i="18"/>
  <c r="V252" i="18"/>
  <c r="X252" i="18"/>
  <c r="V253" i="18"/>
  <c r="X253" i="18"/>
  <c r="V254" i="18"/>
  <c r="X254" i="18"/>
  <c r="V255" i="18"/>
  <c r="X255" i="18"/>
  <c r="V256" i="18"/>
  <c r="X256" i="18"/>
  <c r="V257" i="18"/>
  <c r="X257" i="18"/>
  <c r="V258" i="18"/>
  <c r="X258" i="18"/>
  <c r="V259" i="18"/>
  <c r="X259" i="18"/>
  <c r="V260" i="18"/>
  <c r="X260" i="18"/>
  <c r="V261" i="18"/>
  <c r="X261" i="18"/>
  <c r="V262" i="18"/>
  <c r="X262" i="18"/>
  <c r="V263" i="18"/>
  <c r="X263" i="18"/>
  <c r="V264" i="18"/>
  <c r="X264" i="18"/>
  <c r="V265" i="18"/>
  <c r="X265" i="18"/>
  <c r="V266" i="18"/>
  <c r="X266" i="18"/>
  <c r="V267" i="18"/>
  <c r="X267" i="18"/>
  <c r="V268" i="18"/>
  <c r="X268" i="18"/>
  <c r="V269" i="18"/>
  <c r="X269" i="18"/>
  <c r="V270" i="18"/>
  <c r="X270" i="18"/>
  <c r="V271" i="18"/>
  <c r="X271" i="18"/>
  <c r="V272" i="18"/>
  <c r="X272" i="18"/>
  <c r="V273" i="18"/>
  <c r="X273" i="18"/>
  <c r="V274" i="18"/>
  <c r="X274" i="18"/>
  <c r="V275" i="18"/>
  <c r="X275" i="18"/>
  <c r="V276" i="18"/>
  <c r="X276" i="18"/>
  <c r="V277" i="18"/>
  <c r="X277" i="18"/>
  <c r="V278" i="18"/>
  <c r="X278" i="18"/>
  <c r="V279" i="18"/>
  <c r="X279" i="18"/>
  <c r="V280" i="18"/>
  <c r="X280" i="18"/>
  <c r="V281" i="18"/>
  <c r="X281" i="18"/>
  <c r="V282" i="18"/>
  <c r="X282" i="18"/>
  <c r="V283" i="18"/>
  <c r="X283" i="18"/>
  <c r="V284" i="18"/>
  <c r="X284" i="18"/>
  <c r="V285" i="18"/>
  <c r="X285" i="18"/>
  <c r="V286" i="18"/>
  <c r="X286" i="18"/>
  <c r="V287" i="18"/>
  <c r="X287" i="18"/>
  <c r="V288" i="18"/>
  <c r="X288" i="18"/>
  <c r="V289" i="18"/>
  <c r="X289" i="18"/>
  <c r="V290" i="18"/>
  <c r="X290" i="18"/>
  <c r="V291" i="18"/>
  <c r="X291" i="18"/>
  <c r="V292" i="18"/>
  <c r="X292" i="18"/>
  <c r="V293" i="18"/>
  <c r="X293" i="18"/>
  <c r="V294" i="18"/>
  <c r="X294" i="18"/>
  <c r="V295" i="18"/>
  <c r="X295" i="18"/>
  <c r="V296" i="18"/>
  <c r="X296" i="18"/>
  <c r="V297" i="18"/>
  <c r="X297" i="18"/>
  <c r="V298" i="18"/>
  <c r="X298" i="18"/>
  <c r="V299" i="18"/>
  <c r="X299" i="18"/>
  <c r="V300" i="18"/>
  <c r="X300" i="18"/>
  <c r="V301" i="18"/>
  <c r="X301" i="18"/>
  <c r="V302" i="18"/>
  <c r="X302" i="18"/>
  <c r="V303" i="18"/>
  <c r="X303" i="18"/>
  <c r="V304" i="18"/>
  <c r="X304" i="18"/>
  <c r="V305" i="18"/>
  <c r="X305" i="18"/>
  <c r="V306" i="18"/>
  <c r="X306" i="18"/>
  <c r="V307" i="18"/>
  <c r="X307" i="18"/>
  <c r="V308" i="18"/>
  <c r="X308" i="18"/>
  <c r="V309" i="18"/>
  <c r="X309" i="18"/>
  <c r="V310" i="18"/>
  <c r="X310" i="18"/>
  <c r="V311" i="18"/>
  <c r="X311" i="18"/>
  <c r="V312" i="18"/>
  <c r="X312" i="18"/>
  <c r="V313" i="18"/>
  <c r="X313" i="18"/>
  <c r="V314" i="18"/>
  <c r="X314" i="18"/>
  <c r="V315" i="18"/>
  <c r="X315" i="18"/>
  <c r="V316" i="18"/>
  <c r="X316" i="18"/>
  <c r="V317" i="18"/>
  <c r="X317" i="18"/>
  <c r="V318" i="18"/>
  <c r="X318" i="18"/>
  <c r="V319" i="18"/>
  <c r="X319" i="18"/>
  <c r="V320" i="18"/>
  <c r="X320" i="18"/>
  <c r="V321" i="18"/>
  <c r="X321" i="18"/>
  <c r="V322" i="18"/>
  <c r="X322" i="18"/>
  <c r="V323" i="18"/>
  <c r="X323" i="18"/>
  <c r="V324" i="18"/>
  <c r="X324" i="18"/>
  <c r="V325" i="18"/>
  <c r="X325" i="18"/>
  <c r="V326" i="18"/>
  <c r="X326" i="18"/>
  <c r="V327" i="18"/>
  <c r="X327" i="18"/>
  <c r="V328" i="18"/>
  <c r="X328" i="18"/>
  <c r="X329" i="18"/>
  <c r="V330" i="18"/>
  <c r="X330" i="18"/>
  <c r="V331" i="18"/>
  <c r="X331" i="18"/>
  <c r="V332" i="18"/>
  <c r="X332" i="18"/>
  <c r="V333" i="18"/>
  <c r="X333" i="18"/>
  <c r="V334" i="18"/>
  <c r="X334" i="18"/>
  <c r="V335" i="18"/>
  <c r="X335" i="18"/>
  <c r="V336" i="18"/>
  <c r="X336" i="18"/>
  <c r="V337" i="18"/>
  <c r="X337" i="18"/>
  <c r="V338" i="18"/>
  <c r="X338" i="18"/>
  <c r="V339" i="18"/>
  <c r="X339" i="18"/>
  <c r="V340" i="18"/>
  <c r="X340" i="18"/>
  <c r="V341" i="18"/>
  <c r="X341" i="18"/>
  <c r="V342" i="18"/>
  <c r="X342" i="18"/>
  <c r="V343" i="18"/>
  <c r="X343" i="18"/>
  <c r="V344" i="18"/>
  <c r="X344" i="18"/>
  <c r="V345" i="18"/>
  <c r="X345" i="18"/>
  <c r="V346" i="18"/>
  <c r="X346" i="18"/>
  <c r="V347" i="18"/>
  <c r="X347" i="18"/>
  <c r="V348" i="18"/>
  <c r="X348" i="18"/>
  <c r="V349" i="18"/>
  <c r="X349" i="18"/>
  <c r="V350" i="18"/>
  <c r="X350" i="18"/>
  <c r="V351" i="18"/>
  <c r="X351" i="18"/>
  <c r="V352" i="18"/>
  <c r="X352" i="18"/>
  <c r="V353" i="18"/>
  <c r="X353" i="18"/>
  <c r="V354" i="18"/>
  <c r="X354" i="18"/>
  <c r="V355" i="18"/>
  <c r="X355" i="18"/>
  <c r="V356" i="18"/>
  <c r="X356" i="18"/>
  <c r="V357" i="18"/>
  <c r="X357" i="18"/>
  <c r="V358" i="18"/>
  <c r="X358" i="18"/>
  <c r="V359" i="18"/>
  <c r="X359" i="18"/>
  <c r="V360" i="18"/>
  <c r="X360" i="18"/>
  <c r="V361" i="18"/>
  <c r="X361" i="18"/>
  <c r="V362" i="18"/>
  <c r="X362" i="18"/>
  <c r="V363" i="18"/>
  <c r="X363" i="18"/>
  <c r="V364" i="18"/>
  <c r="X364" i="18"/>
  <c r="V365" i="18"/>
  <c r="X365" i="18"/>
  <c r="V366" i="18"/>
  <c r="X366" i="18"/>
  <c r="V367" i="18"/>
  <c r="X367" i="18"/>
  <c r="V368" i="18"/>
  <c r="X368" i="18"/>
  <c r="V369" i="18"/>
  <c r="X369" i="18"/>
  <c r="V370" i="18"/>
  <c r="X370" i="18"/>
  <c r="V371" i="18"/>
  <c r="X371" i="18"/>
  <c r="V372" i="18"/>
  <c r="X372" i="18"/>
  <c r="V373" i="18"/>
  <c r="X373" i="18"/>
  <c r="V374" i="18"/>
  <c r="X374" i="18"/>
  <c r="V375" i="18"/>
  <c r="X375" i="18"/>
  <c r="V376" i="18"/>
  <c r="X376" i="18"/>
  <c r="X377" i="18"/>
  <c r="V378" i="18"/>
  <c r="X378" i="18"/>
  <c r="V379" i="18"/>
  <c r="X379" i="18"/>
  <c r="V380" i="18"/>
  <c r="X380" i="18"/>
  <c r="V381" i="18"/>
  <c r="X381" i="18"/>
  <c r="V382" i="18"/>
  <c r="X382" i="18"/>
  <c r="V383" i="18"/>
  <c r="X383" i="18"/>
  <c r="V384" i="18"/>
  <c r="X384" i="18"/>
  <c r="X385" i="18"/>
  <c r="V386" i="18"/>
  <c r="X386" i="18"/>
  <c r="V387" i="18"/>
  <c r="X387" i="18"/>
  <c r="V388" i="18"/>
  <c r="X388" i="18"/>
  <c r="V389" i="18"/>
  <c r="X389" i="18"/>
  <c r="V390" i="18"/>
  <c r="X390" i="18"/>
  <c r="V391" i="18"/>
  <c r="X391" i="18"/>
  <c r="V392" i="18"/>
  <c r="X392" i="18"/>
  <c r="X393" i="18"/>
  <c r="V394" i="18"/>
  <c r="X394" i="18"/>
  <c r="V395" i="18"/>
  <c r="X395" i="18"/>
  <c r="V396" i="18"/>
  <c r="X396" i="18"/>
  <c r="V397" i="18"/>
  <c r="X397" i="18"/>
  <c r="V398" i="18"/>
  <c r="X398" i="18"/>
  <c r="V399" i="18"/>
  <c r="X399" i="18"/>
  <c r="V400" i="18"/>
  <c r="X400" i="18"/>
  <c r="X401" i="18"/>
  <c r="V402" i="18"/>
  <c r="X402" i="18"/>
  <c r="V403" i="18"/>
  <c r="X403" i="18"/>
  <c r="V404" i="18"/>
  <c r="X404" i="18"/>
  <c r="V405" i="18"/>
  <c r="X405" i="18"/>
  <c r="V406" i="18"/>
  <c r="X406" i="18"/>
  <c r="V407" i="18"/>
  <c r="X407" i="18"/>
  <c r="V408" i="18"/>
  <c r="X408" i="18"/>
  <c r="X409" i="18"/>
  <c r="V410" i="18"/>
  <c r="X410" i="18"/>
  <c r="V411" i="18"/>
  <c r="X411" i="18"/>
  <c r="V412" i="18"/>
  <c r="X412" i="18"/>
  <c r="V413" i="18"/>
  <c r="X413" i="18"/>
  <c r="V414" i="18"/>
  <c r="X414" i="18"/>
  <c r="V415" i="18"/>
  <c r="X415" i="18"/>
  <c r="V416" i="18"/>
  <c r="X416" i="18"/>
  <c r="X417" i="18"/>
  <c r="V418" i="18"/>
  <c r="X418" i="18"/>
  <c r="V419" i="18"/>
  <c r="X419" i="18"/>
  <c r="V420" i="18"/>
  <c r="X420" i="18"/>
  <c r="V421" i="18"/>
  <c r="X421" i="18"/>
  <c r="V422" i="18"/>
  <c r="X422" i="18"/>
  <c r="V423" i="18"/>
  <c r="X423" i="18"/>
  <c r="V424" i="18"/>
  <c r="X424" i="18"/>
  <c r="X425" i="18"/>
  <c r="V426" i="18"/>
  <c r="X426" i="18"/>
  <c r="V427" i="18"/>
  <c r="X427" i="18"/>
  <c r="V428" i="18"/>
  <c r="X428" i="18"/>
  <c r="V429" i="18"/>
  <c r="X429" i="18"/>
  <c r="V430" i="18"/>
  <c r="X430" i="18"/>
  <c r="V431" i="18"/>
  <c r="X431" i="18"/>
  <c r="V432" i="18"/>
  <c r="X432" i="18"/>
  <c r="X433" i="18"/>
  <c r="V434" i="18"/>
  <c r="X434" i="18"/>
  <c r="V435" i="18"/>
  <c r="X435" i="18"/>
  <c r="V436" i="18"/>
  <c r="X436" i="18"/>
  <c r="V437" i="18"/>
  <c r="X437" i="18"/>
  <c r="V438" i="18"/>
  <c r="X438" i="18"/>
  <c r="V439" i="18"/>
  <c r="X439" i="18"/>
  <c r="V440" i="18"/>
  <c r="X440" i="18"/>
  <c r="X441" i="18"/>
  <c r="V442" i="18"/>
  <c r="X442" i="18"/>
  <c r="V443" i="18"/>
  <c r="X443" i="18"/>
  <c r="V444" i="18"/>
  <c r="X444" i="18"/>
  <c r="V445" i="18"/>
  <c r="X445" i="18"/>
  <c r="V446" i="18"/>
  <c r="X446" i="18"/>
  <c r="V447" i="18"/>
  <c r="X447" i="18"/>
  <c r="V448" i="18"/>
  <c r="X448" i="18"/>
  <c r="X449" i="18"/>
  <c r="V450" i="18"/>
  <c r="X450" i="18"/>
  <c r="V451" i="18"/>
  <c r="X451" i="18"/>
  <c r="V452" i="18"/>
  <c r="X452" i="18"/>
  <c r="V453" i="18"/>
  <c r="X453" i="18"/>
  <c r="V454" i="18"/>
  <c r="X454" i="18"/>
  <c r="V455" i="18"/>
  <c r="X455" i="18"/>
  <c r="V456" i="18"/>
  <c r="X456" i="18"/>
  <c r="X457" i="18"/>
  <c r="V458" i="18"/>
  <c r="X458" i="18"/>
  <c r="V459" i="18"/>
  <c r="X459" i="18"/>
  <c r="V460" i="18"/>
  <c r="X460" i="18"/>
  <c r="V461" i="18"/>
  <c r="X461" i="18"/>
  <c r="V462" i="18"/>
  <c r="X462" i="18"/>
  <c r="V463" i="18"/>
  <c r="X463" i="18"/>
  <c r="V464" i="18"/>
  <c r="X464" i="18"/>
  <c r="X465" i="18"/>
  <c r="V466" i="18"/>
  <c r="X466" i="18"/>
  <c r="V467" i="18"/>
  <c r="X467" i="18"/>
  <c r="V468" i="18"/>
  <c r="X468" i="18"/>
  <c r="V469" i="18"/>
  <c r="X469" i="18"/>
  <c r="V470" i="18"/>
  <c r="X470" i="18"/>
  <c r="V471" i="18"/>
  <c r="X471" i="18"/>
  <c r="V472" i="18"/>
  <c r="X472" i="18"/>
  <c r="X473" i="18"/>
  <c r="V474" i="18"/>
  <c r="X474" i="18"/>
  <c r="V475" i="18"/>
  <c r="X475" i="18"/>
  <c r="V476" i="18"/>
  <c r="X476" i="18"/>
  <c r="V477" i="18"/>
  <c r="X477" i="18"/>
  <c r="V478" i="18"/>
  <c r="X478" i="18"/>
  <c r="V479" i="18"/>
  <c r="X479" i="18"/>
  <c r="V480" i="18"/>
  <c r="X480" i="18"/>
  <c r="X481" i="18"/>
  <c r="V482" i="18"/>
  <c r="X482" i="18"/>
  <c r="V483" i="18"/>
  <c r="X483" i="18"/>
  <c r="V484" i="18"/>
  <c r="X484" i="18"/>
  <c r="V485" i="18"/>
  <c r="X485" i="18"/>
  <c r="V486" i="18"/>
  <c r="X486" i="18"/>
  <c r="V487" i="18"/>
  <c r="X487" i="18"/>
  <c r="V488" i="18"/>
  <c r="X488" i="18"/>
  <c r="X489" i="18"/>
  <c r="V490" i="18"/>
  <c r="X490" i="18"/>
  <c r="V491" i="18"/>
  <c r="X491" i="18"/>
  <c r="V492" i="18"/>
  <c r="X492" i="18"/>
  <c r="V493" i="18"/>
  <c r="X493" i="18"/>
  <c r="V494" i="18"/>
  <c r="X494" i="18"/>
  <c r="V495" i="18"/>
  <c r="X495" i="18"/>
  <c r="V496" i="18"/>
  <c r="X496" i="18"/>
  <c r="X497" i="18"/>
  <c r="V498" i="18"/>
  <c r="X498" i="18"/>
  <c r="V499" i="18"/>
  <c r="X499" i="18"/>
  <c r="V500" i="18"/>
  <c r="X500" i="18"/>
  <c r="V501" i="18"/>
  <c r="X501" i="18"/>
  <c r="V502" i="18"/>
  <c r="X502" i="18"/>
  <c r="V503" i="18"/>
  <c r="X503" i="18"/>
  <c r="V504" i="18"/>
  <c r="X504" i="18"/>
  <c r="X505" i="18"/>
  <c r="V506" i="18"/>
  <c r="X506" i="18"/>
  <c r="V507" i="18"/>
  <c r="X507" i="18"/>
  <c r="V508" i="18"/>
  <c r="X508" i="18"/>
  <c r="V509" i="18"/>
  <c r="X509" i="18"/>
  <c r="V510" i="18"/>
  <c r="X510" i="18"/>
  <c r="V511" i="18"/>
  <c r="X511" i="18"/>
  <c r="V512" i="18"/>
  <c r="X512" i="18"/>
  <c r="X513" i="18"/>
  <c r="V514" i="18"/>
  <c r="X514" i="18"/>
  <c r="V515" i="18"/>
  <c r="X515" i="18"/>
  <c r="V516" i="18"/>
  <c r="X516" i="18"/>
  <c r="V517" i="18"/>
  <c r="X517" i="18"/>
  <c r="V518" i="18"/>
  <c r="X518" i="18"/>
  <c r="V519" i="18"/>
  <c r="X519" i="18"/>
  <c r="V520" i="18"/>
  <c r="X520" i="18"/>
  <c r="X521" i="18"/>
  <c r="V522" i="18"/>
  <c r="X522" i="18"/>
  <c r="V523" i="18"/>
  <c r="X523" i="18"/>
  <c r="V524" i="18"/>
  <c r="X524" i="18"/>
  <c r="V525" i="18"/>
  <c r="X525" i="18"/>
  <c r="V526" i="18"/>
  <c r="X526" i="18"/>
  <c r="V527" i="18"/>
  <c r="X527" i="18"/>
  <c r="V528" i="18"/>
  <c r="X528" i="18"/>
  <c r="X529" i="18"/>
  <c r="V530" i="18"/>
  <c r="X530" i="18"/>
  <c r="V531" i="18"/>
  <c r="X531" i="18"/>
  <c r="V532" i="18"/>
  <c r="X532" i="18"/>
  <c r="V533" i="18"/>
  <c r="X533" i="18"/>
  <c r="V534" i="18"/>
  <c r="X534" i="18"/>
  <c r="V535" i="18"/>
  <c r="X535" i="18"/>
  <c r="V536" i="18"/>
  <c r="X536" i="18"/>
  <c r="X537" i="18"/>
  <c r="V538" i="18"/>
  <c r="X538" i="18"/>
  <c r="V539" i="18"/>
  <c r="X539" i="18"/>
  <c r="V540" i="18"/>
  <c r="X540" i="18"/>
  <c r="V541" i="18"/>
  <c r="X541" i="18"/>
  <c r="V542" i="18"/>
  <c r="X542" i="18"/>
  <c r="V543" i="18"/>
  <c r="X543" i="18"/>
  <c r="V544" i="18"/>
  <c r="X544" i="18"/>
  <c r="X545" i="18"/>
  <c r="V546" i="18"/>
  <c r="X546" i="18"/>
  <c r="V547" i="18"/>
  <c r="X547" i="18"/>
  <c r="V548" i="18"/>
  <c r="X548" i="18"/>
  <c r="V549" i="18"/>
  <c r="X549" i="18"/>
  <c r="V550" i="18"/>
  <c r="X550" i="18"/>
  <c r="V551" i="18"/>
  <c r="X551" i="18"/>
  <c r="V552" i="18"/>
  <c r="X552" i="18"/>
  <c r="X553" i="18"/>
  <c r="V554" i="18"/>
  <c r="X554" i="18"/>
  <c r="V555" i="18"/>
  <c r="X555" i="18"/>
  <c r="V556" i="18"/>
  <c r="X556" i="18"/>
  <c r="V557" i="18"/>
  <c r="X557" i="18"/>
  <c r="V558" i="18"/>
  <c r="X558" i="18"/>
  <c r="V559" i="18"/>
  <c r="X559" i="18"/>
  <c r="V560" i="18"/>
  <c r="X560" i="18"/>
  <c r="X561" i="18"/>
  <c r="V562" i="18"/>
  <c r="X562" i="18"/>
  <c r="V563" i="18"/>
  <c r="X563" i="18"/>
  <c r="V564" i="18"/>
  <c r="X564" i="18"/>
  <c r="V565" i="18"/>
  <c r="X565" i="18"/>
  <c r="V566" i="18"/>
  <c r="X566" i="18"/>
  <c r="V567" i="18"/>
  <c r="X567" i="18"/>
  <c r="V568" i="18"/>
  <c r="X568" i="18"/>
  <c r="X569" i="18"/>
  <c r="V570" i="18"/>
  <c r="X570" i="18"/>
  <c r="V571" i="18"/>
  <c r="X571" i="18"/>
  <c r="V572" i="18"/>
  <c r="X572" i="18"/>
  <c r="V573" i="18"/>
  <c r="X573" i="18"/>
  <c r="V574" i="18"/>
  <c r="X574" i="18"/>
  <c r="V575" i="18"/>
  <c r="X575" i="18"/>
  <c r="V576" i="18"/>
  <c r="X576" i="18"/>
  <c r="X577" i="18"/>
  <c r="V578" i="18"/>
  <c r="X578" i="18"/>
  <c r="V579" i="18"/>
  <c r="X579" i="18"/>
  <c r="V580" i="18"/>
  <c r="X580" i="18"/>
  <c r="V581" i="18"/>
  <c r="X581" i="18"/>
  <c r="V582" i="18"/>
  <c r="X582" i="18"/>
  <c r="V583" i="18"/>
  <c r="X583" i="18"/>
  <c r="V584" i="18"/>
  <c r="X584" i="18"/>
  <c r="X585" i="18"/>
  <c r="V586" i="18"/>
  <c r="X586" i="18"/>
  <c r="V587" i="18"/>
  <c r="X587" i="18"/>
  <c r="V588" i="18"/>
  <c r="X588" i="18"/>
  <c r="V589" i="18"/>
  <c r="X589" i="18"/>
  <c r="V590" i="18"/>
  <c r="X590" i="18"/>
  <c r="V591" i="18"/>
  <c r="X591" i="18"/>
  <c r="V592" i="18"/>
  <c r="X592" i="18"/>
  <c r="X593" i="18"/>
  <c r="V594" i="18"/>
  <c r="X594" i="18"/>
  <c r="V595" i="18"/>
  <c r="X595" i="18"/>
  <c r="V596" i="18"/>
  <c r="X596" i="18"/>
  <c r="V597" i="18"/>
  <c r="X597" i="18"/>
  <c r="V598" i="18"/>
  <c r="X598" i="18"/>
  <c r="V599" i="18"/>
  <c r="X599" i="18"/>
  <c r="V600" i="18"/>
  <c r="X600" i="18"/>
  <c r="X601" i="18"/>
  <c r="V602" i="18"/>
  <c r="X602" i="18"/>
  <c r="V603" i="18"/>
  <c r="X603" i="18"/>
  <c r="V604" i="18"/>
  <c r="X604" i="18"/>
  <c r="V605" i="18"/>
  <c r="X605" i="18"/>
  <c r="V606" i="18"/>
  <c r="X606" i="18"/>
  <c r="V607" i="18"/>
  <c r="X607" i="18"/>
  <c r="V608" i="18"/>
  <c r="X608" i="18"/>
  <c r="X609" i="18"/>
  <c r="V610" i="18"/>
  <c r="X610" i="18"/>
  <c r="V611" i="18"/>
  <c r="X611" i="18"/>
  <c r="V612" i="18"/>
  <c r="X612" i="18"/>
  <c r="V613" i="18"/>
  <c r="X613" i="18"/>
  <c r="V614" i="18"/>
  <c r="X614" i="18"/>
  <c r="V615" i="18"/>
  <c r="X615" i="18"/>
  <c r="V616" i="18"/>
  <c r="X616" i="18"/>
  <c r="X617" i="18"/>
  <c r="V618" i="18"/>
  <c r="X618" i="18"/>
  <c r="V619" i="18"/>
  <c r="X619" i="18"/>
  <c r="V620" i="18"/>
  <c r="X620" i="18"/>
  <c r="V621" i="18"/>
  <c r="X621" i="18"/>
  <c r="V622" i="18"/>
  <c r="X622" i="18"/>
  <c r="V623" i="18"/>
  <c r="X623" i="18"/>
  <c r="V624" i="18"/>
  <c r="X624" i="18"/>
  <c r="X625" i="18"/>
  <c r="V626" i="18"/>
  <c r="X626" i="18"/>
  <c r="V627" i="18"/>
  <c r="X627" i="18"/>
  <c r="V628" i="18"/>
  <c r="X628" i="18"/>
  <c r="V629" i="18"/>
  <c r="X629" i="18"/>
  <c r="V630" i="18"/>
  <c r="X630" i="18"/>
  <c r="V631" i="18"/>
  <c r="X631" i="18"/>
  <c r="V632" i="18"/>
  <c r="X632" i="18"/>
  <c r="X633" i="18"/>
  <c r="V634" i="18"/>
  <c r="X634" i="18"/>
  <c r="V635" i="18"/>
  <c r="X635" i="18"/>
  <c r="V636" i="18"/>
  <c r="X636" i="18"/>
  <c r="V637" i="18"/>
  <c r="X637" i="18"/>
  <c r="V638" i="18"/>
  <c r="X638" i="18"/>
  <c r="V639" i="18"/>
  <c r="X639" i="18"/>
  <c r="V640" i="18"/>
  <c r="X640" i="18"/>
  <c r="X641" i="18"/>
  <c r="V642" i="18"/>
  <c r="X642" i="18"/>
  <c r="V643" i="18"/>
  <c r="X643" i="18"/>
  <c r="V644" i="18"/>
  <c r="X644" i="18"/>
  <c r="V645" i="18"/>
  <c r="X645" i="18"/>
  <c r="V646" i="18"/>
  <c r="X646" i="18"/>
  <c r="V647" i="18"/>
  <c r="X647" i="18"/>
  <c r="V648" i="18"/>
  <c r="X648" i="18"/>
  <c r="X649" i="18"/>
  <c r="V650" i="18"/>
  <c r="X650" i="18"/>
  <c r="V651" i="18"/>
  <c r="X651" i="18"/>
  <c r="V652" i="18"/>
  <c r="X652" i="18"/>
  <c r="V653" i="18"/>
  <c r="X653" i="18"/>
  <c r="V654" i="18"/>
  <c r="X654" i="18"/>
  <c r="V655" i="18"/>
  <c r="X655" i="18"/>
  <c r="V656" i="18"/>
  <c r="X656" i="18"/>
  <c r="X657" i="18"/>
  <c r="V658" i="18"/>
  <c r="X658" i="18"/>
  <c r="V659" i="18"/>
  <c r="X659" i="18"/>
  <c r="V660" i="18"/>
  <c r="X660" i="18"/>
  <c r="V661" i="18"/>
  <c r="X661" i="18"/>
  <c r="V662" i="18"/>
  <c r="X662" i="18"/>
  <c r="V663" i="18"/>
  <c r="X663" i="18"/>
  <c r="V664" i="18"/>
  <c r="X664" i="18"/>
  <c r="X665" i="18"/>
  <c r="V666" i="18"/>
  <c r="X666" i="18"/>
  <c r="V667" i="18"/>
  <c r="X667" i="18"/>
  <c r="V668" i="18"/>
  <c r="X668" i="18"/>
  <c r="V669" i="18"/>
  <c r="X669" i="18"/>
  <c r="V670" i="18"/>
  <c r="X670" i="18"/>
  <c r="V671" i="18"/>
  <c r="X671" i="18"/>
  <c r="V672" i="18"/>
  <c r="X672" i="18"/>
  <c r="X673" i="18"/>
  <c r="V674" i="18"/>
  <c r="X674" i="18"/>
  <c r="V675" i="18"/>
  <c r="X675" i="18"/>
  <c r="V676" i="18"/>
  <c r="X676" i="18"/>
  <c r="V677" i="18"/>
  <c r="X677" i="18"/>
  <c r="V678" i="18"/>
  <c r="X678" i="18"/>
  <c r="V679" i="18"/>
  <c r="X679" i="18"/>
  <c r="V680" i="18"/>
  <c r="X680" i="18"/>
  <c r="X681" i="18"/>
  <c r="V682" i="18"/>
  <c r="X682" i="18"/>
  <c r="V683" i="18"/>
  <c r="X683" i="18"/>
  <c r="V684" i="18"/>
  <c r="X684" i="18"/>
  <c r="V685" i="18"/>
  <c r="X685" i="18"/>
  <c r="V686" i="18"/>
  <c r="X686" i="18"/>
  <c r="V687" i="18"/>
  <c r="X687" i="18"/>
  <c r="V688" i="18"/>
  <c r="X688" i="18"/>
  <c r="X689" i="18"/>
  <c r="V690" i="18"/>
  <c r="X690" i="18"/>
  <c r="V691" i="18"/>
  <c r="X691" i="18"/>
  <c r="V692" i="18"/>
  <c r="X692" i="18"/>
  <c r="V693" i="18"/>
  <c r="X693" i="18"/>
  <c r="V694" i="18"/>
  <c r="X694" i="18"/>
  <c r="V695" i="18"/>
  <c r="X695" i="18"/>
  <c r="V696" i="18"/>
  <c r="X696" i="18"/>
  <c r="X697" i="18"/>
  <c r="V698" i="18"/>
  <c r="X698" i="18"/>
  <c r="V699" i="18"/>
  <c r="X699" i="18"/>
  <c r="V700" i="18"/>
  <c r="X700" i="18"/>
  <c r="V701" i="18"/>
  <c r="X701" i="18"/>
  <c r="V702" i="18"/>
  <c r="X702" i="18"/>
  <c r="V703" i="18"/>
  <c r="X703" i="18"/>
  <c r="V704" i="18"/>
  <c r="X704" i="18"/>
  <c r="X705" i="18"/>
  <c r="V706" i="18"/>
  <c r="X706" i="18"/>
  <c r="V707" i="18"/>
  <c r="X707" i="18"/>
  <c r="V708" i="18"/>
  <c r="X708" i="18"/>
  <c r="V709" i="18"/>
  <c r="X709" i="18"/>
  <c r="V710" i="18"/>
  <c r="X710" i="18"/>
  <c r="V711" i="18"/>
  <c r="X711" i="18"/>
  <c r="V712" i="18"/>
  <c r="X712" i="18"/>
  <c r="X713" i="18"/>
  <c r="V714" i="18"/>
  <c r="X714" i="18"/>
  <c r="V715" i="18"/>
  <c r="X715" i="18"/>
  <c r="V716" i="18"/>
  <c r="X716" i="18"/>
  <c r="V717" i="18"/>
  <c r="X717" i="18"/>
  <c r="V718" i="18"/>
  <c r="X718" i="18"/>
  <c r="V719" i="18"/>
  <c r="X719" i="18"/>
  <c r="V720" i="18"/>
  <c r="X720" i="18"/>
  <c r="X721" i="18"/>
  <c r="V722" i="18"/>
  <c r="X722" i="18"/>
  <c r="V723" i="18"/>
  <c r="X723" i="18"/>
  <c r="V724" i="18"/>
  <c r="X724" i="18"/>
  <c r="V725" i="18"/>
  <c r="X725" i="18"/>
  <c r="V726" i="18"/>
  <c r="X726" i="18"/>
  <c r="V727" i="18"/>
  <c r="X727" i="18"/>
  <c r="V728" i="18"/>
  <c r="X728" i="18"/>
  <c r="V729" i="18"/>
  <c r="X729" i="18"/>
  <c r="V730" i="18"/>
  <c r="X730" i="18"/>
  <c r="V731" i="18"/>
  <c r="X731" i="18"/>
  <c r="V732" i="18"/>
  <c r="X732" i="18"/>
  <c r="V733" i="18"/>
  <c r="X733" i="18"/>
  <c r="V734" i="18"/>
  <c r="X734" i="18"/>
  <c r="V735" i="18"/>
  <c r="X735" i="18"/>
  <c r="V736" i="18"/>
  <c r="X736" i="18"/>
  <c r="V737" i="18"/>
  <c r="X737" i="18"/>
  <c r="V738" i="18"/>
  <c r="X738" i="18"/>
  <c r="V739" i="18"/>
  <c r="X739" i="18"/>
  <c r="V740" i="18"/>
  <c r="X740" i="18"/>
  <c r="V741" i="18"/>
  <c r="X741" i="18"/>
  <c r="V742" i="18"/>
  <c r="X742" i="18"/>
  <c r="V743" i="18"/>
  <c r="X743" i="18"/>
  <c r="V744" i="18"/>
  <c r="X744" i="18"/>
  <c r="V745" i="18"/>
  <c r="X745" i="18"/>
  <c r="V746" i="18"/>
  <c r="X746" i="18"/>
  <c r="V747" i="18"/>
  <c r="X747" i="18"/>
  <c r="V748" i="18"/>
  <c r="X748" i="18"/>
  <c r="V749" i="18"/>
  <c r="X749" i="18"/>
  <c r="V750" i="18"/>
  <c r="X750" i="18"/>
  <c r="V751" i="18"/>
  <c r="X751" i="18"/>
  <c r="V752" i="18"/>
  <c r="X752" i="18"/>
  <c r="V753" i="18"/>
  <c r="X753" i="18"/>
  <c r="V754" i="18"/>
  <c r="X754" i="18"/>
  <c r="V755" i="18"/>
  <c r="X755" i="18"/>
  <c r="V756" i="18"/>
  <c r="X756" i="18"/>
  <c r="V757" i="18"/>
  <c r="X757" i="18"/>
  <c r="V758" i="18"/>
  <c r="X758" i="18"/>
  <c r="V759" i="18"/>
  <c r="X759" i="18"/>
  <c r="V760" i="18"/>
  <c r="X760" i="18"/>
  <c r="V761" i="18"/>
  <c r="X761" i="18"/>
  <c r="V762" i="18"/>
  <c r="X762" i="18"/>
  <c r="V763" i="18"/>
  <c r="X763" i="18"/>
  <c r="V764" i="18"/>
  <c r="X764" i="18"/>
  <c r="V765" i="18"/>
  <c r="X765" i="18"/>
  <c r="V766" i="18"/>
  <c r="X766" i="18"/>
  <c r="V767" i="18"/>
  <c r="X767" i="18"/>
  <c r="V768" i="18"/>
  <c r="X768" i="18"/>
  <c r="V769" i="18"/>
  <c r="X769" i="18"/>
  <c r="V770" i="18"/>
  <c r="X770" i="18"/>
  <c r="V771" i="18"/>
  <c r="X771" i="18"/>
  <c r="V772" i="18"/>
  <c r="X772" i="18"/>
  <c r="V773" i="18"/>
  <c r="X773" i="18"/>
  <c r="V774" i="18"/>
  <c r="X774" i="18"/>
  <c r="V775" i="18"/>
  <c r="X775" i="18"/>
  <c r="V776" i="18"/>
  <c r="X776" i="18"/>
  <c r="V777" i="18"/>
  <c r="X777" i="18"/>
  <c r="V778" i="18"/>
  <c r="X778" i="18"/>
  <c r="V779" i="18"/>
  <c r="X779" i="18"/>
  <c r="V780" i="18"/>
  <c r="X780" i="18"/>
  <c r="V781" i="18"/>
  <c r="X781" i="18"/>
  <c r="V782" i="18"/>
  <c r="X782" i="18"/>
  <c r="V783" i="18"/>
  <c r="X783" i="18"/>
  <c r="V784" i="18"/>
  <c r="X784" i="18"/>
  <c r="V785" i="18"/>
  <c r="X785" i="18"/>
  <c r="V786" i="18"/>
  <c r="X786" i="18"/>
  <c r="V787" i="18"/>
  <c r="X787" i="18"/>
  <c r="V788" i="18"/>
  <c r="X788" i="18"/>
  <c r="V789" i="18"/>
  <c r="X789" i="18"/>
  <c r="V790" i="18"/>
  <c r="X790" i="18"/>
  <c r="V791" i="18"/>
  <c r="X791" i="18"/>
  <c r="V792" i="18"/>
  <c r="X792" i="18"/>
  <c r="V793" i="18"/>
  <c r="X793" i="18"/>
  <c r="V794" i="18"/>
  <c r="X794" i="18"/>
  <c r="V795" i="18"/>
  <c r="X795" i="18"/>
  <c r="V796" i="18"/>
  <c r="X796" i="18"/>
  <c r="V797" i="18"/>
  <c r="X797" i="18"/>
  <c r="V798" i="18"/>
  <c r="X798" i="18"/>
  <c r="V799" i="18"/>
  <c r="X799" i="18"/>
  <c r="V800" i="18"/>
  <c r="X800" i="18"/>
  <c r="X801" i="18"/>
  <c r="V802" i="18"/>
  <c r="X802" i="18"/>
  <c r="V803" i="18"/>
  <c r="X803" i="18"/>
  <c r="V804" i="18"/>
  <c r="X804" i="18"/>
  <c r="V805" i="18"/>
  <c r="X805" i="18"/>
  <c r="V806" i="18"/>
  <c r="X806" i="18"/>
  <c r="V807" i="18"/>
  <c r="X807" i="18"/>
  <c r="V808" i="18"/>
  <c r="X808" i="18"/>
  <c r="X809" i="18"/>
  <c r="V810" i="18"/>
  <c r="X810" i="18"/>
  <c r="V811" i="18"/>
  <c r="X811" i="18"/>
  <c r="V812" i="18"/>
  <c r="X812" i="18"/>
  <c r="V813" i="18"/>
  <c r="X813" i="18"/>
  <c r="V814" i="18"/>
  <c r="X814" i="18"/>
  <c r="V815" i="18"/>
  <c r="X815" i="18"/>
  <c r="V816" i="18"/>
  <c r="X816" i="18"/>
  <c r="X817" i="18"/>
  <c r="V818" i="18"/>
  <c r="X818" i="18"/>
  <c r="V819" i="18"/>
  <c r="X819" i="18"/>
  <c r="V820" i="18"/>
  <c r="X820" i="18"/>
  <c r="V821" i="18"/>
  <c r="X821" i="18"/>
  <c r="V822" i="18"/>
  <c r="X822" i="18"/>
  <c r="V823" i="18"/>
  <c r="X823" i="18"/>
  <c r="V824" i="18"/>
  <c r="X824" i="18"/>
  <c r="X825" i="18"/>
  <c r="V826" i="18"/>
  <c r="X826" i="18"/>
  <c r="V827" i="18"/>
  <c r="X827" i="18"/>
  <c r="V828" i="18"/>
  <c r="X828" i="18"/>
  <c r="V829" i="18"/>
  <c r="X829" i="18"/>
  <c r="V830" i="18"/>
  <c r="X830" i="18"/>
  <c r="V831" i="18"/>
  <c r="X831" i="18"/>
  <c r="V832" i="18"/>
  <c r="X832" i="18"/>
  <c r="X833" i="18"/>
  <c r="V834" i="18"/>
  <c r="X834" i="18"/>
  <c r="V835" i="18"/>
  <c r="X835" i="18"/>
  <c r="V836" i="18"/>
  <c r="X836" i="18"/>
  <c r="V837" i="18"/>
  <c r="X837" i="18"/>
  <c r="V838" i="18"/>
  <c r="X838" i="18"/>
  <c r="V839" i="18"/>
  <c r="X839" i="18"/>
  <c r="V840" i="18"/>
  <c r="X840" i="18"/>
  <c r="X841" i="18"/>
  <c r="V842" i="18"/>
  <c r="X842" i="18"/>
  <c r="V843" i="18"/>
  <c r="X843" i="18"/>
  <c r="V844" i="18"/>
  <c r="X844" i="18"/>
  <c r="V845" i="18"/>
  <c r="X845" i="18"/>
  <c r="V846" i="18"/>
  <c r="X846" i="18"/>
  <c r="V847" i="18"/>
  <c r="X847" i="18"/>
  <c r="V848" i="18"/>
  <c r="X848" i="18"/>
  <c r="X849" i="18"/>
  <c r="V850" i="18"/>
  <c r="X850" i="18"/>
  <c r="V851" i="18"/>
  <c r="X851" i="18"/>
  <c r="V852" i="18"/>
  <c r="X852" i="18"/>
  <c r="V853" i="18"/>
  <c r="X853" i="18"/>
  <c r="V854" i="18"/>
  <c r="X854" i="18"/>
  <c r="V855" i="18"/>
  <c r="X855" i="18"/>
  <c r="V856" i="18"/>
  <c r="X856" i="18"/>
  <c r="X857" i="18"/>
  <c r="V858" i="18"/>
  <c r="X858" i="18"/>
  <c r="V859" i="18"/>
  <c r="X859" i="18"/>
  <c r="V860" i="18"/>
  <c r="X860" i="18"/>
  <c r="V861" i="18"/>
  <c r="X861" i="18"/>
  <c r="V862" i="18"/>
  <c r="X862" i="18"/>
  <c r="V863" i="18"/>
  <c r="X863" i="18"/>
  <c r="V864" i="18"/>
  <c r="X864" i="18"/>
  <c r="X865" i="18"/>
  <c r="V866" i="18"/>
  <c r="X866" i="18"/>
  <c r="V867" i="18"/>
  <c r="X867" i="18"/>
  <c r="V868" i="18"/>
  <c r="X868" i="18"/>
  <c r="V869" i="18"/>
  <c r="X869" i="18"/>
  <c r="V870" i="18"/>
  <c r="X870" i="18"/>
  <c r="V871" i="18"/>
  <c r="X871" i="18"/>
  <c r="V872" i="18"/>
  <c r="X872" i="18"/>
  <c r="X873" i="18"/>
  <c r="V874" i="18"/>
  <c r="X874" i="18"/>
  <c r="V875" i="18"/>
  <c r="X875" i="18"/>
  <c r="V876" i="18"/>
  <c r="X876" i="18"/>
  <c r="V877" i="18"/>
  <c r="X877" i="18"/>
  <c r="V878" i="18"/>
  <c r="X878" i="18"/>
  <c r="V879" i="18"/>
  <c r="X879" i="18"/>
  <c r="V880" i="18"/>
  <c r="X880" i="18"/>
  <c r="X881" i="18"/>
  <c r="V882" i="18"/>
  <c r="X882" i="18"/>
  <c r="V883" i="18"/>
  <c r="X883" i="18"/>
  <c r="V884" i="18"/>
  <c r="X884" i="18"/>
  <c r="V885" i="18"/>
  <c r="X885" i="18"/>
  <c r="V886" i="18"/>
  <c r="X886" i="18"/>
  <c r="V887" i="18"/>
  <c r="X887" i="18"/>
  <c r="V888" i="18"/>
  <c r="X888" i="18"/>
  <c r="X889" i="18"/>
  <c r="V890" i="18"/>
  <c r="X890" i="18"/>
  <c r="V891" i="18"/>
  <c r="X891" i="18"/>
  <c r="V892" i="18"/>
  <c r="X892" i="18"/>
  <c r="V893" i="18"/>
  <c r="X893" i="18"/>
  <c r="V894" i="18"/>
  <c r="X894" i="18"/>
  <c r="V895" i="18"/>
  <c r="X895" i="18"/>
  <c r="V896" i="18"/>
  <c r="X896" i="18"/>
  <c r="X897" i="18"/>
  <c r="V898" i="18"/>
  <c r="X898" i="18"/>
  <c r="V899" i="18"/>
  <c r="X899" i="18"/>
  <c r="V900" i="18"/>
  <c r="X900" i="18"/>
  <c r="V901" i="18"/>
  <c r="X901" i="18"/>
  <c r="V902" i="18"/>
  <c r="X902" i="18"/>
  <c r="V903" i="18"/>
  <c r="X903" i="18"/>
  <c r="V904" i="18"/>
  <c r="X904" i="18"/>
  <c r="X905" i="18"/>
  <c r="V906" i="18"/>
  <c r="X906" i="18"/>
  <c r="V907" i="18"/>
  <c r="X907" i="18"/>
  <c r="V908" i="18"/>
  <c r="X908" i="18"/>
  <c r="V909" i="18"/>
  <c r="X909" i="18"/>
  <c r="V910" i="18"/>
  <c r="X910" i="18"/>
  <c r="V911" i="18"/>
  <c r="X911" i="18"/>
  <c r="V912" i="18"/>
  <c r="X912" i="18"/>
  <c r="X913" i="18"/>
  <c r="V914" i="18"/>
  <c r="X914" i="18"/>
  <c r="V915" i="18"/>
  <c r="X915" i="18"/>
  <c r="V916" i="18"/>
  <c r="X916" i="18"/>
  <c r="V917" i="18"/>
  <c r="X917" i="18"/>
  <c r="V918" i="18"/>
  <c r="X918" i="18"/>
  <c r="V919" i="18"/>
  <c r="X919" i="18"/>
  <c r="V920" i="18"/>
  <c r="X920" i="18"/>
  <c r="X921" i="18"/>
  <c r="V922" i="18"/>
  <c r="X922" i="18"/>
  <c r="V923" i="18"/>
  <c r="X923" i="18"/>
  <c r="V924" i="18"/>
  <c r="X924" i="18"/>
  <c r="V925" i="18"/>
  <c r="X925" i="18"/>
  <c r="V926" i="18"/>
  <c r="X926" i="18"/>
  <c r="V927" i="18"/>
  <c r="X927" i="18"/>
  <c r="V928" i="18"/>
  <c r="X928" i="18"/>
  <c r="X929" i="18"/>
  <c r="V930" i="18"/>
  <c r="X930" i="18"/>
  <c r="V931" i="18"/>
  <c r="X931" i="18"/>
  <c r="V932" i="18"/>
  <c r="X932" i="18"/>
  <c r="V933" i="18"/>
  <c r="X933" i="18"/>
  <c r="V934" i="18"/>
  <c r="X934" i="18"/>
  <c r="V935" i="18"/>
  <c r="X935" i="18"/>
  <c r="V936" i="18"/>
  <c r="X936" i="18"/>
  <c r="X937" i="18"/>
  <c r="V938" i="18"/>
  <c r="X938" i="18"/>
  <c r="V939" i="18"/>
  <c r="X939" i="18"/>
  <c r="V940" i="18"/>
  <c r="X940" i="18"/>
  <c r="V941" i="18"/>
  <c r="X941" i="18"/>
  <c r="V942" i="18"/>
  <c r="X942" i="18"/>
  <c r="V943" i="18"/>
  <c r="X943" i="18"/>
  <c r="V944" i="18"/>
  <c r="X944" i="18"/>
  <c r="X945" i="18"/>
  <c r="V946" i="18"/>
  <c r="X946" i="18"/>
  <c r="V947" i="18"/>
  <c r="X947" i="18"/>
  <c r="V948" i="18"/>
  <c r="X948" i="18"/>
  <c r="V949" i="18"/>
  <c r="X949" i="18"/>
  <c r="V950" i="18"/>
  <c r="X950" i="18"/>
  <c r="V951" i="18"/>
  <c r="X951" i="18"/>
  <c r="V952" i="18"/>
  <c r="X952" i="18"/>
  <c r="X953" i="18"/>
  <c r="V954" i="18"/>
  <c r="X954" i="18"/>
  <c r="V955" i="18"/>
  <c r="X955" i="18"/>
  <c r="V956" i="18"/>
  <c r="X956" i="18"/>
  <c r="V957" i="18"/>
  <c r="X957" i="18"/>
  <c r="V958" i="18"/>
  <c r="X958" i="18"/>
  <c r="V959" i="18"/>
  <c r="X959" i="18"/>
  <c r="V960" i="18"/>
  <c r="X960" i="18"/>
  <c r="X961" i="18"/>
  <c r="V962" i="18"/>
  <c r="X962" i="18"/>
  <c r="V963" i="18"/>
  <c r="X963" i="18"/>
  <c r="V964" i="18"/>
  <c r="X964" i="18"/>
  <c r="V965" i="18"/>
  <c r="X965" i="18"/>
  <c r="V966" i="18"/>
  <c r="X966" i="18"/>
  <c r="V967" i="18"/>
  <c r="X967" i="18"/>
  <c r="V968" i="18"/>
  <c r="X968" i="18"/>
  <c r="X969" i="18"/>
  <c r="V970" i="18"/>
  <c r="X970" i="18"/>
  <c r="V971" i="18"/>
  <c r="X971" i="18"/>
  <c r="V972" i="18"/>
  <c r="X972" i="18"/>
  <c r="V973" i="18"/>
  <c r="X973" i="18"/>
  <c r="V974" i="18"/>
  <c r="X974" i="18"/>
  <c r="V975" i="18"/>
  <c r="X975" i="18"/>
  <c r="V976" i="18"/>
  <c r="X976" i="18"/>
  <c r="X977" i="18"/>
  <c r="V978" i="18"/>
  <c r="X978" i="18"/>
  <c r="V979" i="18"/>
  <c r="X979" i="18"/>
  <c r="V980" i="18"/>
  <c r="X980" i="18"/>
  <c r="V981" i="18"/>
  <c r="X981" i="18"/>
  <c r="V982" i="18"/>
  <c r="X982" i="18"/>
  <c r="V983" i="18"/>
  <c r="X983" i="18"/>
  <c r="V984" i="18"/>
  <c r="X984" i="18"/>
  <c r="X985" i="18"/>
  <c r="V986" i="18"/>
  <c r="X986" i="18"/>
  <c r="V987" i="18"/>
  <c r="X987" i="18"/>
  <c r="V988" i="18"/>
  <c r="X988" i="18"/>
  <c r="V989" i="18"/>
  <c r="X989" i="18"/>
  <c r="V990" i="18"/>
  <c r="X990" i="18"/>
  <c r="V991" i="18"/>
  <c r="X991" i="18"/>
  <c r="V12" i="18"/>
  <c r="X12" i="18"/>
  <c r="Y678" i="18" l="1"/>
  <c r="Y674" i="18"/>
  <c r="Y550" i="18"/>
  <c r="Y533" i="18"/>
  <c r="Y422" i="18"/>
  <c r="Y418" i="18"/>
  <c r="Y392" i="18"/>
  <c r="Y910" i="18"/>
  <c r="Y906" i="18"/>
  <c r="Y880" i="18"/>
  <c r="Y755" i="18"/>
  <c r="Y867" i="18"/>
  <c r="Y958" i="18"/>
  <c r="Y954" i="18"/>
  <c r="Y800" i="18"/>
  <c r="Y792" i="18"/>
  <c r="Y784" i="18"/>
  <c r="Y736" i="18"/>
  <c r="Y213" i="18"/>
  <c r="Y981" i="18"/>
  <c r="Y704" i="18"/>
  <c r="Y495" i="18"/>
  <c r="Y414" i="18"/>
  <c r="Y319" i="18"/>
  <c r="Y307" i="18"/>
  <c r="Y275" i="18"/>
  <c r="Y267" i="18"/>
  <c r="Y263" i="18"/>
  <c r="Y255" i="18"/>
  <c r="Y980" i="18"/>
  <c r="Y950" i="18"/>
  <c r="Y946" i="18"/>
  <c r="Y920" i="18"/>
  <c r="Y916" i="18"/>
  <c r="Y839" i="18"/>
  <c r="Y682" i="18"/>
  <c r="Y618" i="18"/>
  <c r="Y558" i="18"/>
  <c r="Y477" i="18"/>
  <c r="Y400" i="18"/>
  <c r="Y396" i="18"/>
  <c r="Y174" i="18"/>
  <c r="Y166" i="18"/>
  <c r="Y162" i="18"/>
  <c r="Y158" i="18"/>
  <c r="Y154" i="18"/>
  <c r="Y142" i="18"/>
  <c r="Y138" i="18"/>
  <c r="Y134" i="18"/>
  <c r="Y130" i="18"/>
  <c r="Y126" i="18"/>
  <c r="Y122" i="18"/>
  <c r="Y118" i="18"/>
  <c r="Y62" i="18"/>
  <c r="Y58" i="18"/>
  <c r="Y14" i="18"/>
  <c r="Y483" i="18"/>
  <c r="Y808" i="18"/>
  <c r="Y804" i="18"/>
  <c r="Y768" i="18"/>
  <c r="Y702" i="18"/>
  <c r="Y638" i="18"/>
  <c r="Y574" i="18"/>
  <c r="Y493" i="18"/>
  <c r="Y455" i="18"/>
  <c r="Y446" i="18"/>
  <c r="Y779" i="18"/>
  <c r="Y654" i="18"/>
  <c r="Y590" i="18"/>
  <c r="Y586" i="18"/>
  <c r="Y496" i="18"/>
  <c r="Y462" i="18"/>
  <c r="Y328" i="18"/>
  <c r="Y208" i="18"/>
  <c r="Y204" i="18"/>
  <c r="Y200" i="18"/>
  <c r="Y188" i="18"/>
  <c r="Y184" i="18"/>
  <c r="Y728" i="18"/>
  <c r="Y570" i="18"/>
  <c r="Y795" i="18"/>
  <c r="Y759" i="18"/>
  <c r="Y747" i="18"/>
  <c r="Y723" i="18"/>
  <c r="Y811" i="18"/>
  <c r="Y539" i="18"/>
  <c r="Y989" i="18"/>
  <c r="Y976" i="18"/>
  <c r="Y972" i="18"/>
  <c r="Y942" i="18"/>
  <c r="Y938" i="18"/>
  <c r="Y912" i="18"/>
  <c r="Y827" i="18"/>
  <c r="Y203" i="18"/>
  <c r="Y835" i="18"/>
  <c r="Y781" i="18"/>
  <c r="Y339" i="18"/>
  <c r="Y780" i="18"/>
  <c r="Y760" i="18"/>
  <c r="Y732" i="18"/>
  <c r="Y490" i="18"/>
  <c r="Y254" i="18"/>
  <c r="Y46" i="18"/>
  <c r="Y42" i="18"/>
  <c r="Y38" i="18"/>
  <c r="Y34" i="18"/>
  <c r="Y30" i="18"/>
  <c r="Y22" i="18"/>
  <c r="Y367" i="18"/>
  <c r="Y752" i="18"/>
  <c r="Y54" i="18"/>
  <c r="Y371" i="18"/>
  <c r="Y171" i="18"/>
  <c r="Y914" i="18"/>
  <c r="Y888" i="18"/>
  <c r="Y743" i="18"/>
  <c r="Y739" i="18"/>
  <c r="Y731" i="18"/>
  <c r="Y715" i="18"/>
  <c r="Y587" i="18"/>
  <c r="Y463" i="18"/>
  <c r="Y321" i="18"/>
  <c r="Y237" i="18"/>
  <c r="Y614" i="18"/>
  <c r="Y458" i="18"/>
  <c r="Y407" i="18"/>
  <c r="Y390" i="18"/>
  <c r="Y373" i="18"/>
  <c r="Y129" i="18"/>
  <c r="Y113" i="18"/>
  <c r="Y109" i="18"/>
  <c r="Y85" i="18"/>
  <c r="Y45" i="18"/>
  <c r="Y765" i="18"/>
  <c r="Y610" i="18"/>
  <c r="Y469" i="18"/>
  <c r="Y167" i="18"/>
  <c r="Y95" i="18"/>
  <c r="Y845" i="18"/>
  <c r="Y819" i="18"/>
  <c r="Y782" i="18"/>
  <c r="Y778" i="18"/>
  <c r="Y774" i="18"/>
  <c r="Y770" i="18"/>
  <c r="Y758" i="18"/>
  <c r="Y754" i="18"/>
  <c r="Y738" i="18"/>
  <c r="Y701" i="18"/>
  <c r="Y479" i="18"/>
  <c r="Y465" i="18"/>
  <c r="Y965" i="18"/>
  <c r="Y960" i="18"/>
  <c r="Y707" i="18"/>
  <c r="Y694" i="18"/>
  <c r="Y690" i="18"/>
  <c r="Y626" i="18"/>
  <c r="Y562" i="18"/>
  <c r="Y485" i="18"/>
  <c r="Y404" i="18"/>
  <c r="Y358" i="18"/>
  <c r="Y354" i="18"/>
  <c r="Y350" i="18"/>
  <c r="Y346" i="18"/>
  <c r="Y342" i="18"/>
  <c r="Y334" i="18"/>
  <c r="Y964" i="18"/>
  <c r="Y934" i="18"/>
  <c r="Y930" i="18"/>
  <c r="Y815" i="18"/>
  <c r="Y646" i="18"/>
  <c r="Y582" i="18"/>
  <c r="Y501" i="18"/>
  <c r="Y467" i="18"/>
  <c r="Y305" i="18"/>
  <c r="Y297" i="18"/>
  <c r="Y289" i="18"/>
  <c r="Y273" i="18"/>
  <c r="Y257" i="18"/>
  <c r="Y65" i="18"/>
  <c r="Y49" i="18"/>
  <c r="Y924" i="18"/>
  <c r="Y894" i="18"/>
  <c r="Y662" i="18"/>
  <c r="Y658" i="18"/>
  <c r="Y598" i="18"/>
  <c r="Y594" i="18"/>
  <c r="Y504" i="18"/>
  <c r="Y376" i="18"/>
  <c r="Y332" i="18"/>
  <c r="Y962" i="18"/>
  <c r="Y898" i="18"/>
  <c r="Y872" i="18"/>
  <c r="Y868" i="18"/>
  <c r="Y843" i="18"/>
  <c r="Y670" i="18"/>
  <c r="Y666" i="18"/>
  <c r="Y525" i="18"/>
  <c r="Y461" i="18"/>
  <c r="Y380" i="18"/>
  <c r="Y128" i="18"/>
  <c r="Y112" i="18"/>
  <c r="Y108" i="18"/>
  <c r="Y104" i="18"/>
  <c r="Y96" i="18"/>
  <c r="Y92" i="18"/>
  <c r="Y88" i="18"/>
  <c r="Y80" i="18"/>
  <c r="Y48" i="18"/>
  <c r="Y44" i="18"/>
  <c r="Y40" i="18"/>
  <c r="Y32" i="18"/>
  <c r="Y28" i="18"/>
  <c r="Y24" i="18"/>
  <c r="Y16" i="18"/>
  <c r="Y817" i="18"/>
  <c r="Y449" i="18"/>
  <c r="Y441" i="18"/>
  <c r="Y417" i="18"/>
  <c r="Y864" i="18"/>
  <c r="Y856" i="18"/>
  <c r="Y848" i="18"/>
  <c r="Y840" i="18"/>
  <c r="Y836" i="18"/>
  <c r="Y726" i="18"/>
  <c r="Y718" i="18"/>
  <c r="Y695" i="18"/>
  <c r="Y691" i="18"/>
  <c r="Y667" i="18"/>
  <c r="Y659" i="18"/>
  <c r="Y599" i="18"/>
  <c r="Y595" i="18"/>
  <c r="Y579" i="18"/>
  <c r="Y571" i="18"/>
  <c r="Y555" i="18"/>
  <c r="Y405" i="18"/>
  <c r="Y397" i="18"/>
  <c r="Y389" i="18"/>
  <c r="Y385" i="18"/>
  <c r="Y381" i="18"/>
  <c r="Y377" i="18"/>
  <c r="Y302" i="18"/>
  <c r="Y298" i="18"/>
  <c r="Y294" i="18"/>
  <c r="Y286" i="18"/>
  <c r="Y282" i="18"/>
  <c r="Y278" i="18"/>
  <c r="Y963" i="18"/>
  <c r="Y959" i="18"/>
  <c r="Y955" i="18"/>
  <c r="Y951" i="18"/>
  <c r="Y947" i="18"/>
  <c r="Y943" i="18"/>
  <c r="Y939" i="18"/>
  <c r="Y935" i="18"/>
  <c r="Y931" i="18"/>
  <c r="Y927" i="18"/>
  <c r="Y923" i="18"/>
  <c r="Y919" i="18"/>
  <c r="Y915" i="18"/>
  <c r="Y911" i="18"/>
  <c r="Y907" i="18"/>
  <c r="Y903" i="18"/>
  <c r="Y875" i="18"/>
  <c r="Y871" i="18"/>
  <c r="Y824" i="18"/>
  <c r="Y816" i="18"/>
  <c r="Y793" i="18"/>
  <c r="Y785" i="18"/>
  <c r="Y745" i="18"/>
  <c r="Y729" i="18"/>
  <c r="Y531" i="18"/>
  <c r="Y523" i="18"/>
  <c r="Y507" i="18"/>
  <c r="Y448" i="18"/>
  <c r="Y444" i="18"/>
  <c r="Y440" i="18"/>
  <c r="Y432" i="18"/>
  <c r="Y428" i="18"/>
  <c r="Y416" i="18"/>
  <c r="Y353" i="18"/>
  <c r="Y337" i="18"/>
  <c r="Y329" i="18"/>
  <c r="Y246" i="18"/>
  <c r="Y238" i="18"/>
  <c r="Y214" i="18"/>
  <c r="Y206" i="18"/>
  <c r="Y190" i="18"/>
  <c r="Y182" i="18"/>
  <c r="Y107" i="18"/>
  <c r="Y83" i="18"/>
  <c r="Y75" i="18"/>
  <c r="Y59" i="18"/>
  <c r="Y43" i="18"/>
  <c r="Y35" i="18"/>
  <c r="Y19" i="18"/>
  <c r="Y534" i="18"/>
  <c r="Y530" i="18"/>
  <c r="Y526" i="18"/>
  <c r="Y522" i="18"/>
  <c r="Y518" i="18"/>
  <c r="Y514" i="18"/>
  <c r="Y510" i="18"/>
  <c r="Y451" i="18"/>
  <c r="Y114" i="18"/>
  <c r="Y842" i="18"/>
  <c r="Y807" i="18"/>
  <c r="Y803" i="18"/>
  <c r="Y720" i="18"/>
  <c r="Y716" i="18"/>
  <c r="Y645" i="18"/>
  <c r="Y625" i="18"/>
  <c r="Y597" i="18"/>
  <c r="Y593" i="18"/>
  <c r="Y589" i="18"/>
  <c r="Y573" i="18"/>
  <c r="Y569" i="18"/>
  <c r="Y565" i="18"/>
  <c r="Y466" i="18"/>
  <c r="Y320" i="18"/>
  <c r="Y169" i="18"/>
  <c r="Y161" i="18"/>
  <c r="Y153" i="18"/>
  <c r="Y145" i="18"/>
  <c r="Y137" i="18"/>
  <c r="Y985" i="18"/>
  <c r="Y881" i="18"/>
  <c r="Y537" i="18"/>
  <c r="Y529" i="18"/>
  <c r="Y497" i="18"/>
  <c r="Y489" i="18"/>
  <c r="Y481" i="18"/>
  <c r="Y473" i="18"/>
  <c r="Y810" i="18"/>
  <c r="Y802" i="18"/>
  <c r="Y719" i="18"/>
  <c r="Y696" i="18"/>
  <c r="Y692" i="18"/>
  <c r="Y688" i="18"/>
  <c r="Y684" i="18"/>
  <c r="Y656" i="18"/>
  <c r="Y644" i="18"/>
  <c r="Y640" i="18"/>
  <c r="Y636" i="18"/>
  <c r="Y632" i="18"/>
  <c r="Y600" i="18"/>
  <c r="Y592" i="18"/>
  <c r="Y576" i="18"/>
  <c r="Y564" i="18"/>
  <c r="Y394" i="18"/>
  <c r="Y378" i="18"/>
  <c r="Y172" i="18"/>
  <c r="Y168" i="18"/>
  <c r="Y160" i="18"/>
  <c r="Y156" i="18"/>
  <c r="Y908" i="18"/>
  <c r="Y904" i="18"/>
  <c r="Y900" i="18"/>
  <c r="Y896" i="18"/>
  <c r="Y892" i="18"/>
  <c r="Y877" i="18"/>
  <c r="Y766" i="18"/>
  <c r="Y717" i="18"/>
  <c r="Y713" i="18"/>
  <c r="Y563" i="18"/>
  <c r="Y559" i="18"/>
  <c r="Y547" i="18"/>
  <c r="Y454" i="18"/>
  <c r="Y443" i="18"/>
  <c r="Y439" i="18"/>
  <c r="Y419" i="18"/>
  <c r="Y384" i="18"/>
  <c r="Y365" i="18"/>
  <c r="Y310" i="18"/>
  <c r="Y306" i="18"/>
  <c r="Y252" i="18"/>
  <c r="Y248" i="18"/>
  <c r="Y241" i="18"/>
  <c r="Y150" i="18"/>
  <c r="Y127" i="18"/>
  <c r="Y709" i="18"/>
  <c r="Y546" i="18"/>
  <c r="Y542" i="18"/>
  <c r="Y193" i="18"/>
  <c r="Y185" i="18"/>
  <c r="Y177" i="18"/>
  <c r="Y64" i="18"/>
  <c r="Y60" i="18"/>
  <c r="Y56" i="18"/>
  <c r="Y33" i="18"/>
  <c r="Y25" i="18"/>
  <c r="Y17" i="18"/>
  <c r="Y990" i="18"/>
  <c r="Y986" i="18"/>
  <c r="Y982" i="18"/>
  <c r="Y891" i="18"/>
  <c r="Y857" i="18"/>
  <c r="Y796" i="18"/>
  <c r="Y777" i="18"/>
  <c r="Y746" i="18"/>
  <c r="Y727" i="18"/>
  <c r="Y686" i="18"/>
  <c r="Y651" i="18"/>
  <c r="Y554" i="18"/>
  <c r="Y457" i="18"/>
  <c r="Y406" i="18"/>
  <c r="Y67" i="18"/>
  <c r="Y978" i="18"/>
  <c r="Y974" i="18"/>
  <c r="Y970" i="18"/>
  <c r="Y966" i="18"/>
  <c r="Y887" i="18"/>
  <c r="Y883" i="18"/>
  <c r="Y879" i="18"/>
  <c r="Y849" i="18"/>
  <c r="Y753" i="18"/>
  <c r="Y689" i="18"/>
  <c r="Y635" i="18"/>
  <c r="Y627" i="18"/>
  <c r="Y561" i="18"/>
  <c r="Y557" i="18"/>
  <c r="Y549" i="18"/>
  <c r="Y71" i="18"/>
  <c r="Y860" i="18"/>
  <c r="Y825" i="18"/>
  <c r="Y722" i="18"/>
  <c r="Y711" i="18"/>
  <c r="Y700" i="18"/>
  <c r="Y650" i="18"/>
  <c r="Y603" i="18"/>
  <c r="Y521" i="18"/>
  <c r="Y491" i="18"/>
  <c r="Y475" i="18"/>
  <c r="Y464" i="18"/>
  <c r="Y433" i="18"/>
  <c r="Y409" i="18"/>
  <c r="Y265" i="18"/>
  <c r="Y250" i="18"/>
  <c r="Y152" i="18"/>
  <c r="Y144" i="18"/>
  <c r="Y110" i="18"/>
  <c r="Y106" i="18"/>
  <c r="Y102" i="18"/>
  <c r="Y98" i="18"/>
  <c r="Y94" i="18"/>
  <c r="Y90" i="18"/>
  <c r="Y86" i="18"/>
  <c r="Y78" i="18"/>
  <c r="Y74" i="18"/>
  <c r="Y70" i="18"/>
  <c r="Y66" i="18"/>
  <c r="Y63" i="18"/>
  <c r="Y977" i="18"/>
  <c r="Y973" i="18"/>
  <c r="Y969" i="18"/>
  <c r="Y749" i="18"/>
  <c r="Y657" i="18"/>
  <c r="Y560" i="18"/>
  <c r="Y374" i="18"/>
  <c r="Y363" i="18"/>
  <c r="Y242" i="18"/>
  <c r="Y12" i="18"/>
  <c r="Y949" i="18"/>
  <c r="Y945" i="18"/>
  <c r="Y941" i="18"/>
  <c r="Y933" i="18"/>
  <c r="Y929" i="18"/>
  <c r="Y925" i="18"/>
  <c r="Y917" i="18"/>
  <c r="Y901" i="18"/>
  <c r="Y897" i="18"/>
  <c r="Y889" i="18"/>
  <c r="Y874" i="18"/>
  <c r="Y859" i="18"/>
  <c r="Y832" i="18"/>
  <c r="Y828" i="18"/>
  <c r="Y813" i="18"/>
  <c r="Y809" i="18"/>
  <c r="Y783" i="18"/>
  <c r="Y771" i="18"/>
  <c r="Y767" i="18"/>
  <c r="Y763" i="18"/>
  <c r="Y744" i="18"/>
  <c r="Y740" i="18"/>
  <c r="Y721" i="18"/>
  <c r="Y714" i="18"/>
  <c r="Y703" i="18"/>
  <c r="Y699" i="18"/>
  <c r="Y664" i="18"/>
  <c r="Y660" i="18"/>
  <c r="Y653" i="18"/>
  <c r="Y642" i="18"/>
  <c r="Y634" i="18"/>
  <c r="Y622" i="18"/>
  <c r="Y606" i="18"/>
  <c r="Y602" i="18"/>
  <c r="Y583" i="18"/>
  <c r="Y536" i="18"/>
  <c r="Y528" i="18"/>
  <c r="Y520" i="18"/>
  <c r="Y513" i="18"/>
  <c r="Y506" i="18"/>
  <c r="Y502" i="18"/>
  <c r="Y498" i="18"/>
  <c r="Y486" i="18"/>
  <c r="Y482" i="18"/>
  <c r="Y474" i="18"/>
  <c r="Y370" i="18"/>
  <c r="Y366" i="18"/>
  <c r="Y362" i="18"/>
  <c r="Y268" i="18"/>
  <c r="Y264" i="18"/>
  <c r="Y249" i="18"/>
  <c r="Y234" i="18"/>
  <c r="Y222" i="18"/>
  <c r="Y218" i="18"/>
  <c r="Y211" i="18"/>
  <c r="Y191" i="18"/>
  <c r="Y124" i="18"/>
  <c r="Y120" i="18"/>
  <c r="Y73" i="18"/>
  <c r="Y50" i="18"/>
  <c r="Y31" i="18"/>
  <c r="Y511" i="18"/>
  <c r="Y886" i="18"/>
  <c r="Y882" i="18"/>
  <c r="Y878" i="18"/>
  <c r="Y822" i="18"/>
  <c r="Y818" i="18"/>
  <c r="Y814" i="18"/>
  <c r="Y751" i="18"/>
  <c r="Y733" i="18"/>
  <c r="Y669" i="18"/>
  <c r="Y665" i="18"/>
  <c r="Y661" i="18"/>
  <c r="Y643" i="18"/>
  <c r="Y605" i="18"/>
  <c r="Y601" i="18"/>
  <c r="Y551" i="18"/>
  <c r="Y480" i="18"/>
  <c r="Y472" i="18"/>
  <c r="Y430" i="18"/>
  <c r="Y426" i="18"/>
  <c r="Y318" i="18"/>
  <c r="Y314" i="18"/>
  <c r="Y288" i="18"/>
  <c r="Y284" i="18"/>
  <c r="Y280" i="18"/>
  <c r="Y272" i="18"/>
  <c r="Y149" i="18"/>
  <c r="Y21" i="18"/>
  <c r="Y861" i="18"/>
  <c r="Y693" i="18"/>
  <c r="Y277" i="18"/>
  <c r="Y231" i="18"/>
  <c r="Y235" i="18"/>
  <c r="Y893" i="18"/>
  <c r="Y851" i="18"/>
  <c r="Y847" i="18"/>
  <c r="Y829" i="18"/>
  <c r="Y787" i="18"/>
  <c r="Y776" i="18"/>
  <c r="Y772" i="18"/>
  <c r="Y761" i="18"/>
  <c r="Y750" i="18"/>
  <c r="Y683" i="18"/>
  <c r="Y676" i="18"/>
  <c r="Y672" i="18"/>
  <c r="Y668" i="18"/>
  <c r="Y630" i="18"/>
  <c r="Y619" i="18"/>
  <c r="Y612" i="18"/>
  <c r="Y604" i="18"/>
  <c r="Y456" i="18"/>
  <c r="Y452" i="18"/>
  <c r="Y445" i="18"/>
  <c r="Y425" i="18"/>
  <c r="Y410" i="18"/>
  <c r="Y403" i="18"/>
  <c r="Y399" i="18"/>
  <c r="Y341" i="18"/>
  <c r="Y333" i="18"/>
  <c r="Y313" i="18"/>
  <c r="Y299" i="18"/>
  <c r="Y295" i="18"/>
  <c r="Y225" i="18"/>
  <c r="Y51" i="18"/>
  <c r="Y797" i="18"/>
  <c r="Y991" i="18"/>
  <c r="Y987" i="18"/>
  <c r="Y932" i="18"/>
  <c r="Y928" i="18"/>
  <c r="Y352" i="18"/>
  <c r="Y348" i="18"/>
  <c r="Y344" i="18"/>
  <c r="Y336" i="18"/>
  <c r="Y209" i="18"/>
  <c r="Y201" i="18"/>
  <c r="Y186" i="18"/>
  <c r="Y97" i="18"/>
  <c r="Y89" i="18"/>
  <c r="Y81" i="18"/>
  <c r="Y854" i="18"/>
  <c r="Y850" i="18"/>
  <c r="Y846" i="18"/>
  <c r="Y790" i="18"/>
  <c r="Y786" i="18"/>
  <c r="Y775" i="18"/>
  <c r="Y764" i="18"/>
  <c r="Y712" i="18"/>
  <c r="Y708" i="18"/>
  <c r="Y697" i="18"/>
  <c r="Y675" i="18"/>
  <c r="Y637" i="18"/>
  <c r="Y633" i="18"/>
  <c r="Y629" i="18"/>
  <c r="Y611" i="18"/>
  <c r="Y584" i="18"/>
  <c r="Y580" i="18"/>
  <c r="Y515" i="18"/>
  <c r="Y470" i="18"/>
  <c r="Y459" i="18"/>
  <c r="Y382" i="18"/>
  <c r="Y270" i="18"/>
  <c r="Y236" i="18"/>
  <c r="Y232" i="18"/>
  <c r="Y224" i="18"/>
  <c r="Y220" i="18"/>
  <c r="Y216" i="18"/>
  <c r="Y178" i="18"/>
  <c r="Y988" i="18"/>
  <c r="Y984" i="18"/>
  <c r="Y961" i="18"/>
  <c r="Y957" i="18"/>
  <c r="Y953" i="18"/>
  <c r="Y926" i="18"/>
  <c r="Y922" i="18"/>
  <c r="Y918" i="18"/>
  <c r="Y899" i="18"/>
  <c r="Y895" i="18"/>
  <c r="Y884" i="18"/>
  <c r="Y870" i="18"/>
  <c r="Y863" i="18"/>
  <c r="Y852" i="18"/>
  <c r="Y838" i="18"/>
  <c r="Y831" i="18"/>
  <c r="Y820" i="18"/>
  <c r="Y806" i="18"/>
  <c r="Y799" i="18"/>
  <c r="Y788" i="18"/>
  <c r="Y756" i="18"/>
  <c r="Y742" i="18"/>
  <c r="Y735" i="18"/>
  <c r="Y724" i="18"/>
  <c r="Y710" i="18"/>
  <c r="Y685" i="18"/>
  <c r="Y628" i="18"/>
  <c r="Y621" i="18"/>
  <c r="Y553" i="18"/>
  <c r="Y543" i="18"/>
  <c r="Y517" i="18"/>
  <c r="Y499" i="18"/>
  <c r="Y478" i="18"/>
  <c r="Y424" i="18"/>
  <c r="Y421" i="18"/>
  <c r="Y413" i="18"/>
  <c r="Y402" i="18"/>
  <c r="Y398" i="18"/>
  <c r="Y395" i="18"/>
  <c r="Y369" i="18"/>
  <c r="Y351" i="18"/>
  <c r="Y316" i="18"/>
  <c r="Y312" i="18"/>
  <c r="Y290" i="18"/>
  <c r="Y256" i="18"/>
  <c r="Y230" i="18"/>
  <c r="Y226" i="18"/>
  <c r="Y223" i="18"/>
  <c r="Y192" i="18"/>
  <c r="Y170" i="18"/>
  <c r="Y140" i="18"/>
  <c r="Y136" i="18"/>
  <c r="Y121" i="18"/>
  <c r="Y103" i="18"/>
  <c r="Y76" i="18"/>
  <c r="Y72" i="18"/>
  <c r="Y57" i="18"/>
  <c r="Y39" i="18"/>
  <c r="Y27" i="18"/>
  <c r="Y968" i="18"/>
  <c r="Y937" i="18"/>
  <c r="Y902" i="18"/>
  <c r="Y873" i="18"/>
  <c r="Y866" i="18"/>
  <c r="Y841" i="18"/>
  <c r="Y834" i="18"/>
  <c r="Y706" i="18"/>
  <c r="Y681" i="18"/>
  <c r="Y649" i="18"/>
  <c r="Y617" i="18"/>
  <c r="Y585" i="18"/>
  <c r="Y578" i="18"/>
  <c r="Y488" i="18"/>
  <c r="Y471" i="18"/>
  <c r="Y361" i="18"/>
  <c r="Y983" i="18"/>
  <c r="Y956" i="18"/>
  <c r="Y952" i="18"/>
  <c r="Y921" i="18"/>
  <c r="Y876" i="18"/>
  <c r="Y862" i="18"/>
  <c r="Y855" i="18"/>
  <c r="Y844" i="18"/>
  <c r="Y830" i="18"/>
  <c r="Y823" i="18"/>
  <c r="Y812" i="18"/>
  <c r="Y798" i="18"/>
  <c r="Y791" i="18"/>
  <c r="Y748" i="18"/>
  <c r="Y734" i="18"/>
  <c r="Y677" i="18"/>
  <c r="Y652" i="18"/>
  <c r="Y620" i="18"/>
  <c r="Y613" i="18"/>
  <c r="Y581" i="18"/>
  <c r="Y567" i="18"/>
  <c r="Y538" i="18"/>
  <c r="Y509" i="18"/>
  <c r="Y450" i="18"/>
  <c r="Y412" i="18"/>
  <c r="Y401" i="18"/>
  <c r="Y386" i="18"/>
  <c r="Y383" i="18"/>
  <c r="Y372" i="18"/>
  <c r="Y368" i="18"/>
  <c r="Y357" i="18"/>
  <c r="Y338" i="18"/>
  <c r="Y304" i="18"/>
  <c r="Y301" i="18"/>
  <c r="Y274" i="18"/>
  <c r="Y233" i="18"/>
  <c r="Y210" i="18"/>
  <c r="Y147" i="18"/>
  <c r="Y26" i="18"/>
  <c r="Y979" i="18"/>
  <c r="Y975" i="18"/>
  <c r="Y971" i="18"/>
  <c r="Y967" i="18"/>
  <c r="Y948" i="18"/>
  <c r="Y944" i="18"/>
  <c r="Y940" i="18"/>
  <c r="Y936" i="18"/>
  <c r="Y913" i="18"/>
  <c r="Y909" i="18"/>
  <c r="Y905" i="18"/>
  <c r="Y890" i="18"/>
  <c r="Y865" i="18"/>
  <c r="Y858" i="18"/>
  <c r="Y833" i="18"/>
  <c r="Y826" i="18"/>
  <c r="Y801" i="18"/>
  <c r="Y794" i="18"/>
  <c r="Y769" i="18"/>
  <c r="Y762" i="18"/>
  <c r="Y737" i="18"/>
  <c r="Y730" i="18"/>
  <c r="Y705" i="18"/>
  <c r="Y698" i="18"/>
  <c r="Y680" i="18"/>
  <c r="Y673" i="18"/>
  <c r="Y648" i="18"/>
  <c r="Y641" i="18"/>
  <c r="Y609" i="18"/>
  <c r="Y577" i="18"/>
  <c r="Y566" i="18"/>
  <c r="Y545" i="18"/>
  <c r="Y541" i="18"/>
  <c r="Y519" i="18"/>
  <c r="Y512" i="18"/>
  <c r="Y505" i="18"/>
  <c r="Y494" i="18"/>
  <c r="Y442" i="18"/>
  <c r="Y438" i="18"/>
  <c r="Y434" i="18"/>
  <c r="Y431" i="18"/>
  <c r="Y408" i="18"/>
  <c r="Y393" i="18"/>
  <c r="Y360" i="18"/>
  <c r="Y345" i="18"/>
  <c r="Y330" i="18"/>
  <c r="Y326" i="18"/>
  <c r="Y322" i="18"/>
  <c r="Y300" i="18"/>
  <c r="Y296" i="18"/>
  <c r="Y281" i="18"/>
  <c r="Y266" i="18"/>
  <c r="Y262" i="18"/>
  <c r="Y258" i="18"/>
  <c r="Y240" i="18"/>
  <c r="Y217" i="18"/>
  <c r="Y202" i="18"/>
  <c r="Y198" i="18"/>
  <c r="Y194" i="18"/>
  <c r="Y176" i="18"/>
  <c r="Y173" i="18"/>
  <c r="Y146" i="18"/>
  <c r="Y105" i="18"/>
  <c r="Y82" i="18"/>
  <c r="Y41" i="18"/>
  <c r="Y18" i="18"/>
  <c r="Y616" i="18"/>
  <c r="Y503" i="18"/>
  <c r="Y447" i="18"/>
  <c r="Y429" i="18"/>
  <c r="Y411" i="18"/>
  <c r="Y387" i="18"/>
  <c r="Y359" i="18"/>
  <c r="Y349" i="18"/>
  <c r="Y323" i="18"/>
  <c r="Y283" i="18"/>
  <c r="Y279" i="18"/>
  <c r="Y261" i="18"/>
  <c r="Y239" i="18"/>
  <c r="Y221" i="18"/>
  <c r="Y195" i="18"/>
  <c r="Y155" i="18"/>
  <c r="Y151" i="18"/>
  <c r="Y133" i="18"/>
  <c r="Y111" i="18"/>
  <c r="Y93" i="18"/>
  <c r="Y23" i="18"/>
  <c r="Y453" i="18"/>
  <c r="Y435" i="18"/>
  <c r="Y355" i="18"/>
  <c r="Y315" i="18"/>
  <c r="Y311" i="18"/>
  <c r="Y293" i="18"/>
  <c r="Y271" i="18"/>
  <c r="Y253" i="18"/>
  <c r="Y227" i="18"/>
  <c r="Y187" i="18"/>
  <c r="Y183" i="18"/>
  <c r="Y165" i="18"/>
  <c r="Y143" i="18"/>
  <c r="Y125" i="18"/>
  <c r="Y99" i="18"/>
  <c r="Y55" i="18"/>
  <c r="Y37" i="18"/>
  <c r="Y15" i="18"/>
  <c r="Y379" i="18"/>
  <c r="Y375" i="18"/>
  <c r="Y245" i="18"/>
  <c r="Y205" i="18"/>
  <c r="Y179" i="18"/>
  <c r="Y139" i="18"/>
  <c r="Y135" i="18"/>
  <c r="Y117" i="18"/>
  <c r="Y77" i="18"/>
  <c r="Y624" i="18"/>
  <c r="Y608" i="18"/>
  <c r="Y552" i="18"/>
  <c r="Y535" i="18"/>
  <c r="Y427" i="18"/>
  <c r="Y423" i="18"/>
  <c r="Y347" i="18"/>
  <c r="Y343" i="18"/>
  <c r="Y325" i="18"/>
  <c r="Y303" i="18"/>
  <c r="Y285" i="18"/>
  <c r="Y259" i="18"/>
  <c r="Y219" i="18"/>
  <c r="Y215" i="18"/>
  <c r="Y197" i="18"/>
  <c r="Y175" i="18"/>
  <c r="Y157" i="18"/>
  <c r="Y131" i="18"/>
  <c r="Y91" i="18"/>
  <c r="Y87" i="18"/>
  <c r="Y69" i="18"/>
  <c r="Y47" i="18"/>
  <c r="Y29" i="18"/>
  <c r="Y575" i="18"/>
  <c r="Y487" i="18"/>
  <c r="Y437" i="18"/>
  <c r="Y415" i="18"/>
  <c r="Y391" i="18"/>
  <c r="Y335" i="18"/>
  <c r="Y317" i="18"/>
  <c r="Y291" i="18"/>
  <c r="Y251" i="18"/>
  <c r="Y247" i="18"/>
  <c r="Y229" i="18"/>
  <c r="Y207" i="18"/>
  <c r="Y189" i="18"/>
  <c r="Y163" i="18"/>
  <c r="Y123" i="18"/>
  <c r="Y119" i="18"/>
  <c r="Y101" i="18"/>
  <c r="Y79" i="18"/>
  <c r="Y61" i="18"/>
  <c r="Y885" i="18"/>
  <c r="Y869" i="18"/>
  <c r="Y853" i="18"/>
  <c r="Y837" i="18"/>
  <c r="Y821" i="18"/>
  <c r="Y805" i="18"/>
  <c r="Y789" i="18"/>
  <c r="Y773" i="18"/>
  <c r="Y757" i="18"/>
  <c r="Y741" i="18"/>
  <c r="Y725" i="18"/>
  <c r="Y568" i="18"/>
  <c r="Y544" i="18"/>
  <c r="Y527" i="18"/>
  <c r="Y331" i="18"/>
  <c r="Y327" i="18"/>
  <c r="Y309" i="18"/>
  <c r="Y287" i="18"/>
  <c r="Y269" i="18"/>
  <c r="Y243" i="18"/>
  <c r="Y199" i="18"/>
  <c r="Y181" i="18"/>
  <c r="Y159" i="18"/>
  <c r="Y141" i="18"/>
  <c r="Y115" i="18"/>
  <c r="Y53" i="18"/>
  <c r="Y13" i="18"/>
  <c r="Y679" i="18"/>
  <c r="Y663" i="18"/>
  <c r="Y647" i="18"/>
  <c r="Y631" i="18"/>
  <c r="Y615" i="18"/>
  <c r="Y596" i="18"/>
  <c r="Y548" i="18"/>
  <c r="Y532" i="18"/>
  <c r="Y516" i="18"/>
  <c r="Y500" i="18"/>
  <c r="Y484" i="18"/>
  <c r="Y468" i="18"/>
  <c r="Y420" i="18"/>
  <c r="Y356" i="18"/>
  <c r="Y324" i="18"/>
  <c r="Y292" i="18"/>
  <c r="Y260" i="18"/>
  <c r="Y228" i="18"/>
  <c r="Y196" i="18"/>
  <c r="Y164" i="18"/>
  <c r="Y132" i="18"/>
  <c r="Y100" i="18"/>
  <c r="Y68" i="18"/>
  <c r="Y36" i="18"/>
  <c r="Y687" i="18"/>
  <c r="Y671" i="18"/>
  <c r="Y655" i="18"/>
  <c r="Y639" i="18"/>
  <c r="Y623" i="18"/>
  <c r="Y607" i="18"/>
  <c r="Y588" i="18"/>
  <c r="Y556" i="18"/>
  <c r="Y540" i="18"/>
  <c r="Y524" i="18"/>
  <c r="Y508" i="18"/>
  <c r="Y492" i="18"/>
  <c r="Y476" i="18"/>
  <c r="Y460" i="18"/>
  <c r="Y436" i="18"/>
  <c r="Y388" i="18"/>
  <c r="Y340" i="18"/>
  <c r="Y308" i="18"/>
  <c r="Y276" i="18"/>
  <c r="Y244" i="18"/>
  <c r="Y212" i="18"/>
  <c r="Y180" i="18"/>
  <c r="Y148" i="18"/>
  <c r="Y116" i="18"/>
  <c r="Y84" i="18"/>
  <c r="Y52" i="18"/>
  <c r="Y20" i="18"/>
  <c r="Y591" i="18"/>
  <c r="Y572" i="18"/>
  <c r="Y364" i="18"/>
  <c r="N991" i="18"/>
  <c r="N990" i="18"/>
  <c r="N989" i="18"/>
  <c r="N988" i="18"/>
  <c r="N987" i="18"/>
  <c r="N986" i="18"/>
  <c r="N985" i="18"/>
  <c r="N984" i="18"/>
  <c r="N983" i="18"/>
  <c r="N982" i="18"/>
  <c r="N981" i="18"/>
  <c r="N980" i="18"/>
  <c r="N979" i="18"/>
  <c r="N978" i="18"/>
  <c r="N977" i="18"/>
  <c r="N976" i="18"/>
  <c r="N975" i="18"/>
  <c r="N974" i="18"/>
  <c r="N973" i="18"/>
  <c r="N972" i="18"/>
  <c r="N971" i="18"/>
  <c r="N970" i="18"/>
  <c r="N969" i="18"/>
  <c r="N968" i="18"/>
  <c r="N967" i="18"/>
  <c r="N966" i="18"/>
  <c r="N965" i="18"/>
  <c r="N964" i="18"/>
  <c r="N963" i="18"/>
  <c r="N962" i="18"/>
  <c r="N961" i="18"/>
  <c r="N960" i="18"/>
  <c r="N959" i="18"/>
  <c r="N958" i="18"/>
  <c r="N957" i="18"/>
  <c r="N956" i="18"/>
  <c r="N955" i="18"/>
  <c r="N954" i="18"/>
  <c r="N953" i="18"/>
  <c r="N952" i="18"/>
  <c r="N951" i="18"/>
  <c r="N950" i="18"/>
  <c r="N949" i="18"/>
  <c r="N948" i="18"/>
  <c r="N947" i="18"/>
  <c r="N946" i="18"/>
  <c r="N945" i="18"/>
  <c r="N944" i="18"/>
  <c r="N943" i="18"/>
  <c r="N942" i="18"/>
  <c r="N941" i="18"/>
  <c r="N940" i="18"/>
  <c r="N939" i="18"/>
  <c r="N938" i="18"/>
  <c r="N937" i="18"/>
  <c r="N936" i="18"/>
  <c r="N935" i="18"/>
  <c r="N934" i="18"/>
  <c r="N933" i="18"/>
  <c r="N932" i="18"/>
  <c r="N931" i="18"/>
  <c r="N930" i="18"/>
  <c r="N929" i="18"/>
  <c r="N928" i="18"/>
  <c r="N927" i="18"/>
  <c r="N926" i="18"/>
  <c r="N925" i="18"/>
  <c r="N924" i="18"/>
  <c r="N923" i="18"/>
  <c r="N922" i="18"/>
  <c r="N921" i="18"/>
  <c r="N920" i="18"/>
  <c r="N919" i="18"/>
  <c r="N918" i="18"/>
  <c r="N917" i="18"/>
  <c r="N916" i="18"/>
  <c r="N915" i="18"/>
  <c r="N914" i="18"/>
  <c r="N913" i="18"/>
  <c r="N912" i="18"/>
  <c r="N911" i="18"/>
  <c r="N910" i="18"/>
  <c r="N909" i="18"/>
  <c r="N908" i="18"/>
  <c r="N907" i="18"/>
  <c r="N906" i="18"/>
  <c r="N905" i="18"/>
  <c r="N904" i="18"/>
  <c r="N903" i="18"/>
  <c r="N902" i="18"/>
  <c r="N901" i="18"/>
  <c r="N900" i="18"/>
  <c r="N899" i="18"/>
  <c r="N898" i="18"/>
  <c r="N897" i="18"/>
  <c r="N896" i="18"/>
  <c r="N895" i="18"/>
  <c r="N894" i="18"/>
  <c r="N893" i="18"/>
  <c r="N892" i="18"/>
  <c r="N891" i="18"/>
  <c r="N890" i="18"/>
  <c r="N889" i="18"/>
  <c r="N888" i="18"/>
  <c r="N887" i="18"/>
  <c r="N886" i="18"/>
  <c r="N885" i="18"/>
  <c r="N884" i="18"/>
  <c r="N883" i="18"/>
  <c r="N882" i="18"/>
  <c r="N881" i="18"/>
  <c r="N880" i="18"/>
  <c r="N879" i="18"/>
  <c r="N878" i="18"/>
  <c r="N877" i="18"/>
  <c r="N876" i="18"/>
  <c r="N875" i="18"/>
  <c r="N874" i="18"/>
  <c r="N873" i="18"/>
  <c r="N872" i="18"/>
  <c r="N871" i="18"/>
  <c r="N870" i="18"/>
  <c r="N869" i="18"/>
  <c r="N868" i="18"/>
  <c r="N867" i="18"/>
  <c r="N866" i="18"/>
  <c r="N865" i="18"/>
  <c r="N864" i="18"/>
  <c r="N863" i="18"/>
  <c r="N862" i="18"/>
  <c r="N861" i="18"/>
  <c r="N860" i="18"/>
  <c r="N859" i="18"/>
  <c r="N858" i="18"/>
  <c r="N857" i="18"/>
  <c r="N856" i="18"/>
  <c r="N855" i="18"/>
  <c r="N854" i="18"/>
  <c r="N853" i="18"/>
  <c r="N852" i="18"/>
  <c r="N851" i="18"/>
  <c r="N850" i="18"/>
  <c r="N849" i="18"/>
  <c r="N848" i="18"/>
  <c r="N847" i="18"/>
  <c r="N846" i="18"/>
  <c r="N845" i="18"/>
  <c r="N844" i="18"/>
  <c r="N843" i="18"/>
  <c r="N842" i="18"/>
  <c r="N841" i="18"/>
  <c r="N840" i="18"/>
  <c r="N839" i="18"/>
  <c r="N838" i="18"/>
  <c r="N837" i="18"/>
  <c r="N836" i="18"/>
  <c r="N835" i="18"/>
  <c r="N834" i="18"/>
  <c r="N833" i="18"/>
  <c r="N832" i="18"/>
  <c r="N831" i="18"/>
  <c r="N830" i="18"/>
  <c r="N829" i="18"/>
  <c r="N828" i="18"/>
  <c r="N827" i="18"/>
  <c r="N826" i="18"/>
  <c r="N825" i="18"/>
  <c r="N824" i="18"/>
  <c r="N823" i="18"/>
  <c r="N822" i="18"/>
  <c r="N821" i="18"/>
  <c r="N820" i="18"/>
  <c r="N819" i="18"/>
  <c r="N818" i="18"/>
  <c r="N817" i="18"/>
  <c r="N816" i="18"/>
  <c r="N815" i="18"/>
  <c r="N814" i="18"/>
  <c r="N813" i="18"/>
  <c r="N812" i="18"/>
  <c r="N811" i="18"/>
  <c r="N810" i="18"/>
  <c r="N809" i="18"/>
  <c r="N808" i="18"/>
  <c r="N807" i="18"/>
  <c r="N806" i="18"/>
  <c r="N805" i="18"/>
  <c r="N804" i="18"/>
  <c r="N803" i="18"/>
  <c r="N802" i="18"/>
  <c r="N801" i="18"/>
  <c r="N800" i="18"/>
  <c r="N799" i="18"/>
  <c r="N798" i="18"/>
  <c r="N797" i="18"/>
  <c r="N796" i="18"/>
  <c r="N795" i="18"/>
  <c r="N794" i="18"/>
  <c r="N793" i="18"/>
  <c r="N792" i="18"/>
  <c r="N791" i="18"/>
  <c r="N790" i="18"/>
  <c r="N789" i="18"/>
  <c r="N788" i="18"/>
  <c r="N787" i="18"/>
  <c r="N786" i="18"/>
  <c r="N785" i="18"/>
  <c r="N784" i="18"/>
  <c r="N783" i="18"/>
  <c r="N782" i="18"/>
  <c r="N781" i="18"/>
  <c r="N780" i="18"/>
  <c r="N779" i="18"/>
  <c r="N778" i="18"/>
  <c r="N777" i="18"/>
  <c r="N776" i="18"/>
  <c r="N775" i="18"/>
  <c r="N774" i="18"/>
  <c r="N773" i="18"/>
  <c r="N772" i="18"/>
  <c r="N771" i="18"/>
  <c r="N770" i="18"/>
  <c r="N769" i="18"/>
  <c r="N768" i="18"/>
  <c r="N767" i="18"/>
  <c r="N766" i="18"/>
  <c r="N765" i="18"/>
  <c r="N764" i="18"/>
  <c r="N763" i="18"/>
  <c r="N762" i="18"/>
  <c r="N761" i="18"/>
  <c r="N760" i="18"/>
  <c r="N759" i="18"/>
  <c r="N758" i="18"/>
  <c r="N757" i="18"/>
  <c r="N756" i="18"/>
  <c r="N755" i="18"/>
  <c r="N754" i="18"/>
  <c r="N753" i="18"/>
  <c r="N752" i="18"/>
  <c r="N751" i="18"/>
  <c r="N750" i="18"/>
  <c r="N749" i="18"/>
  <c r="N748" i="18"/>
  <c r="N747" i="18"/>
  <c r="N746" i="18"/>
  <c r="N745" i="18"/>
  <c r="N744" i="18"/>
  <c r="N743" i="18"/>
  <c r="N742" i="18"/>
  <c r="N741" i="18"/>
  <c r="N740" i="18"/>
  <c r="N739" i="18"/>
  <c r="N738" i="18"/>
  <c r="N737" i="18"/>
  <c r="N736" i="18"/>
  <c r="N735" i="18"/>
  <c r="N734" i="18"/>
  <c r="N733" i="18"/>
  <c r="N732" i="18"/>
  <c r="N731" i="18"/>
  <c r="N730" i="18"/>
  <c r="N729" i="18"/>
  <c r="N728" i="18"/>
  <c r="N727" i="18"/>
  <c r="N726" i="18"/>
  <c r="N725" i="18"/>
  <c r="N724" i="18"/>
  <c r="N723" i="18"/>
  <c r="N722" i="18"/>
  <c r="N721" i="18"/>
  <c r="N720" i="18"/>
  <c r="N719" i="18"/>
  <c r="N718" i="18"/>
  <c r="N717" i="18"/>
  <c r="N716" i="18"/>
  <c r="N715" i="18"/>
  <c r="N714" i="18"/>
  <c r="N713" i="18"/>
  <c r="N712" i="18"/>
  <c r="N711" i="18"/>
  <c r="N710" i="18"/>
  <c r="N709" i="18"/>
  <c r="N708" i="18"/>
  <c r="N707" i="18"/>
  <c r="N706" i="18"/>
  <c r="N705" i="18"/>
  <c r="N704" i="18"/>
  <c r="N703" i="18"/>
  <c r="N702" i="18"/>
  <c r="N701" i="18"/>
  <c r="N700" i="18"/>
  <c r="N699" i="18"/>
  <c r="N698" i="18"/>
  <c r="N697" i="18"/>
  <c r="N696" i="18"/>
  <c r="N695" i="18"/>
  <c r="N694" i="18"/>
  <c r="N693" i="18"/>
  <c r="N692" i="18"/>
  <c r="N691" i="18"/>
  <c r="N690" i="18"/>
  <c r="N689" i="18"/>
  <c r="N688" i="18"/>
  <c r="N687" i="18"/>
  <c r="N686" i="18"/>
  <c r="N685" i="18"/>
  <c r="N684" i="18"/>
  <c r="N683" i="18"/>
  <c r="N682" i="18"/>
  <c r="N681" i="18"/>
  <c r="N680" i="18"/>
  <c r="N679" i="18"/>
  <c r="N678" i="18"/>
  <c r="N677" i="18"/>
  <c r="N676" i="18"/>
  <c r="N675" i="18"/>
  <c r="N674" i="18"/>
  <c r="N673" i="18"/>
  <c r="N672" i="18"/>
  <c r="N671" i="18"/>
  <c r="N670" i="18"/>
  <c r="N669" i="18"/>
  <c r="N668" i="18"/>
  <c r="N667" i="18"/>
  <c r="N666" i="18"/>
  <c r="N665" i="18"/>
  <c r="N664" i="18"/>
  <c r="N663" i="18"/>
  <c r="N662" i="18"/>
  <c r="N661" i="18"/>
  <c r="N660" i="18"/>
  <c r="N659" i="18"/>
  <c r="N658" i="18"/>
  <c r="N657" i="18"/>
  <c r="N656" i="18"/>
  <c r="N655" i="18"/>
  <c r="N654" i="18"/>
  <c r="N653" i="18"/>
  <c r="N652" i="18"/>
  <c r="N651" i="18"/>
  <c r="N650" i="18"/>
  <c r="N649" i="18"/>
  <c r="N648" i="18"/>
  <c r="N647" i="18"/>
  <c r="N646" i="18"/>
  <c r="N645" i="18"/>
  <c r="N644" i="18"/>
  <c r="N643" i="18"/>
  <c r="N642" i="18"/>
  <c r="N641" i="18"/>
  <c r="N640" i="18"/>
  <c r="N639" i="18"/>
  <c r="N638" i="18"/>
  <c r="N637" i="18"/>
  <c r="N636" i="18"/>
  <c r="N635" i="18"/>
  <c r="N634" i="18"/>
  <c r="N633" i="18"/>
  <c r="N632" i="18"/>
  <c r="N631" i="18"/>
  <c r="N630" i="18"/>
  <c r="N629" i="18"/>
  <c r="N628" i="18"/>
  <c r="N627" i="18"/>
  <c r="N626" i="18"/>
  <c r="N625" i="18"/>
  <c r="N624" i="18"/>
  <c r="N623" i="18"/>
  <c r="N622" i="18"/>
  <c r="N621" i="18"/>
  <c r="N620" i="18"/>
  <c r="N619" i="18"/>
  <c r="N618" i="18"/>
  <c r="N617" i="18"/>
  <c r="N616" i="18"/>
  <c r="N615" i="18"/>
  <c r="N614" i="18"/>
  <c r="N613" i="18"/>
  <c r="N612" i="18"/>
  <c r="N611" i="18"/>
  <c r="N610" i="18"/>
  <c r="N609" i="18"/>
  <c r="N608" i="18"/>
  <c r="N607" i="18"/>
  <c r="N606" i="18"/>
  <c r="N605" i="18"/>
  <c r="N604" i="18"/>
  <c r="N603" i="18"/>
  <c r="N602" i="18"/>
  <c r="N601" i="18"/>
  <c r="N600" i="18"/>
  <c r="N599" i="18"/>
  <c r="N598" i="18"/>
  <c r="N597" i="18"/>
  <c r="N596" i="18"/>
  <c r="N595" i="18"/>
  <c r="N594" i="18"/>
  <c r="N593" i="18"/>
  <c r="N592" i="18"/>
  <c r="N591" i="18"/>
  <c r="N590" i="18"/>
  <c r="N589" i="18"/>
  <c r="N588" i="18"/>
  <c r="N587" i="18"/>
  <c r="N586" i="18"/>
  <c r="N585" i="18"/>
  <c r="N584" i="18"/>
  <c r="N583" i="18"/>
  <c r="N582" i="18"/>
  <c r="N581" i="18"/>
  <c r="N580" i="18"/>
  <c r="N579" i="18"/>
  <c r="N578" i="18"/>
  <c r="N577" i="18"/>
  <c r="N576" i="18"/>
  <c r="N575" i="18"/>
  <c r="N574" i="18"/>
  <c r="N573" i="18"/>
  <c r="N572" i="18"/>
  <c r="N571" i="18"/>
  <c r="N570" i="18"/>
  <c r="N569" i="18"/>
  <c r="N568" i="18"/>
  <c r="N567" i="18"/>
  <c r="N566" i="18"/>
  <c r="N565" i="18"/>
  <c r="N564" i="18"/>
  <c r="N563" i="18"/>
  <c r="N562" i="18"/>
  <c r="N561" i="18"/>
  <c r="N560" i="18"/>
  <c r="N559" i="18"/>
  <c r="N558" i="18"/>
  <c r="N557" i="18"/>
  <c r="N556" i="18"/>
  <c r="N555" i="18"/>
  <c r="N554" i="18"/>
  <c r="N553" i="18"/>
  <c r="N552" i="18"/>
  <c r="N551" i="18"/>
  <c r="N550" i="18"/>
  <c r="N549" i="18"/>
  <c r="N548" i="18"/>
  <c r="N547" i="18"/>
  <c r="N546" i="18"/>
  <c r="N545" i="18"/>
  <c r="N544" i="18"/>
  <c r="N543" i="18"/>
  <c r="N542" i="18"/>
  <c r="N541" i="18"/>
  <c r="N540" i="18"/>
  <c r="N539" i="18"/>
  <c r="N538" i="18"/>
  <c r="N537" i="18"/>
  <c r="N536" i="18"/>
  <c r="N535" i="18"/>
  <c r="N534" i="18"/>
  <c r="N533" i="18"/>
  <c r="N532" i="18"/>
  <c r="N531" i="18"/>
  <c r="N530" i="18"/>
  <c r="N529" i="18"/>
  <c r="N528" i="18"/>
  <c r="N527" i="18"/>
  <c r="N526" i="18"/>
  <c r="N525" i="18"/>
  <c r="N524" i="18"/>
  <c r="N523" i="18"/>
  <c r="N522" i="18"/>
  <c r="N521" i="18"/>
  <c r="N520" i="18"/>
  <c r="N519" i="18"/>
  <c r="N518" i="18"/>
  <c r="N517" i="18"/>
  <c r="N516" i="18"/>
  <c r="N515" i="18"/>
  <c r="N514" i="18"/>
  <c r="N513" i="18"/>
  <c r="N512" i="18"/>
  <c r="N511" i="18"/>
  <c r="N510" i="18"/>
  <c r="N509" i="18"/>
  <c r="N508" i="18"/>
  <c r="N507" i="18"/>
  <c r="N506" i="18"/>
  <c r="N505" i="18"/>
  <c r="N504" i="18"/>
  <c r="N503" i="18"/>
  <c r="N502" i="18"/>
  <c r="N501" i="18"/>
  <c r="N500" i="18"/>
  <c r="N499" i="18"/>
  <c r="N498" i="18"/>
  <c r="N497" i="18"/>
  <c r="N496" i="18"/>
  <c r="N495" i="18"/>
  <c r="N494" i="18"/>
  <c r="N493" i="18"/>
  <c r="N492" i="18"/>
  <c r="N491" i="18"/>
  <c r="N490" i="18"/>
  <c r="N489" i="18"/>
  <c r="N488" i="18"/>
  <c r="N487" i="18"/>
  <c r="N486" i="18"/>
  <c r="N485" i="18"/>
  <c r="N484" i="18"/>
  <c r="N483" i="18"/>
  <c r="N482" i="18"/>
  <c r="N481" i="18"/>
  <c r="N480" i="18"/>
  <c r="N479" i="18"/>
  <c r="N478" i="18"/>
  <c r="N477" i="18"/>
  <c r="N476" i="18"/>
  <c r="N475" i="18"/>
  <c r="N474" i="18"/>
  <c r="N473" i="18"/>
  <c r="N472" i="18"/>
  <c r="N471" i="18"/>
  <c r="N470" i="18"/>
  <c r="N469" i="18"/>
  <c r="N468" i="18"/>
  <c r="N467" i="18"/>
  <c r="N466" i="18"/>
  <c r="N465" i="18"/>
  <c r="N464" i="18"/>
  <c r="N463" i="18"/>
  <c r="N462" i="18"/>
  <c r="N461" i="18"/>
  <c r="N460" i="18"/>
  <c r="N459" i="18"/>
  <c r="N458" i="18"/>
  <c r="N457" i="18"/>
  <c r="N456" i="18"/>
  <c r="N455" i="18"/>
  <c r="N454" i="18"/>
  <c r="N453" i="18"/>
  <c r="N452" i="18"/>
  <c r="N451" i="18"/>
  <c r="N450" i="18"/>
  <c r="N449" i="18"/>
  <c r="N448" i="18"/>
  <c r="N447" i="18"/>
  <c r="N446" i="18"/>
  <c r="N445" i="18"/>
  <c r="N444" i="18"/>
  <c r="N443" i="18"/>
  <c r="N442" i="18"/>
  <c r="N441" i="18"/>
  <c r="N440" i="18"/>
  <c r="N439" i="18"/>
  <c r="N438" i="18"/>
  <c r="N437" i="18"/>
  <c r="N436" i="18"/>
  <c r="N435" i="18"/>
  <c r="N434" i="18"/>
  <c r="N433" i="18"/>
  <c r="N432" i="18"/>
  <c r="N431" i="18"/>
  <c r="N430" i="18"/>
  <c r="N429" i="18"/>
  <c r="N428" i="18"/>
  <c r="N427" i="18"/>
  <c r="N426" i="18"/>
  <c r="N425" i="18"/>
  <c r="N424" i="18"/>
  <c r="N423" i="18"/>
  <c r="N422" i="18"/>
  <c r="N421" i="18"/>
  <c r="N420" i="18"/>
  <c r="N419" i="18"/>
  <c r="N418" i="18"/>
  <c r="N417" i="18"/>
  <c r="N416" i="18"/>
  <c r="N415" i="18"/>
  <c r="N414" i="18"/>
  <c r="N413" i="18"/>
  <c r="N412" i="18"/>
  <c r="N411" i="18"/>
  <c r="N410" i="18"/>
  <c r="N409" i="18"/>
  <c r="N408" i="18"/>
  <c r="N407" i="18"/>
  <c r="N406" i="18"/>
  <c r="N405" i="18"/>
  <c r="N404" i="18"/>
  <c r="N403" i="18"/>
  <c r="N402" i="18"/>
  <c r="N401" i="18"/>
  <c r="N400" i="18"/>
  <c r="N399" i="18"/>
  <c r="N398" i="18"/>
  <c r="N397" i="18"/>
  <c r="N396" i="18"/>
  <c r="N395" i="18"/>
  <c r="N394" i="18"/>
  <c r="N393" i="18"/>
  <c r="N392" i="18"/>
  <c r="N391" i="18"/>
  <c r="N390" i="18"/>
  <c r="N389" i="18"/>
  <c r="N388" i="18"/>
  <c r="N387" i="18"/>
  <c r="N386" i="18"/>
  <c r="N385" i="18"/>
  <c r="N384" i="18"/>
  <c r="N383" i="18"/>
  <c r="N382" i="18"/>
  <c r="N381" i="18"/>
  <c r="N380" i="18"/>
  <c r="N379" i="18"/>
  <c r="N378" i="18"/>
  <c r="N377" i="18"/>
  <c r="N376" i="18"/>
  <c r="N375" i="18"/>
  <c r="N374" i="18"/>
  <c r="N373" i="18"/>
  <c r="N372" i="18"/>
  <c r="N371" i="18"/>
  <c r="N370" i="18"/>
  <c r="N369" i="18"/>
  <c r="N368" i="18"/>
  <c r="N367" i="18"/>
  <c r="N366" i="18"/>
  <c r="N365" i="18"/>
  <c r="N364" i="18"/>
  <c r="N363" i="18"/>
  <c r="N362" i="18"/>
  <c r="N361" i="18"/>
  <c r="N360" i="18"/>
  <c r="N359" i="18"/>
  <c r="N358" i="18"/>
  <c r="N357" i="18"/>
  <c r="N356" i="18"/>
  <c r="N355" i="18"/>
  <c r="N354" i="18"/>
  <c r="N353" i="18"/>
  <c r="N352" i="18"/>
  <c r="N351" i="18"/>
  <c r="N350" i="18"/>
  <c r="N349" i="18"/>
  <c r="N348" i="18"/>
  <c r="N347" i="18"/>
  <c r="N346" i="18"/>
  <c r="N345" i="18"/>
  <c r="N344" i="18"/>
  <c r="N343" i="18"/>
  <c r="N342" i="18"/>
  <c r="N341" i="18"/>
  <c r="N340" i="18"/>
  <c r="N339" i="18"/>
  <c r="N338" i="18"/>
  <c r="N337" i="18"/>
  <c r="N336" i="18"/>
  <c r="N335" i="18"/>
  <c r="N334" i="18"/>
  <c r="N333" i="18"/>
  <c r="N332" i="18"/>
  <c r="N331" i="18"/>
  <c r="N330" i="18"/>
  <c r="N329" i="18"/>
  <c r="N328" i="18"/>
  <c r="N327" i="18"/>
  <c r="N326" i="18"/>
  <c r="N325" i="18"/>
  <c r="N324" i="18"/>
  <c r="N323" i="18"/>
  <c r="N322" i="18"/>
  <c r="N321" i="18"/>
  <c r="N320" i="18"/>
  <c r="N319" i="18"/>
  <c r="N318" i="18"/>
  <c r="N317" i="18"/>
  <c r="N316" i="18"/>
  <c r="N315" i="18"/>
  <c r="N314" i="18"/>
  <c r="N313" i="18"/>
  <c r="N312" i="18"/>
  <c r="N311" i="18"/>
  <c r="N310" i="18"/>
  <c r="N309" i="18"/>
  <c r="N308" i="18"/>
  <c r="N307" i="18"/>
  <c r="N306" i="18"/>
  <c r="N305" i="18"/>
  <c r="N304" i="18"/>
  <c r="N303" i="18"/>
  <c r="N302" i="18"/>
  <c r="N301" i="18"/>
  <c r="N300" i="18"/>
  <c r="N299" i="18"/>
  <c r="N298" i="18"/>
  <c r="N297" i="18"/>
  <c r="N296" i="18"/>
  <c r="N295" i="18"/>
  <c r="N294" i="18"/>
  <c r="N293" i="18"/>
  <c r="N292" i="18"/>
  <c r="N291" i="18"/>
  <c r="N290" i="18"/>
  <c r="N289" i="18"/>
  <c r="N288" i="18"/>
  <c r="N287" i="18"/>
  <c r="N286" i="18"/>
  <c r="N285" i="18"/>
  <c r="N284" i="18"/>
  <c r="N283" i="18"/>
  <c r="N282" i="18"/>
  <c r="N281" i="18"/>
  <c r="N280" i="18"/>
  <c r="N279" i="18"/>
  <c r="N278" i="18"/>
  <c r="N277" i="18"/>
  <c r="N276" i="18"/>
  <c r="N275" i="18"/>
  <c r="N274" i="18"/>
  <c r="N273" i="18"/>
  <c r="N272" i="18"/>
  <c r="N271" i="18"/>
  <c r="N270" i="18"/>
  <c r="N269" i="18"/>
  <c r="N268" i="18"/>
  <c r="N267" i="18"/>
  <c r="N266" i="18"/>
  <c r="N265" i="18"/>
  <c r="N264" i="18"/>
  <c r="N263" i="18"/>
  <c r="N262" i="18"/>
  <c r="N261" i="18"/>
  <c r="N260" i="18"/>
  <c r="N259" i="18"/>
  <c r="N258" i="18"/>
  <c r="N257" i="18"/>
  <c r="N256" i="18"/>
  <c r="N255" i="18"/>
  <c r="N254" i="18"/>
  <c r="N253" i="18"/>
  <c r="N252" i="18"/>
  <c r="N251" i="18"/>
  <c r="N250" i="18"/>
  <c r="N249" i="18"/>
  <c r="N248" i="18"/>
  <c r="N247" i="18"/>
  <c r="N246" i="18"/>
  <c r="N245" i="18"/>
  <c r="N244" i="18"/>
  <c r="N243" i="18"/>
  <c r="N242" i="18"/>
  <c r="N241" i="18"/>
  <c r="N240" i="18"/>
  <c r="N239" i="18"/>
  <c r="N238" i="18"/>
  <c r="N237" i="18"/>
  <c r="N236" i="18"/>
  <c r="N235" i="18"/>
  <c r="N234" i="18"/>
  <c r="N233" i="18"/>
  <c r="N232" i="18"/>
  <c r="N231" i="18"/>
  <c r="N230" i="18"/>
  <c r="N229" i="18"/>
  <c r="N228" i="18"/>
  <c r="N227" i="18"/>
  <c r="N226" i="18"/>
  <c r="N225" i="18"/>
  <c r="N224" i="18"/>
  <c r="N223" i="18"/>
  <c r="N222" i="18"/>
  <c r="N221" i="18"/>
  <c r="N220" i="18"/>
  <c r="N219" i="18"/>
  <c r="N218" i="18"/>
  <c r="N217" i="18"/>
  <c r="N216" i="18"/>
  <c r="N215" i="18"/>
  <c r="N214" i="18"/>
  <c r="N213" i="18"/>
  <c r="N212" i="18"/>
  <c r="N211" i="18"/>
  <c r="N210" i="18"/>
  <c r="N209" i="18"/>
  <c r="N208" i="18"/>
  <c r="N207" i="18"/>
  <c r="N206" i="18"/>
  <c r="N205" i="18"/>
  <c r="N204" i="18"/>
  <c r="N203" i="18"/>
  <c r="N202" i="18"/>
  <c r="N201" i="18"/>
  <c r="N200" i="18"/>
  <c r="N199" i="18"/>
  <c r="N198" i="18"/>
  <c r="N197" i="18"/>
  <c r="N196" i="18"/>
  <c r="N195" i="18"/>
  <c r="N194" i="18"/>
  <c r="N193" i="18"/>
  <c r="N192" i="18"/>
  <c r="N191" i="18"/>
  <c r="N190" i="18"/>
  <c r="N189" i="18"/>
  <c r="N188" i="18"/>
  <c r="N187" i="18"/>
  <c r="N186" i="18"/>
  <c r="N185" i="18"/>
  <c r="N184" i="18"/>
  <c r="N183" i="18"/>
  <c r="N182" i="18"/>
  <c r="N181" i="18"/>
  <c r="N180" i="18"/>
  <c r="N179" i="18"/>
  <c r="N178" i="18"/>
  <c r="N177" i="18"/>
  <c r="N176" i="18"/>
  <c r="N175" i="18"/>
  <c r="N174" i="18"/>
  <c r="N173" i="18"/>
  <c r="N172" i="18"/>
  <c r="N171" i="18"/>
  <c r="N170" i="18"/>
  <c r="N169" i="18"/>
  <c r="N168" i="18"/>
  <c r="N167" i="18"/>
  <c r="N166" i="18"/>
  <c r="N165" i="18"/>
  <c r="N164" i="18"/>
  <c r="N163" i="18"/>
  <c r="N162" i="18"/>
  <c r="N161" i="18"/>
  <c r="N160" i="18"/>
  <c r="N159" i="18"/>
  <c r="N158" i="18"/>
  <c r="N157" i="18"/>
  <c r="N156" i="18"/>
  <c r="N155" i="18"/>
  <c r="N154" i="18"/>
  <c r="N153" i="18"/>
  <c r="N152" i="18"/>
  <c r="N151" i="18"/>
  <c r="N150" i="18"/>
  <c r="N149" i="18"/>
  <c r="N148" i="18"/>
  <c r="N147" i="18"/>
  <c r="N146" i="18"/>
  <c r="N145" i="18"/>
  <c r="N144" i="18"/>
  <c r="N143" i="18"/>
  <c r="N142" i="18"/>
  <c r="N141" i="18"/>
  <c r="N140" i="18"/>
  <c r="N139" i="18"/>
  <c r="N138" i="18"/>
  <c r="N137" i="18"/>
  <c r="N136" i="18"/>
  <c r="N135" i="18"/>
  <c r="N134" i="18"/>
  <c r="N133" i="18"/>
  <c r="N132" i="18"/>
  <c r="N131" i="18"/>
  <c r="N130" i="18"/>
  <c r="N129" i="18"/>
  <c r="N128" i="18"/>
  <c r="N127" i="18"/>
  <c r="N126" i="18"/>
  <c r="N125" i="18"/>
  <c r="N124" i="18"/>
  <c r="N123" i="18"/>
  <c r="N122" i="18"/>
  <c r="N121" i="18"/>
  <c r="N120" i="18"/>
  <c r="N119" i="18"/>
  <c r="N118" i="18"/>
  <c r="N117" i="18"/>
  <c r="N116" i="18"/>
  <c r="N115" i="18"/>
  <c r="N114" i="18"/>
  <c r="N113" i="18"/>
  <c r="N112" i="18"/>
  <c r="N111" i="18"/>
  <c r="N110" i="18"/>
  <c r="N109" i="18"/>
  <c r="N108" i="18"/>
  <c r="N107" i="18"/>
  <c r="N106" i="18"/>
  <c r="N105" i="18"/>
  <c r="N104" i="18"/>
  <c r="N103" i="18"/>
  <c r="N102" i="18"/>
  <c r="N101" i="18"/>
  <c r="N100" i="18"/>
  <c r="N99" i="18"/>
  <c r="N98" i="18"/>
  <c r="N97" i="18"/>
  <c r="N96" i="18"/>
  <c r="N95" i="18"/>
  <c r="N94" i="18"/>
  <c r="N93" i="18"/>
  <c r="N92" i="18"/>
  <c r="N91" i="18"/>
  <c r="N90" i="18"/>
  <c r="N89" i="18"/>
  <c r="N88" i="18"/>
  <c r="N87" i="18"/>
  <c r="N86" i="18"/>
  <c r="N85" i="18"/>
  <c r="N84" i="18"/>
  <c r="N83" i="18"/>
  <c r="N82" i="18"/>
  <c r="N81" i="18"/>
  <c r="N80" i="18"/>
  <c r="N79" i="18"/>
  <c r="N78" i="18"/>
  <c r="N77" i="18"/>
  <c r="N76" i="18"/>
  <c r="N75" i="18"/>
  <c r="N74" i="18"/>
  <c r="N73" i="18"/>
  <c r="N72" i="18"/>
  <c r="N71" i="18"/>
  <c r="N70" i="18"/>
  <c r="N69" i="18"/>
  <c r="N68" i="18"/>
  <c r="N67" i="18"/>
  <c r="N66" i="18"/>
  <c r="N65" i="18"/>
  <c r="N64" i="18"/>
  <c r="N63" i="18"/>
  <c r="N62" i="18"/>
  <c r="N61" i="18"/>
  <c r="N60" i="18"/>
  <c r="N59" i="18"/>
  <c r="N58" i="18"/>
  <c r="N57" i="18"/>
  <c r="N56" i="18"/>
  <c r="N55" i="18"/>
  <c r="N54" i="18"/>
  <c r="N53" i="18"/>
  <c r="N52" i="18"/>
  <c r="N51" i="18"/>
  <c r="N50" i="18"/>
  <c r="N49" i="18"/>
  <c r="N48" i="18"/>
  <c r="N47" i="18"/>
  <c r="N46" i="18"/>
  <c r="N45" i="18"/>
  <c r="N44" i="18"/>
  <c r="N43" i="18"/>
  <c r="N42" i="18"/>
  <c r="N41" i="18"/>
  <c r="N40" i="18"/>
  <c r="N39" i="18"/>
  <c r="N38" i="18"/>
  <c r="N37" i="18"/>
  <c r="N36" i="18"/>
  <c r="N35" i="18"/>
  <c r="N34" i="18"/>
  <c r="N33" i="18"/>
  <c r="N32" i="18"/>
  <c r="N31" i="18"/>
  <c r="N30" i="18"/>
  <c r="N29" i="18"/>
  <c r="N28" i="18"/>
  <c r="N27" i="18"/>
  <c r="N26" i="18"/>
  <c r="N25" i="18"/>
  <c r="N24" i="18"/>
  <c r="N23" i="18"/>
  <c r="N22" i="18"/>
  <c r="N21" i="18"/>
  <c r="N20" i="18"/>
  <c r="N19" i="18"/>
  <c r="N18" i="18"/>
  <c r="N17" i="18"/>
  <c r="N16" i="18"/>
  <c r="N15" i="18"/>
  <c r="N14" i="18"/>
  <c r="N13" i="18"/>
  <c r="N12" i="18"/>
  <c r="G6" i="18"/>
  <c r="G5" i="18"/>
  <c r="G4" i="18"/>
  <c r="G3" i="18" l="1"/>
  <c r="G7" i="18"/>
  <c r="G2" i="18"/>
  <c r="G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author>
  </authors>
  <commentList>
    <comment ref="G884" authorId="0" shapeId="0" xr:uid="{F6DF0846-DCAA-4004-84D5-E31B4C42395B}">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5" authorId="0" shapeId="0" xr:uid="{CAA43F21-9791-4FB9-88F0-1479A66845C1}">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6" authorId="0" shapeId="0" xr:uid="{150B270E-6498-44D0-99A1-835A04529FF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7" authorId="0" shapeId="0" xr:uid="{21C2E5CA-9374-4B3D-95EC-11C3F0120811}">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8" authorId="0" shapeId="0" xr:uid="{43B52490-05FB-457A-B794-596D980B2C89}">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9" authorId="0" shapeId="0" xr:uid="{47E3BA31-51A0-4F17-B86F-054C52AB1D9F}">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0" authorId="0" shapeId="0" xr:uid="{5AE2598A-9A69-418A-91FF-8DC18A653081}">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1" authorId="0" shapeId="0" xr:uid="{2099B120-6F78-4FE1-B8B8-6C378CE3AE6D}">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2" authorId="0" shapeId="0" xr:uid="{C59A0AB7-6D15-4800-89F2-29886F7F9B0B}">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3" authorId="0" shapeId="0" xr:uid="{E265572B-9C28-4709-8F0A-3D2CCD3C6A06}">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4" authorId="0" shapeId="0" xr:uid="{CDBE1721-D286-412B-901F-2363E4FC45DA}">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5" authorId="0" shapeId="0" xr:uid="{616F30E7-7E15-42F8-A185-D50179E838CA}">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6" authorId="0" shapeId="0" xr:uid="{921AAC67-3E53-433F-A285-7E077E638976}">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7" authorId="0" shapeId="0" xr:uid="{52B8C55F-9DE0-4356-8A2B-A68BED25AF8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8" authorId="0" shapeId="0" xr:uid="{AB531C20-EE1D-4B43-ABB6-FA4C690037F8}">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9" authorId="0" shapeId="0" xr:uid="{8E17A170-D69C-4B66-9058-1EA929397B43}">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0" authorId="0" shapeId="0" xr:uid="{D2053C5A-DC5D-4976-BE25-AFE8158F9ECF}">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1" authorId="0" shapeId="0" xr:uid="{9D97090A-628C-483F-9660-06B082FA0D5B}">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2" authorId="0" shapeId="0" xr:uid="{14587888-EDC3-4BAD-BA08-64D7E36416A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3" authorId="0" shapeId="0" xr:uid="{70B1CA09-C8F1-4D5A-8D18-7E4F9199B6B8}">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4" authorId="0" shapeId="0" xr:uid="{279689D4-36BE-4BD7-B153-B830A43D1A05}">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5" authorId="0" shapeId="0" xr:uid="{76E55F63-0C7D-4D2A-BF7A-1F2D6014571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6" authorId="0" shapeId="0" xr:uid="{B10A1C78-2E64-41B1-96BE-10580A32F955}">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7" authorId="0" shapeId="0" xr:uid="{5B4DF767-7842-42E4-9260-50D4DB774AEE}">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8" authorId="0" shapeId="0" xr:uid="{FFDFDB02-CAE4-4EF0-9D78-9FEE94AC9B03}">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9" authorId="0" shapeId="0" xr:uid="{0A305F85-3F6D-4DC2-BC93-2F1160117DBD}">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0" authorId="0" shapeId="0" xr:uid="{06FAF216-8B8F-48B6-B4FA-AE0C2044ADF7}">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1" authorId="0" shapeId="0" xr:uid="{74E4ADAB-109D-43E2-B0F2-C271472D8413}">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2" authorId="0" shapeId="0" xr:uid="{329669F6-D238-4E7D-A918-1F31B50AD489}">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3" authorId="0" shapeId="0" xr:uid="{75158716-D0FF-4ABC-9535-307D5130C3F2}">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List>
</comments>
</file>

<file path=xl/sharedStrings.xml><?xml version="1.0" encoding="utf-8"?>
<sst xmlns="http://schemas.openxmlformats.org/spreadsheetml/2006/main" count="4927" uniqueCount="2685">
  <si>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</si>
  <si>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</si>
  <si>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</si>
  <si>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</si>
  <si>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</si>
  <si>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</si>
  <si>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</si>
  <si>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</si>
  <si>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</si>
  <si>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</si>
  <si>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FRANKLIN JUNIOR RADA CHARRIS</t>
  </si>
  <si>
    <t>LUIS CARLOS ROMERO NOGUERA</t>
  </si>
  <si>
    <t>LUIS MARIO ARAUJO BECERRA</t>
  </si>
  <si>
    <t>MARY SOL BATERO CALVO</t>
  </si>
  <si>
    <t>LEIDY CATALINA GONZALEZ GUATIBONZA</t>
  </si>
  <si>
    <t>GERMAN ALBERTO BAQUIRO DUQUE</t>
  </si>
  <si>
    <t>ERIKA DEL PILAR QUINTERO VARELA</t>
  </si>
  <si>
    <t>JAVIER FERNANDO VARGAS DEVIA</t>
  </si>
  <si>
    <t>EDITH JULIETH CAMARGO PARDO</t>
  </si>
  <si>
    <t>JOSE ALEXANDER CARDONA ARANGO</t>
  </si>
  <si>
    <t>ANA MATILDE AVENDAÑO AROSEMENA</t>
  </si>
  <si>
    <t>CLARA MARGARITA MARIA REY PLAZAS</t>
  </si>
  <si>
    <t>BRIGHITTE AMPARO PARRA MELO</t>
  </si>
  <si>
    <t>JOSE FERNANDO BERMEO NOGUERA</t>
  </si>
  <si>
    <t>LAURA MILENA HERNANDEZ ORTEGA</t>
  </si>
  <si>
    <t>OLGA SUSANA TORRES TORRES</t>
  </si>
  <si>
    <t>ADRIANA DEL PILAR VERGARA SANCHEZ</t>
  </si>
  <si>
    <t>SANDRA MILENA ANZOLA LOPEZ</t>
  </si>
  <si>
    <t>MICHAEL STIVEN BAUTISTA SALAZAR</t>
  </si>
  <si>
    <t>LAURA CAMILA CARREÑO VENEGAS</t>
  </si>
  <si>
    <t>CRISLY CAROLINA RIVAS ORDOÑEZ</t>
  </si>
  <si>
    <t>JULIETH ALEXANDRA CORREALES ORTEGA</t>
  </si>
  <si>
    <t>JUAN CAMILO MOYA PATIÑO</t>
  </si>
  <si>
    <t>ANDREY DIDIER REY VENEGAS</t>
  </si>
  <si>
    <t>PRESTAR SERVICIOS PROFESIONALES DE APOYO JURIDICO PARA SUSTANCIAR INVESTIGACIONES ADMINISTRATIVAS RELACIONADAS CON LA ENAJENACIÓN Y ARRENDAMIENTO DE VIVIENDA.</t>
  </si>
  <si>
    <t>ANGIE LIZETH HERNANDEZ PEÑA</t>
  </si>
  <si>
    <t>LILIANA MARCELA BASTO ZABALA</t>
  </si>
  <si>
    <t>JOHAN SEBASTIAN POVEDA RIAÑO</t>
  </si>
  <si>
    <t>JHON JAIME VALENCIA GALEANO</t>
  </si>
  <si>
    <t>ISRAEL MAURICIO LLACHE OLAYA</t>
  </si>
  <si>
    <t>LUZ ANYELA MENDEZ LOZANO</t>
  </si>
  <si>
    <t>LAURA MARCELA ACUÑA SANTAMARIA</t>
  </si>
  <si>
    <t>JOSE ALEJANDRO GARZON GANTIVA</t>
  </si>
  <si>
    <t>RICHARD DAVID PARDO PEDRAZA</t>
  </si>
  <si>
    <t>DAVID EDUARDO CORTES LOPEZ</t>
  </si>
  <si>
    <t>SANDRA STELLA SANCHEZ SANDOVAL</t>
  </si>
  <si>
    <t>ANDRES FELIPE PEREIRA FUYO</t>
  </si>
  <si>
    <t>DANIEL DAVID ACOSTA MONTILLA</t>
  </si>
  <si>
    <t>DIANA PATRICIA COVALEDA SALAS</t>
  </si>
  <si>
    <t>ORLANDO JAVIER TRUJILLO IRURITA</t>
  </si>
  <si>
    <t>ANDRES MAURICIO ARTUNDUAGA SANTOS</t>
  </si>
  <si>
    <t>MARIA ISABEL SERRANO PIRAQUIVE</t>
  </si>
  <si>
    <t>JULIAN ALBERTO VASQUEZ GRAJALES</t>
  </si>
  <si>
    <t>LIZ CAROLINA RODRIGUEZ BELTRAN</t>
  </si>
  <si>
    <t>EDUART OSWALDO LARREA PIRAQUIVE</t>
  </si>
  <si>
    <t>ANGELA MARIA BELTRAN ORTEGA</t>
  </si>
  <si>
    <t>JAVIER ORLANDO MONDRAGON SOSA</t>
  </si>
  <si>
    <t>ZAIDA FABIOLA WILCHES ORTIZ</t>
  </si>
  <si>
    <t>MARIA CECILIA BENAVIDES ESCOBAR</t>
  </si>
  <si>
    <t>HARLEY FERNEY FERNANDEZ ALVARADO</t>
  </si>
  <si>
    <t>DIANA CAROLINA VILLATE URIBE</t>
  </si>
  <si>
    <t>DIANA ALEJANDRA ROZO CORONA</t>
  </si>
  <si>
    <t>PRESTAR SERVICIOS PROFESIONALES DE APOYO JURIDICO PARA SUSTANCIAR INVESTIGACIONES ADMINISTRATIVAS RELACIONADAS CON LA ENAJENACIÓN Y ARRENDAMIENTO DE VIVIENDA</t>
  </si>
  <si>
    <t>JUAN PABLO JEREZ PAZ</t>
  </si>
  <si>
    <t>NANCY CAROLINA HERNANDEZ GUTIERREZ</t>
  </si>
  <si>
    <t>ADRIANA CAROLINA MARTINEZ SANCHEZ</t>
  </si>
  <si>
    <t>DIEGO JAVIER CALDERON MARTINEZ</t>
  </si>
  <si>
    <t>WILLIAM ANDRES MORENO VALENZUELA</t>
  </si>
  <si>
    <t>MARIA STELLA MELGAREJO</t>
  </si>
  <si>
    <t>DIEGO ALEXANDER PAZ CRUZ</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</si>
  <si>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</si>
  <si>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</si>
  <si>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</si>
  <si>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</si>
  <si>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</si>
  <si>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</si>
  <si>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</si>
  <si>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</si>
  <si>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LEIDY CAMILA ESPINOSA SANCHEZ</t>
  </si>
  <si>
    <t>RINA FERNANDA MOLINA LIÑAN</t>
  </si>
  <si>
    <t>JOSE MAURICIO ILLERA REYES</t>
  </si>
  <si>
    <t>ANGELA DANELLY CALCETERO LESMES</t>
  </si>
  <si>
    <t>MARIELA PATRICIA GONZALEZ CHIRINO</t>
  </si>
  <si>
    <t>SERGIO ARTURO SANCHEZ SALAMANCA</t>
  </si>
  <si>
    <t>TANIA SOFIA PUENTES ROJAS</t>
  </si>
  <si>
    <t>LYNDA JOANA PEÑA HURTADO</t>
  </si>
  <si>
    <t>AMBAR MILENA BARBOSA RODRIGUEZ</t>
  </si>
  <si>
    <t>MARIA FERNANDA ARIZA LOZANO</t>
  </si>
  <si>
    <t>SUJEI CONSUELO VANEGAS PRADA</t>
  </si>
  <si>
    <t>LEONEL ALBERTO MIRANDA RUIZ</t>
  </si>
  <si>
    <t>BELMA LORENA LUQUE SANCHEZ</t>
  </si>
  <si>
    <t>LINA XIMENA TORRES CERINZA</t>
  </si>
  <si>
    <t>ANGELICA MARIA ROZO BAQUERO</t>
  </si>
  <si>
    <t>IRMA LORENA NIÑO PINILLA</t>
  </si>
  <si>
    <t>ALBA CRISTINA MELO GOMEZ</t>
  </si>
  <si>
    <t>LINA MARIA SAZIPA MORENO</t>
  </si>
  <si>
    <t>DAVID REINALDO JOJOA NIÑO</t>
  </si>
  <si>
    <t>MARIA ULIANA VIEIRA PAK</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</si>
  <si>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</si>
  <si>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</si>
  <si>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</si>
  <si>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</si>
  <si>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</si>
  <si>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A LA COMISIÓN DE VEEDURÍA DE LAS CURADURÍAS URBANAS DE BOGOTÁ, EN LA REVISIÓN DE LOS CASOS QUE LE SEAN ASIGNADOS RESPECTO A SU CUMPLIMIENTO CON LA NORMA SISMO RESISTENTE APLICABLE.</t>
  </si>
  <si>
    <t>PRESTACIÓN DE SERVICIOS PROFESIONALES PARA APOYAR AL EQUIPO DE MONITOREO DE LA SUBDIRECCIÓN DE PREVENCIÓN Y SEGUIMIENTO EN EL DIAGNOSTICO Y ORIENTACIÓN A LOS CONFLICTOS QUE SE PRESENTEN EN LAS ÁREAS SUSCEPTIBLES DE OCUPACIÓN ILEGAL</t>
  </si>
  <si>
    <t>WILLIAM FABIAN ANGULO FORERO</t>
  </si>
  <si>
    <t>EDUAR FERNANDO JARAMILLO CERINZA</t>
  </si>
  <si>
    <t>CLAUDIA YAMILE CASTIBLANCO AREVALO</t>
  </si>
  <si>
    <t>DIANA CAROLINA GOMEZ ALVAREZ</t>
  </si>
  <si>
    <t>SERGIO ALEJANDRO AVELLA FIGUEROA</t>
  </si>
  <si>
    <t>MIGUEL ANGEL ANDRADE DIAZ</t>
  </si>
  <si>
    <t>MIGUEL ANGEL ROMERO SUAREZ</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</si>
  <si>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</si>
  <si>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</si>
  <si>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JULY ELIZABETH SALAMANCA ROCHA</t>
  </si>
  <si>
    <t>JORGE DANIEL PAVAJEAU ORTIZ</t>
  </si>
  <si>
    <t>MARTHA PATRICIA TOVAR GONZALEZ</t>
  </si>
  <si>
    <t>INGRID YULIETH RUIZ LEMUS</t>
  </si>
  <si>
    <t>DUBAN ESNEIDER ROBERTO PINEDA</t>
  </si>
  <si>
    <t>FABIAN STEVEN MOSTACILLA LOSADA</t>
  </si>
  <si>
    <t>PRESTAR SERVICIOS PROFESIONALES DE APOYO JURIDICO PARA SUSTANCIAR INVESTIGACIONES ADMINISTRATIVAS RELACIONADAS CON LA ENAJENACION Y ARRENDAMIENTO DE VIVIENDA</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</si>
  <si>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</si>
  <si>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</si>
  <si>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</si>
  <si>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MAGDA LORENA MUÑOZ MARIN</t>
  </si>
  <si>
    <t>JUAN DIEGO SALDAÑA ARIAS</t>
  </si>
  <si>
    <t>WILLIAM ORLANDO RUIZ GOMEZ</t>
  </si>
  <si>
    <t>LUIS MIGUEL CELY SANCHEZ</t>
  </si>
  <si>
    <t>MARIA CAMILA BARRAGAN RODRIGUEZ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</si>
  <si>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</si>
  <si>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</si>
  <si>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AXEL DAVID MURILLO PAREDES</t>
  </si>
  <si>
    <t>LUIS FERNANDO HOLGUIN SUAREZ</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</si>
  <si>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</si>
  <si>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</si>
  <si>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JOHANA CATALINA CAMBEROS JEREZ</t>
  </si>
  <si>
    <t>PRESTAR SERVICIOS PROFESIONALES PARA APOYAR JURIDICAMENTE EN LA REVISIÓN Y SUSTANCIACIÓN DE LOS ACTOS ADMINISTRATIVOS EXPEDIDOS POR LA SUBDIRECCIÓN DE INVESTIGACIONES Y CONTROL DE VIVIENDA</t>
  </si>
  <si>
    <t>ADRIANA ISABEL SANDOVAL OTALORA</t>
  </si>
  <si>
    <t>PRESTAR SERVICIOS PROFESIONALES PARA APOYAR TECNICAMENTE A LA SUBDIRECCIÓN DE INVESTIGACIONES Y CONTROL DE VIVIENDA EN LAS ACTUACIONES ADMINISTRATIVAS RELACIONADAS CON LA ENAJENCIÓN DE VIVIENDA EN BOGOTÁ</t>
  </si>
  <si>
    <t>CARLOS HERNAN GALAN LOPEZ</t>
  </si>
  <si>
    <t>CRISTIAN ANDRES TORRES CASALLAS</t>
  </si>
  <si>
    <t>INGRID CAROLINA MENDEZ CRUZ</t>
  </si>
  <si>
    <t>JHONNATAN ALEXIS ESPITIA AGUILAR</t>
  </si>
  <si>
    <t>JESSICA PATRICIA RODRIGUEZ ARIZA</t>
  </si>
  <si>
    <t>JOHANA CAROLINA MANCIPE LUGO</t>
  </si>
  <si>
    <t>JENNY MARITZA BARRERA SUAREZ</t>
  </si>
  <si>
    <t>YENIFFER PAOLA MATTA REYES</t>
  </si>
  <si>
    <t>MAYRA ALEJANDRA JAIME ARIAS</t>
  </si>
  <si>
    <t>DIANA FABIOLA PEÑA CETINA</t>
  </si>
  <si>
    <t>PRESTAR SERVICIOS PARA BRINDAR APOYO TÉCNICO Y OPERATIVO EN LAS ACTIVIDADES DESARROLLADAS EN EL PROCESO DE GESTIÓN CONTRACTUAL Y ADMINISTRATIVA</t>
  </si>
  <si>
    <t>EDWIN YAMID ORTIZ SALAS</t>
  </si>
  <si>
    <t>ANA LORENA DANDERINO TORRES</t>
  </si>
  <si>
    <t>DIANA LUCIA SALGADO GARZA</t>
  </si>
  <si>
    <t>PAULA ANDREA GUEVARA CRISTANCHO</t>
  </si>
  <si>
    <t>JAIME ERNESTO GUERRA CONTRERAS</t>
  </si>
  <si>
    <t>PRESTAR SERVICIOS DE APOYO A LA GESTION EN EL DESARROLLO DE ACTIVIDADES DE CARÁCTER ADMINISTRATIVO Y APOYO EN EL SEGUIMIENTO Y DE RESPUESTA A SOLICITUDES QUE SE ADELANTAN EN LA SUBSECRETARIA DE INSPECCION VIGILANCIA Y CONTROL DE VIVIENDA</t>
  </si>
  <si>
    <t>HENRY ALFONSO DIAZ HERNANDEZ</t>
  </si>
  <si>
    <t>SANDRA MILENA PINZON GARCIA</t>
  </si>
  <si>
    <t>MARIA CAROLINA RUEDA PEREZ</t>
  </si>
  <si>
    <t>DANIELA ALEXANDRA MAYORGA ROBAYO</t>
  </si>
  <si>
    <t>CARLOS ANDRES BARRETO GUZMAN</t>
  </si>
  <si>
    <t>JONATAN STEVEN VASQUEZ FRANCO</t>
  </si>
  <si>
    <t>DIANA PAOLA RAMIREZ SILVA</t>
  </si>
  <si>
    <t>PRESTAR SERVICIOS DE APOYO A LA GESTIÓN PARA BRINDAR APOYO EN ACTIVIDADES OPERATIVAS EN LA SUBDIRECCIÓN DE INVESTIGACIONES Y CONTROL DE VIVIENDA</t>
  </si>
  <si>
    <t>NANCY MERY VILLARREAL HERNANDEZ</t>
  </si>
  <si>
    <t>SAMUEL ENRIQUE FLOREZ MARTINEZ</t>
  </si>
  <si>
    <t>DIEGO ALEJANDRO NARANJO NIETO</t>
  </si>
  <si>
    <t>MARIA ALEJANDRA GUARNIZO LATORRE</t>
  </si>
  <si>
    <t>LILIANA PATRICIA MIRANDA RUIZ</t>
  </si>
  <si>
    <t>PRESTAR SERVICIOS PROFESIONALES PARA APOYAR TECNICAMENTE A LA SUBDIRECCIÓN DE PREVENCIÓN Y SEGUIMIENTO EN LAS ACTIVIDADES DE MONITOREO DE LAS AREAS SUSCEPTIBLES DE OCUPACIÓN ILEGAL Y EN LA PREVENCIÓN DE DESARROLLOS ILEGALES EN EL DISTRITO CAPITAL.</t>
  </si>
  <si>
    <t>DAVID LEONARDO REYES PEDREROS</t>
  </si>
  <si>
    <t>EDWIN JOSE SANTAMARIA ARIZA</t>
  </si>
  <si>
    <t>PRESTAR SERVICIOS PROFESIONALES PARA APOYAR TECNICAMENTE LA SUSTANCIACIÓN DE LAS INVESTIGACIONES ADMINISTRATIVAS RELACIONADAS CON LA  ENAJENACIÓN Y ARRENDAMIENTO DE VIVIENDA</t>
  </si>
  <si>
    <t>ANDREA JOHANA NIÑO ACUÑA</t>
  </si>
  <si>
    <t>EDWIN ALEXANDER SUAREZ LEON</t>
  </si>
  <si>
    <t>JULIAN CAMILO CORTES MONROY</t>
  </si>
  <si>
    <t>ANDRES FERNANDO DIAZ GUZMAN</t>
  </si>
  <si>
    <t>GHEINER SAUL CARDENAS MANZANARES</t>
  </si>
  <si>
    <t>JULIA LILIANA CONTRERAS BENAVIDES</t>
  </si>
  <si>
    <t>DIEGO ARMANDO RODRIGUEZ PANQUEVA</t>
  </si>
  <si>
    <t>DIEGO ARMANDO PONCE CARDENAS</t>
  </si>
  <si>
    <t>GINNA DOLLY RODRIGUEZ RODRIGUEZ</t>
  </si>
  <si>
    <t>TATIANA XIMENA ROJAS GARCIA</t>
  </si>
  <si>
    <t>SANDRA FRANCINE TORRES ROJAS</t>
  </si>
  <si>
    <t>DIANA PAOLA MONTEALEGRE VILLANUEVA</t>
  </si>
  <si>
    <t>JOHN ALEXANDER VALBUENA DIAZ</t>
  </si>
  <si>
    <t>MARIA ALEJANDRA CARDENAS SICHACA</t>
  </si>
  <si>
    <t>LEIDY VIVIANA BELTRAN PINZON</t>
  </si>
  <si>
    <t>LISSA MARIA RUIZ ORJUELA</t>
  </si>
  <si>
    <t>JAVIER ALBERTO SOTO OJEDA</t>
  </si>
  <si>
    <t>NATALY ANDREA SALAZAR LADINO</t>
  </si>
  <si>
    <t>JAIRO DAVID CASTILLO ROBAYO</t>
  </si>
  <si>
    <t>CLAUDIA PATRICIA ARIAS ROJAS</t>
  </si>
  <si>
    <t>EDWIN ARIEL ULLOA CALVO</t>
  </si>
  <si>
    <t>MARIA ALEJANDRA GOMEZ GALEANO</t>
  </si>
  <si>
    <t>LADY JHOVANNA CANCHIMBO VERNAZA</t>
  </si>
  <si>
    <t>DELFI KATERINE RODRIGUEZ GONGORA</t>
  </si>
  <si>
    <t>NELSON RENE CASAS SANCHEZ</t>
  </si>
  <si>
    <t>SARA LUCIA GARCIA CABRALES</t>
  </si>
  <si>
    <t>JENNY PAOLA LOZANO LOZANO</t>
  </si>
  <si>
    <t>MARIA ALEXANDRA CORTES RINCON</t>
  </si>
  <si>
    <t>CINDY LORENA MORA RODRIGUEZ</t>
  </si>
  <si>
    <t>HERNAN ALEJANDRO RODRIGUEZ GUTIERREZ</t>
  </si>
  <si>
    <t>OSCAR ANDRES ROBAYO CASTELLANOS</t>
  </si>
  <si>
    <t>PRESTAR SERVICIOS PROFESIONALES PARA APOYAR JURIDICAMENTE LAS ACTIVIDADES ORIENTADAS AL CONTROL DE PROYECTOS DE ENAJENACIÓN DE VIVIENDA.</t>
  </si>
  <si>
    <t>DIANA MILENA GOMEZ BARAHONA</t>
  </si>
  <si>
    <t>CARLOS ARTURO BENAVIDES CASTRILLON</t>
  </si>
  <si>
    <t>WILLIAM FERNANDO CASTAÑEDA PEREZ</t>
  </si>
  <si>
    <t>MARIA CAMILA GUAVITA VELASQUEZ</t>
  </si>
  <si>
    <t>KAREN LUCIA CAMARGO DE LA HOZ</t>
  </si>
  <si>
    <t>DIEGO MAURICIO PALACIO RODRIGUEZ</t>
  </si>
  <si>
    <t>JULIETH YICELA ROJAS MARTINEZ</t>
  </si>
  <si>
    <t>OSCAR FABIAN MARTINEZ CARRILLO</t>
  </si>
  <si>
    <t>JUAN DIEGO CHAMORRO SEPULVEDA</t>
  </si>
  <si>
    <t>LAURA ANDREA ZARAZA MARTINEZ</t>
  </si>
  <si>
    <t>MARIA ALEJANDRA RESTREPO ARIZA</t>
  </si>
  <si>
    <t>DIANA ANGELICA LOPEZ RODRIGUEZ</t>
  </si>
  <si>
    <t>ADRIANA MARCELA GONZALEZ CASTRO</t>
  </si>
  <si>
    <t>JULIAN ARMANDO DIAZ SALAMANCA</t>
  </si>
  <si>
    <t>DAVID LEONARDO BENAVIDES NIÑO</t>
  </si>
  <si>
    <t>DIANA PATRICIA PINO ROJAS</t>
  </si>
  <si>
    <t>CARMEN ELENA MARTINEZ GARCIA</t>
  </si>
  <si>
    <t>JULIO CESAR BUITRAGO VARGAS</t>
  </si>
  <si>
    <t>YEISSON FERNANDO ORTIZ SABOGAL</t>
  </si>
  <si>
    <t>BRAYAN DANIEL CRISTIANO CARDENAS</t>
  </si>
  <si>
    <t>CAMILO HERNANDO GOMEZ CARDENAS</t>
  </si>
  <si>
    <t>MARY DEL PILAR BARRERA CANO</t>
  </si>
  <si>
    <t>DIEGO ALEXANDER PRIETO RINCON</t>
  </si>
  <si>
    <t>EDNA JOHANA MARTINEZ MUÑOZ</t>
  </si>
  <si>
    <t>DIANA PATRICIA RODRIGUEZ OSORIO</t>
  </si>
  <si>
    <t>JUAN GILBERTO LINARES BUSTOS</t>
  </si>
  <si>
    <t>ERICA NATALY ALVAREZ SANCHEZ</t>
  </si>
  <si>
    <t>JORGE IVAN RUBIO RICO</t>
  </si>
  <si>
    <t>DIANA CAROLINA ACOSTA SANTAMARIA</t>
  </si>
  <si>
    <t>JULIO CESAR BENAVIDES CARRANZA</t>
  </si>
  <si>
    <t>LINDA KATERINNE CASTAÑEDA DAZA</t>
  </si>
  <si>
    <t>BERTHA LUCIA GOMEZ MORENO</t>
  </si>
  <si>
    <t>FRANCISCO JAVIER CONTRERAS ZAMBRANO</t>
  </si>
  <si>
    <t>LUIS HANDERSON MOTTA ESCALANTE</t>
  </si>
  <si>
    <t>CESAR AUGUSTO SOSA GIRALDO</t>
  </si>
  <si>
    <t>GLORIA STELLA PENAGOS VARGAS</t>
  </si>
  <si>
    <t>KHAANKO NORBERTO RUIZ RODRIGUEZ</t>
  </si>
  <si>
    <t>RODRIGO ALONSO RODRIGUEZ CARDOZO</t>
  </si>
  <si>
    <t>JUAN CARLOS LOZANO MAHECHA</t>
  </si>
  <si>
    <t>CHRISTIAN DAVID OSORIO PIZA</t>
  </si>
  <si>
    <t>GIOHANA CATARINE GONZALEZ TURIZO</t>
  </si>
  <si>
    <t>EDWIN EMIR GARZON GARZON</t>
  </si>
  <si>
    <t>LUIS FERNANDO VALENCIA TABORDA</t>
  </si>
  <si>
    <t>CESAR AUGUSTO MANCIPE OSTOS</t>
  </si>
  <si>
    <t>SANDRA LORENA SANCHEZ OSPINA</t>
  </si>
  <si>
    <t>DIEGO DAVID MARIN PIMIENTO</t>
  </si>
  <si>
    <t>GISELA PAOLA LABRADOR ARAUJO</t>
  </si>
  <si>
    <t>EDNA JACQUELINE ARDILA FLOREZ</t>
  </si>
  <si>
    <t>PRESTAR SERVICIOS PROFESIONALES PARA APOYAR TECNICAMENTE A LA SUBDIRECCIÓN DE PREVENCIÓN Y SEGUIMIENTO EN LAS ACTIVIDADES ORIENTADAS AL CONTROL DE PROYECTOS DE ENAJENACIÓN DE VIVIENDA</t>
  </si>
  <si>
    <t>JENNY ROCIO CHAVES ROSERO</t>
  </si>
  <si>
    <t>JAVIER OSWALDO MORA TAPIERO</t>
  </si>
  <si>
    <t>DANIEL ALBERTO MARIN TORRES</t>
  </si>
  <si>
    <t>ANDREA NATHALIA CRUZ CHAPARRO</t>
  </si>
  <si>
    <t>PRESTAR SERVICIOS PROFESIONALES PARA APOYAR TECNICAMENTE LA SUSTANCIACIÓN DE LAS INVESTIGACIONES ADMINISTRATIVAS RELACIONADAS CON LA ENAJENACIÓN Y ARRENDAMIENTO DE VIVIENDA</t>
  </si>
  <si>
    <t>IVAN LEONARDO MARTIN CARREÑO</t>
  </si>
  <si>
    <t>PAULA SOFIA ENCINALES URQUIZA</t>
  </si>
  <si>
    <t>CLAUDIA PATRICIA TRIVIÑO ROJAS</t>
  </si>
  <si>
    <t>DEISY CATALINA NIÑO MORANTES</t>
  </si>
  <si>
    <t>LAURA CAMILA DE LA HOZ SAAVEDRA</t>
  </si>
  <si>
    <t>DAVID ANDRES GRAJALES MARIN</t>
  </si>
  <si>
    <t>CESAR AUGUSTO RAMIREZ CAVIEDES</t>
  </si>
  <si>
    <t>JUNIOR EDUARDO BENITEZ SANCHEZ</t>
  </si>
  <si>
    <t>CAROL JULIETA MURCIA BARON</t>
  </si>
  <si>
    <t>JULIAN FELIPE BONILLA MORENO</t>
  </si>
  <si>
    <t>LEONARDO ANDRES SANTANA CABALLERO</t>
  </si>
  <si>
    <t>LAURA STEFANNY GARAY CASTELLANOS</t>
  </si>
  <si>
    <t>MARIA CAMILA LARA DELGADO</t>
  </si>
  <si>
    <t>SANDRA BIBIANA RINCON VARGAS</t>
  </si>
  <si>
    <t>NESTOR WILSON VANEGAS VANEGAS</t>
  </si>
  <si>
    <t>HELMAN ALEXANDER GONZALEZ FONSECA</t>
  </si>
  <si>
    <t>ADRIANA HELENA MORENO CHAVES</t>
  </si>
  <si>
    <t>PRESTAR SERVICIOS PROFESIONALES PARA APOYAR A LA SUBDIRECCIÓN DE PREVENCIÓN Y SEGUIMIENTO EN EL DESARROLLO DE ACTIVIDADES DE COORDINACIÓN ENTRE LAS ALCALDÍAS LOCALES Y LA SDHT, PARA PREVENIR DESARROLLOS Y OCUPACIONES ILEGALES EN EL DISTRITO CAPITAL</t>
  </si>
  <si>
    <t>YENI CATHERINE PUENTES REYNA</t>
  </si>
  <si>
    <t>JAIME ALBERTO FERRO BUITRAGO</t>
  </si>
  <si>
    <t>JEYMMY JHOANA ACOSTA VIVAS</t>
  </si>
  <si>
    <t>LUIS CARLOS AVELLANEDA PRECIADO</t>
  </si>
  <si>
    <t>HUGO MATEO RAMIREZ MOLINA</t>
  </si>
  <si>
    <t>JUAN MANUEL CASTAÑEDA VEGA</t>
  </si>
  <si>
    <t>DIANA CAROLINA TAVERA PINZON</t>
  </si>
  <si>
    <t>CARLOS ANDRES PINZON GARZON</t>
  </si>
  <si>
    <t>PRESTAR SERVICIOS PROFESIONALES PARA APOYAR JURIDICAMENTE EN LA REVISIÓN Y SUSTANCIACIÓN DE LOS ACTOS ADMINISTRATIVOS EXPEDIDOS POR LA SUBDIRECCIÓN DE INVESTIGACIONES Y CONTROL DE VIVIENDA.</t>
  </si>
  <si>
    <t>PAULA ANDREA BASTO MONROY</t>
  </si>
  <si>
    <t>SANDRA PATRICIA VILLAMOR BUITRAGO</t>
  </si>
  <si>
    <t>CAMILA ANDREA HUERTAS HUERTAS</t>
  </si>
  <si>
    <t>SONIA MILENA PORTILLO OSORIO</t>
  </si>
  <si>
    <t>BELLANITH PAULINA VARGAS GARZON</t>
  </si>
  <si>
    <t>ERIKA NATALY RAMIREZ PABON</t>
  </si>
  <si>
    <t>MARIA FERNANDA CORAL FERNANDEZ</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</si>
  <si>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</si>
  <si>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</si>
  <si>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</si>
  <si>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INGRID ROCIO TORRES TRIANA</t>
  </si>
  <si>
    <t>CATHERIN ANDREA ALVAREZ HERNANDEZ</t>
  </si>
  <si>
    <t>WILSON DAVID LOPEZ GRANADA</t>
  </si>
  <si>
    <t>LUIS ALEJANDRO FAJARDO RAMIREZ</t>
  </si>
  <si>
    <t>JESSICA PAOLA LEON SUAREZ</t>
  </si>
  <si>
    <t>GLORIA STELLA PAEZ MURCIA</t>
  </si>
  <si>
    <t>HECTOR DAVID SUAREZ CARVAJAL</t>
  </si>
  <si>
    <t>DIEGO FERNANDO HIDALGO MALDONADO</t>
  </si>
  <si>
    <t>ALVARO JASON ACOSTA PEREZ</t>
  </si>
  <si>
    <t>JOSE MANUEL ALARCON VILLAR</t>
  </si>
  <si>
    <t>CHRISTIAN SEBASTIAN QUIÑONES CORTES</t>
  </si>
  <si>
    <t>LUIS RAMON BALLEN CASTILLO</t>
  </si>
  <si>
    <t>PERLA MARIA FRANCO RESTREPO</t>
  </si>
  <si>
    <t>YENIFER ACENETH RODRIGUEZ AGUDELO</t>
  </si>
  <si>
    <t>DONALDO DONALDO VANEGAS PALACIO</t>
  </si>
  <si>
    <t>DANIEL ESTEBAN ALARCON ROBLES</t>
  </si>
  <si>
    <t>PRESTAR SERVICIOS PROFESIONALES DE CARÁCTER JURIDICO PARA SUSTANCIAR INVESTIGACIONES ADMINISTRATIVAS RELACIONADAS CON LA ENAJENACIÓN Y ARRENDAMIENTO DE VIVIENDA.</t>
  </si>
  <si>
    <t>DIEGO FELIPE LOPEZ RODRIGUEZ</t>
  </si>
  <si>
    <t>JOHN ENMANUEL RAMIREZ PEÑA</t>
  </si>
  <si>
    <t>LAURA MARCELA BUITRAGO HERRERA</t>
  </si>
  <si>
    <t>FREDI YECID MUNAR VERANO</t>
  </si>
  <si>
    <t>JUAN CARLOS HOYOS ROBAYO</t>
  </si>
  <si>
    <t>ALEX DIXON MOLINA GAVIRIA</t>
  </si>
  <si>
    <t>YEISSON YAZETH BARAJAS GONZALEZ</t>
  </si>
  <si>
    <t>LUZ AMPARO JIMENEZ PEREZ</t>
  </si>
  <si>
    <t>JULIAN ANDRES ASCANIO RODRIGUEZ</t>
  </si>
  <si>
    <t>PRESTAR SERVICIOS DE APOYO A LA GESTIÓN EN EL DESARROLLO DE ACTIVIDADES DE CARÁCTER ADMINISTRATIVO RELACIONADAS CON EL CONTROL DE VIVIENDA.</t>
  </si>
  <si>
    <t>GUILLERMO ANDRES ALCALA RONDON</t>
  </si>
  <si>
    <t>JUAN MANUEL FORERO VARELA</t>
  </si>
  <si>
    <t>ADRIANA PAOLA LUENGAS SAENZ</t>
  </si>
  <si>
    <t>LUCERO ANDREA CONTRERAS HURTADO</t>
  </si>
  <si>
    <t>LAURA VIVIANA GOMEZ SIERRA</t>
  </si>
  <si>
    <t>DIANA CAROLINA GONZALEZ CANCELADO</t>
  </si>
  <si>
    <t>ANDRES MAURICIO MEDINA GARZON</t>
  </si>
  <si>
    <t>ALBA JACQUELINE CELIS HERRERA</t>
  </si>
  <si>
    <t>YULLI CATHERIN CARDENAS MALAVER</t>
  </si>
  <si>
    <t>ALEX ANDRES CORREA GUTIERREZ</t>
  </si>
  <si>
    <t>ELIANA CAROLINA TORRES HERNANDEZ</t>
  </si>
  <si>
    <t>KAREN ROCIO FORERO GARAVITO</t>
  </si>
  <si>
    <t>EMPRESA DE TELECOMUNICACIONES DE BOGOTÁ S.A. E.S.P. - ETB S.A. ESP</t>
  </si>
  <si>
    <t>PRESTAR SERVICIOS DE APOYO A LA GESTIÓN EN EL DESARROLLO DE ACTIVIDADES DE CARÁCTER ADMINISTRATIVO RELACIONADAS CON EL CONTROL DE VIVIENDA</t>
  </si>
  <si>
    <t>MARIA CAMILA PEREZ MORA</t>
  </si>
  <si>
    <t>YULY TATIANA SILVA ESPINEL</t>
  </si>
  <si>
    <t>MARIA CATALINA RODRIGUEZ PALACIOS</t>
  </si>
  <si>
    <t>ISMAEL ANTONIO RAMIREZ CAMARGO</t>
  </si>
  <si>
    <t>LAURA ALEJANDRA CARRANZA CARVAJAL</t>
  </si>
  <si>
    <t>CENTURYLINK COLOMBIA S.A.S</t>
  </si>
  <si>
    <t>LAURA VANESSA BOLAÑOS LOZANO</t>
  </si>
  <si>
    <t>LINA ANDREA GARCIA MUÑOZ</t>
  </si>
  <si>
    <t>SANDRA DULEIDY BERMUDEZ MARTINEZ</t>
  </si>
  <si>
    <t>BELKY YUDANEE FERRER SANTANA</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</si>
  <si>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</si>
  <si>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</si>
  <si>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</si>
  <si>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DE APOYO A LA GESTIÓN EN EL DESARROLLO DE ACTIVIDADES DE CARÁCTER ADMINISTRATIVO Y ACTUALIZACIÓN DE BASES DE DATOS RELACIONADAS CON EL CONTROL DE VIVIENDA</t>
  </si>
  <si>
    <t>INVERSION</t>
  </si>
  <si>
    <t>FUNCIONAMIENTO</t>
  </si>
  <si>
    <t>ROSA ANGELICA DE JESUS ALVAREZ JIMENEZ</t>
  </si>
  <si>
    <t>MARIA ELENA MEJIA QUINTANILLA</t>
  </si>
  <si>
    <t>MARGARITA MARIA ACOSTA BARRETO</t>
  </si>
  <si>
    <t>YUMMAY DURLEY LONDOÑO SANCHEZ</t>
  </si>
  <si>
    <t>CLAUDIA PATRICIA SILVA YEPES</t>
  </si>
  <si>
    <t>FRANCIA HELENA VARGAS BOLIVAR</t>
  </si>
  <si>
    <t>ALCIRA YANNETH MALAGON MUÑOZ</t>
  </si>
  <si>
    <t>JORGE ANDRES GONZALEZ CETINA</t>
  </si>
  <si>
    <t>DAVID FERNANDO VERA MARULANDA</t>
  </si>
  <si>
    <t>SANDRA LILIANA ERAZO ISRAEL</t>
  </si>
  <si>
    <t>ANGELA ROSSIO PARADA OLARTE</t>
  </si>
  <si>
    <t>LAURA NATALIA GALLO MORALES</t>
  </si>
  <si>
    <t>HECTOR ALIRIO ROJAS BORBON</t>
  </si>
  <si>
    <t>JUAN DAVID MARROQUIN LADINO</t>
  </si>
  <si>
    <t>MARIA INES MEJIA PEÑARANDA</t>
  </si>
  <si>
    <t>ANDREA NATALY ALBA SALAMANCA</t>
  </si>
  <si>
    <t>DIANA MARCELA RODRIGUEZ RIOS</t>
  </si>
  <si>
    <t>MARIA CAMILA PINZON CABRERA</t>
  </si>
  <si>
    <t>HECTOR FABIAN GRAJALES RIOS</t>
  </si>
  <si>
    <t>JORGE IVAN GARZON PINZON</t>
  </si>
  <si>
    <t>JOSE DUBERNEY ARANZAZU CORREA</t>
  </si>
  <si>
    <t>LUZ MARINA CRUZ RAMIREZ</t>
  </si>
  <si>
    <t>OSCAR GIOVANNY BALAGUERA MORA</t>
  </si>
  <si>
    <t>MARY CAROLINA SALAZAR PENAGOS</t>
  </si>
  <si>
    <t>IGNACIO ANDRES VALENCIA CARVAJAL</t>
  </si>
  <si>
    <t>DIEGO ANDRES BELTRAN BURGOS</t>
  </si>
  <si>
    <t>LUISA FERNANDA GOMEZ NOREÑA</t>
  </si>
  <si>
    <t>NUBIA ESPERANZA CASTRO GIRALDO</t>
  </si>
  <si>
    <t>RENE ALEJANDRO SANCHEZ PRIETO</t>
  </si>
  <si>
    <t>SANDRA MILENA GUZMAN GUIO</t>
  </si>
  <si>
    <t>MAURICIO ZAMIR GONZALEZ ALFARO</t>
  </si>
  <si>
    <t>MIGUEL SAVIER DUCUARA VERA</t>
  </si>
  <si>
    <t>CRISTIAN RODRIGO BOLAÑOS SOLARTE</t>
  </si>
  <si>
    <t>OSMARL ALEJANDRO PULIDO RODRIGUEZ</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</si>
  <si>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</si>
  <si>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</si>
  <si>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</si>
  <si>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</si>
  <si>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</si>
  <si>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</si>
  <si>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</si>
  <si>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</si>
  <si>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MARIA ALEJANDRA RODRIGUEZ SANCHEZ</t>
  </si>
  <si>
    <t>LAURA ANGELICA CADENA CONTRERAS</t>
  </si>
  <si>
    <t>KAROL VANESSA MARROQUIN TRIANA</t>
  </si>
  <si>
    <t>PRESTAR SERVICIOS PROFESIONALES DE CARÁCTER TÉCNICO A LA SUBDIRECCIÓN DE PREVENCIÓN Y SEGUIMIENTO DE LA SECRETARÍA DISTRITAL DEL HABITAT EN RELACIÓN CON EL MONITOREO FÍSICO Y TECNOLOGICO DE POLÍGONOS PRIORIZADOS POR LA SECRETARÍA DISTRITAL DEL HABITAT</t>
  </si>
  <si>
    <t>JUAN PABLO CABEZAS CASTRO</t>
  </si>
  <si>
    <t>ANGY LEONOR PRIETO CORREDOR</t>
  </si>
  <si>
    <t>EDGAR ENRIQUE HUERTAS HURTADO</t>
  </si>
  <si>
    <t>ADRIANA LUCIA RODRIGUEZ ESPITIA</t>
  </si>
  <si>
    <t>WILLIAM  GALEANO PALOMINO</t>
  </si>
  <si>
    <t>JOHN EDWARD PAEZ HUERTAS</t>
  </si>
  <si>
    <t>PRESTAR SERVICIOS PROFESIONALES PARA BRINDAR SOPORTE TÉCNICO EN LAS ACTIVIDADES DESARROLLADAS EN EL PROCESO DE GESTIÓN TECNOLÓGICA.</t>
  </si>
  <si>
    <t>KELIN JULIETH GALINDO BRICEÑO</t>
  </si>
  <si>
    <t>ALVARO ERNESTO NAVAS WALTEROS</t>
  </si>
  <si>
    <t>CESAR FERNANDO CORTINA FIERRO</t>
  </si>
  <si>
    <t>CLAUDIA MARCELA LONDOÑO LOPEZ</t>
  </si>
  <si>
    <t>JULIO MIGUEL SILVA SALAMANCA</t>
  </si>
  <si>
    <t>LUZ ANGELA ROJAS MURCIA</t>
  </si>
  <si>
    <t>MIRYAN CRISTINA PARRA DUQUE</t>
  </si>
  <si>
    <t>JAIME ALBERTO ESTRADA ARBELAEZ</t>
  </si>
  <si>
    <t>ANGELICA ANDREA MUNEVAR RODRIGUEZ</t>
  </si>
  <si>
    <t>FABIOLA ANDREA RODRIGUEZ ESQUIVEL</t>
  </si>
  <si>
    <t>JENYFFER JARLEY MEZA BERMUDEZ</t>
  </si>
  <si>
    <t>MISAEL ESTEBAN LINARES GARZON</t>
  </si>
  <si>
    <t>YECSI MILENA LINARES RODRIGUEZ</t>
  </si>
  <si>
    <t>DIEGO LEONARDO GARZON ARENAS</t>
  </si>
  <si>
    <t>MARYAN ALEJANDRA MEDINA SOLANO</t>
  </si>
  <si>
    <t>ANGELICA PATRICIA ALVARADO NIETO</t>
  </si>
  <si>
    <t>HUGO RENATO RUA RODRIGUEZ</t>
  </si>
  <si>
    <t>DAVID FRANCESCO SANDOVAL FARAI</t>
  </si>
  <si>
    <t>GINNA MERCEDES TORO VALLEJOS</t>
  </si>
  <si>
    <t>LEIDY TATIANA ROMERO ABRIL</t>
  </si>
  <si>
    <t>LAURA CATALINA MOLANO DIAZ</t>
  </si>
  <si>
    <t>PAULA LIZZETTE RUIZ CAMACHO</t>
  </si>
  <si>
    <t>SAMUEL EDUARDO MEZA MORENO</t>
  </si>
  <si>
    <t>DIEGO FERNANDO NEUTA NIÑO</t>
  </si>
  <si>
    <t>DANIEL ANDRES PERALTA AGUILAR</t>
  </si>
  <si>
    <t>XIMENA PIEDAD AGUILLON MAYORGA</t>
  </si>
  <si>
    <t>LEYDI TATIANA RAMIREZ SUAREZ</t>
  </si>
  <si>
    <t>LEONARDO ANDRES GUTIERREZ LEON</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</si>
  <si>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</si>
  <si>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</si>
  <si>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</si>
  <si>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</si>
  <si>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NELLY BETSABE DIAZ GUERRERO</t>
  </si>
  <si>
    <t>OMAR ELIECER MORENO VERA</t>
  </si>
  <si>
    <t>OLGA ELENA MENDOZA NAVARRO</t>
  </si>
  <si>
    <t>HILDA MERCEDES SIMBAQUEVA POVEDA</t>
  </si>
  <si>
    <t>FABIAN EDUARDO ESPINEL QUINTERO</t>
  </si>
  <si>
    <t>ANDREA JULIETH PAVA GOMEZ</t>
  </si>
  <si>
    <t>ELIANA PATRICIA RUBIO CONDE</t>
  </si>
  <si>
    <t>MARIA CLAUDIA ORTEGA REYES</t>
  </si>
  <si>
    <t>DIANA CAROLINA POSADA RODRIGUEZ</t>
  </si>
  <si>
    <t>ANDRES LEONARDO VILLAMIL DUARTE</t>
  </si>
  <si>
    <t>PRESTAR SUS SERVICIOS PROFESIONALES PARA BRINDAR APOYO JURÍDICO, CONSOLIDACIÓN, REVISIÓN Y SEGUIMIENTO DE LOS PROCESOS QUE DEN CUMPLIMIENTO A LOS OBJETIVOS MISIONALES DE LA SUBSECRETARÍA DE INSPECCIÓN, VIGILANCIA Y CONTROL DE VIVIENDA</t>
  </si>
  <si>
    <t>JUAN DAVID ESPITIA MORENO</t>
  </si>
  <si>
    <t>DIEGO ARMANDO GONZALEZ LOPEZ</t>
  </si>
  <si>
    <t>JOHN EDUARDO ANZOLA MORALES</t>
  </si>
  <si>
    <t>ROSARIO FERNANDEZ DE SOTO POMBO</t>
  </si>
  <si>
    <t>ROSA CAROLINA CORAL QUIROZ</t>
  </si>
  <si>
    <t>ELIZABETH DEL CARMEN GONZALEZ CASADIEGO</t>
  </si>
  <si>
    <t>CRISTIAN MAURICIO NOVOA CALLEJAS</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</si>
  <si>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</si>
  <si>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</si>
  <si>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</si>
  <si>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CANTIDAD DE ADICIONES</t>
  </si>
  <si>
    <t>VALOR DE LAS ADICIONES</t>
  </si>
  <si>
    <t>Porcentaje de Ejecución</t>
  </si>
  <si>
    <t>Recursos totales desembolsados o pagados</t>
  </si>
  <si>
    <t>Recursos pendientes de ejecutar</t>
  </si>
  <si>
    <t>PAULA ALEJANDRA NIETO MEJIA</t>
  </si>
  <si>
    <t>LUIS ANDRES PEDRAZA GORDO</t>
  </si>
  <si>
    <t>DERLY YADIRA BASTIDAS BOGOTA</t>
  </si>
  <si>
    <t>MONICA CONSUELO MORENO BARRERA</t>
  </si>
  <si>
    <t>ANGELICA MARIA JENNIFER DEMETRIO ROMERO</t>
  </si>
  <si>
    <t>MARIO ALBERTO PAYARES CONTRERAS</t>
  </si>
  <si>
    <t>JOSE RAFAEL POSADA MANGA</t>
  </si>
  <si>
    <t>ANA JUDITH ABREU MURCIA</t>
  </si>
  <si>
    <t>GABRIEL HERNANDO ARDILA ASSMUS</t>
  </si>
  <si>
    <t>KEVIN SANTIAGO GOMEZ CASTRO</t>
  </si>
  <si>
    <t>FRANCY DEL PILAR ROMERO DIAZ</t>
  </si>
  <si>
    <t>MARIA DEL PILAR RENGIFO CANO</t>
  </si>
  <si>
    <t>CARLOS ARTURO ARENAS DURAN</t>
  </si>
  <si>
    <t>IVAN DARIO JARA VILLALBA</t>
  </si>
  <si>
    <t>PRESTAR SERVICIOS DE APOYO A LA GESTION EN EL DESARROLLO DE ACTIVIDADES DE CARÁCTER ADMINISTRATIVO Y APOYO EN EL SEGUIMIENTO Y DE RESPUESTA A SOLICITUDES QUE SE ADELANTAN EN LA SUBDIRECCIÓN DE PREVENCIÓN Y SEGUIMIENTO.</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</si>
  <si>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</si>
  <si>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</si>
  <si>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</si>
  <si>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ADRIANA MARIA LEON LOPEZ</t>
  </si>
  <si>
    <t>ANA ZULEIMA BARRERO RODRIGUEZ</t>
  </si>
  <si>
    <t>YIRA ALEXANDRA MORANTE GOMEZ</t>
  </si>
  <si>
    <t>LEIDY DIANA CONSUELO GONZALEZ ROCHA</t>
  </si>
  <si>
    <t>JUAN CAMILO LOZANO CARREÑO</t>
  </si>
  <si>
    <t>EMMA CECILIA BAUTISTA IBARRA</t>
  </si>
  <si>
    <t>CAROLINA PAOLA JIMENEZ JIMENEZ</t>
  </si>
  <si>
    <t>PRESTAR SERVICIOS PROFESIONALES EN DERECHO PARA APOYAR A LA SUBSECRETARÍA JURÍDICA EN LA CONCEPTUALIZACIÓN, PROYECCIÓN DE ACTOS ADMINISTRATIVOS, ARTICULACIÓN CON EL MODELO INTEGRADO DE PLANEACIÓN Y GESTIÓN MIPG Y SISTEMA INTEGRADO DE GESTIÓN SIG</t>
  </si>
  <si>
    <t>MARIA CRISTINA PRIETO ARIAS</t>
  </si>
  <si>
    <t>RAFAEL EDUARDO VARGAS CASTRO</t>
  </si>
  <si>
    <t>CAMILO ERNESTO MONTOYA CESPEDES</t>
  </si>
  <si>
    <t>LEIDY ESPERANZA GUACANEME NUÑEZ</t>
  </si>
  <si>
    <t>VICTOR HUGO JAIMES CORTES</t>
  </si>
  <si>
    <t>CLAUDIA XIMENA CASTILLO SANTANA</t>
  </si>
  <si>
    <t>MARIA ALEJANDRA VILLOTA MARTINEZ</t>
  </si>
  <si>
    <t>CARLOS ALBERTO ZULUAGA BARRERO</t>
  </si>
  <si>
    <t>LAURA VALENTINA PEÑA PEÑA</t>
  </si>
  <si>
    <t>LUISA FERNANDA VARGAS PEREZ</t>
  </si>
  <si>
    <t>DANIEL OSWALDO GUERRERO OTERO</t>
  </si>
  <si>
    <t>SANDRA MILENA COBOS ANGULO</t>
  </si>
  <si>
    <t>LAURA ALEJANDRA SANCHEZ ZAMORA</t>
  </si>
  <si>
    <t>CARLOS EDUARDO ANGARITA SANTACRUZ</t>
  </si>
  <si>
    <t>PRESTAR SERVICIOS PROFESIONALES PARA LA GENERACIÓN, CORRECCIÓN Y REDACCIÓN DE TEXTOS DE ALTA CALIDAD PARA PÁGINA WEB, INTRANET Y REDES SOCIALES DE LA SDHT</t>
  </si>
  <si>
    <t>WILLIAM ALEXANDER GOMEZ MUÑOZ</t>
  </si>
  <si>
    <t>FRANK DAVID BARRERA SANTOS</t>
  </si>
  <si>
    <t>MARTHA CECILIA ARRIOLA BECERRA</t>
  </si>
  <si>
    <t>ANGIE DANIELA TIRANO MARTINEZ</t>
  </si>
  <si>
    <t>ANDRES FELIPE HERRERA NIETO</t>
  </si>
  <si>
    <t>LAURA MILENA CARDEÑOSA VILLA</t>
  </si>
  <si>
    <t>CINDY ALEJANDRA GONZALEZ DUQUE</t>
  </si>
  <si>
    <t>SANDRA MILENA PEREZ PATIÑO</t>
  </si>
  <si>
    <t>DIANA MARCELA SANCHEZ BERMUDEZ</t>
  </si>
  <si>
    <t>XIMENA BIBIANA QUIMBAYO GODOY</t>
  </si>
  <si>
    <t>HERMES ALEJANDRO TRIANA CALDERON</t>
  </si>
  <si>
    <t>OSMAN GONZALO FERRER MARIN</t>
  </si>
  <si>
    <t>JEISSON ORLANDO ZALDUA GARCES</t>
  </si>
  <si>
    <t>JUAN CARLOS MORA FIERRO</t>
  </si>
  <si>
    <t>LEIDY JOHANNA JOYA REY</t>
  </si>
  <si>
    <t>LUIS FERNANDO FERNANDEZ MENDOZA</t>
  </si>
  <si>
    <t>DIEGO CAMILO BECERRA CHAPARRO</t>
  </si>
  <si>
    <t>ANDRES AUGUSTO CABALLERO CANTERS</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</si>
  <si>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</si>
  <si>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</si>
  <si>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ANGELICA JERIANY BERNAL VALDES</t>
  </si>
  <si>
    <t>MARIA FERNANDA PEREZ SIERRA</t>
  </si>
  <si>
    <t>KAREN DAYANA RAMIREZ ORTEGON</t>
  </si>
  <si>
    <t>HENRY ESTEBAN MEDINA BLANCO</t>
  </si>
  <si>
    <t>PAOLA ANDREA GOMEZ BERMUDEZ</t>
  </si>
  <si>
    <t>ERIKA ROCIO AVILA VELANDIA</t>
  </si>
  <si>
    <t>JHURLEY ALEXANDRA FONSECA RODRIGUEZ</t>
  </si>
  <si>
    <t>JOSE GABRIEL PERDOMO GUZMAN</t>
  </si>
  <si>
    <t>VICTOR RAMSES MOSQUERA PINTO</t>
  </si>
  <si>
    <t>HECTOR ALEXANDER MARTINEZ SILVA</t>
  </si>
  <si>
    <t>YONATHAN ANDRES TRUJILLO ARIAS</t>
  </si>
  <si>
    <t>PRESTAR SERVICIOS PROFESIONALES PARA APOYAR TECNICAMENTE LA SUSTANCIACION DE LAS INVESTIGACIONES ADMINISTRATIVAS RELACIONADAS CON LA ENAJENACION Y ARRENDAMIENTO DE VIVIENDA</t>
  </si>
  <si>
    <t>OSCAR MAURICIO SANTIAGO RIVEROS</t>
  </si>
  <si>
    <t>JOHANN VLADIMIR VILLARREAL RODRIGUEZ</t>
  </si>
  <si>
    <t>ANDRES FELIPE GUTIERREZ GONZALEZ</t>
  </si>
  <si>
    <t>JEISSON STIVEN BLANCO AMORTEGUI</t>
  </si>
  <si>
    <t>JEIMMY ANDREA PACHON TORRES</t>
  </si>
  <si>
    <t>ANDRES EDUARDO LONDOÑO LONDOÑO</t>
  </si>
  <si>
    <t>CAMILO ANDRES OTERO SALTAREN</t>
  </si>
  <si>
    <t>RICARDO ERNESTO SANCHEZ MENESES</t>
  </si>
  <si>
    <t>LUIS ANDRES ALVAREZ TORRADO</t>
  </si>
  <si>
    <t>SARA LUCIA CHARRY DELGADILLO</t>
  </si>
  <si>
    <t>ALEXANDRA PATRICIA GUTIERREZ BELTRAN</t>
  </si>
  <si>
    <t>FREDDY ALEJANDRO CUINTACO PRIETO</t>
  </si>
  <si>
    <t>MARIA IBETH MANRIQUE ZARATE</t>
  </si>
  <si>
    <t>MYRIAM ESTELA ARDILA HERRERA</t>
  </si>
  <si>
    <t>CHRISTIAN CAMILO TORRES GUTIERREZ</t>
  </si>
  <si>
    <t>JUAN SEBASTIAN ORTIZ ROJAS</t>
  </si>
  <si>
    <t>GUSTAVO ANDRES LOBO GARRIDO</t>
  </si>
  <si>
    <t>JOSE GUILLERMO ORJUELA ARDILA</t>
  </si>
  <si>
    <t>ANDRES FERNEY ARROYO HERRERA</t>
  </si>
  <si>
    <t>JORGE MAURICIO NUÑEZ CORTES</t>
  </si>
  <si>
    <t>IVAN GABRIEL PACHON GALVIS</t>
  </si>
  <si>
    <t>BRAYAN STYVEN PINZON FLOREZ</t>
  </si>
  <si>
    <t>FABIO ALBERTO ALZATE CARREÑO</t>
  </si>
  <si>
    <t>OLGA ROSA NUÑEZ ALTAMAR</t>
  </si>
  <si>
    <t>PRESTAR SERVICIOS PROFESIONALES PARA APOYAR LA GESTIÓN Y ARTICULACIÓN DE LA INFORMACIÓN REQUERIDA EN EL MARCO DE LA ESTRATEGIA DE RELACIONAMIENTO CON LOS ENTES DE CONTROL DE LA SECRETARÍA DISTRITAL DEL HÁBITAT.</t>
  </si>
  <si>
    <t>UNION TEMPORAL SOFT IG.3</t>
  </si>
  <si>
    <t>PRESTAR SERVICIOS PROFESIONALES PARA LA IMPLEMENTACIÓN, GESTIÓN Y TRAMITE DE LAS POLITICAS MIPG, SISTEMA INTEGRADO DE GESTIÓN Y DEMÁS PROCESOS MISIONALES A CARGO DE LA SUBSECRETARIA DE GESTIÓN FINANICERA DE LA SECRETARIA DISTRITAL DEL HÁBITAT.</t>
  </si>
  <si>
    <t>PRESTAR SERVICIOS PROFESIONALES PARA REALIZAR ESTUDIOS, ANÁLISIS Y RECOMENDACIONES FINANCIERAS Y ECONÓMICAS EN EL MARCO DE LA FORMULACIÓN, COORDINACIÓN, EJECUCIÓN Y CIERRE DE PROYECTOS DE INSTRUMENTOS DE FINANCIACIÓN DE SOLUCIONES DE VIVIENDA.</t>
  </si>
  <si>
    <t>PRESTAR SERVICIOS PROFESIONALES JURÍDICOS PARA ATENDER Y HACER SEGUIMIENTO A LAS SOLICITUDES DE ÓRGANOS JUDICIALES Y DE CONTROL ASOCIADO AL DESARROLLO E IMPLEMENTACIÓN DE INSTRUMENTOS DE FINANCIACIÓN PARA ADQUISICIÓN DE VIVIENDA DE LA SECRETARÍA DISTRITAL DE HÁBITAT.</t>
  </si>
  <si>
    <t>PRESTAR SERVICIOS PROFESIONALES DE CARACTER FINANCIERO EN LOS PROGRAMAS E INSTRUMENTOS DE FINANCIACIÓN PARA EL ACCESO A LA VIVIENDA VIS Y VIP DE LA SECRETARIA DISTRITAL DEL HÁBITAT.</t>
  </si>
  <si>
    <t>PRESTAR SERVICIOS PROFESIONALES PARA IMPLEMENTAR UNA ESTRATEGIA DESDE EL COMPONENTE SOCIAL PARA LA CARACTERIZACIÓN, ACOMPAÑAMIENTO Y GESTIÓN DE LA VINCULACIÓN DE HOGARES A LOS PROGRAMAS DE SUBSIDIO DE VIVIENDA A CARGO DE LA SECRETARÍA DISTRITAL DEL HÁBITAT</t>
  </si>
  <si>
    <t>PRESTAR SERVICIOS PROFESIONALES DE CARÁCTER JURÍDICO EN LOS PROGRAMAS E INSTRUMENTOS DE FINANCIACIÓN PARA EL ACCESO A LA VIVIENDA VIS Y VIP DE LA SECRETARÍA DISTRITAL DEL HÁBITAT</t>
  </si>
  <si>
    <t>PRESTAR SERVICIOS PROFESIONALES PARA DESARROLLAR ACTIVIDADES SOCIALES DE FORMULACIÓN, EJECUCIÓN Y SEGUIMIENTO DE LAS INTERVENCIONES PRIORIZADAS POR LA SECRETARÍA DISTRITAL DEL HÁBITAT.</t>
  </si>
  <si>
    <t>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t>
  </si>
  <si>
    <t>PRESTAR SERVICIOS DE APOYO Y SEGUIMIENTO A PROCESOS DE GESTIÓN ADMINISTRATIVA TENDIENTES AL CUMPLIMIENTO DE LOS OBJETIVOS DE LA SUBDIRECCIÓN DE GESTIÓN DEL SUELO Y LA SUBSECRETARIA DE PLANEACIÓN Y POLÍTICA EN MATERIA DEL HÁBITAT EN BOGOTÁ.</t>
  </si>
  <si>
    <t>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t>
  </si>
  <si>
    <t>PRESTAR SERVICIOS PROFESIONALES ESPECIALIZADOS FRENTE A LOS PROYECTOS ASOCIATIVOS Y ESTRATÉGICOS A CARGO DE LA SUBDIRECCIÓN DE GESTIÓN DEL SUELO.</t>
  </si>
  <si>
    <t>PRESTAR SERVICIOS PROFESIONALES REALIZANDO GESTIÓN INTERINSTITUCIONAL Y LA REVISIÓN DE LOS ASPECTOS URBANÍSTICOS EN AQUELLOS PROYECTOS QUE LE SEAN ASIGNADOS POR LA SUBDIRECCIÓN A EFECTOS DE LA HABILITACIÓN DE SUELO PARA VIS/VIP EN LA CIUDAD.</t>
  </si>
  <si>
    <t>PRESTAR SERVICIOS PROFESIONALES PARA REALIZAR ACTIVIDADES DEL COMPONENTE URBANO EN LOS PROYECTOS ESTRATÉGICOS Y ASOCIATIVOS QUE PERMITAN LA HABILITACIÓN DE SUELO PARA VIVIENDA Y USOS COMPLEMENTARIOS.</t>
  </si>
  <si>
    <t>PRESTAR SERVICIOS PROFESIONALES PARA LA ESTRUCTURACIÓN DE LOS PROYECTOS APOYADOS POR LA SUBDIRECCIÓN QUE PERMITAN LA HABILITACIÓN DE SUELO PARA VIVIENDA VIS/VIP, Y USOS COMPLEMENTARIOS.</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</si>
  <si>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</si>
  <si>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REALIZANDO ACTIVIDADES RELACIONADAS CON LOS PROYECTOS QUE PERMITEN LA HABILITACIÓN DE SUELO PARA VIVIENDA Y USOS COMPLEMENTARIOS A PARTIR DE LA APLICACIÓN E IMPLEMENTACIÓN DE INSTRUMENTOS DE GESTIÓN DE SUELO</t>
  </si>
  <si>
    <t>PRESTAR SERVICIOS PROFESIONALES PARA REALIZAR EL SEGUIMIENTO Y ACOMPAÑAMIENTO A PROYECTOS ESTRATÉGICOS Y DE VIVIENDA APOYADOS POR LA SUBDIRECCIÓN DE GESTIÓN DEL SUELO.</t>
  </si>
  <si>
    <t>PRESTAR SERVICIOS DE APOYO A LA GESTIÓN EN LAS LABORES OPERATIVAS, ACTIVIDADES ADMINISTRATIVAS, GESTIÓN DOCUMENTAL Y EL PROCESAMIENTO DE LA INFORMACIÓN DERIVADA DE LA IMPLEMENTACIÓN DE INSTRUMENTOS DE GESTIÓN DE SUELO</t>
  </si>
  <si>
    <t>PRESTAR SERVICIOS PROFESIONALES PARA REALIZAR LA IDENTIFICACIÓN Y SEGUIMIENTO DE LOS PROYECTOS INTEGRALES, INSTRUMENTOS Y HERRAMIENTAS DE GESTIÓN A CARGO DE LA SUBDIRECCIÓN QUE CONTRIBUYAN EN LA HABILITACIÓN DE SUELO.</t>
  </si>
  <si>
    <t>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t>
  </si>
  <si>
    <t>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t>
  </si>
  <si>
    <t>PRESTAR SERVICIOS PROFESIONALES PARA EL ANÁLISIS DEL COMPONENTE URBANO DE LOS PREDIOS Y PROYECTOS QUE APOYA LA SUBDIRECCIÓN DE GESTIÓN DEL SUELO</t>
  </si>
  <si>
    <t>PRESTAR SERVICIOS PROFESIONALES PARA LA ELABORACIÓN DE INFORMES Y DOCUMENTOS CORRESPONDIENTES A LAS ACTIVIDADES QUE SURJAN DEL ANÁLISIS DE INFORMACIÓN GEOGRÁFICA, ESTADÍSTICA, PREDIAL Y DE DATOS DE LOS INSTRUMENTOS DE GESTIÓN DE SUELO DE LA SUBDIRECCIÓN</t>
  </si>
  <si>
    <t>PRESTAR SERVICIOS DE APOYO A LA GESTIÓN EN LA IMPLEMENTACIÓN DE LOS PROCEDIMIENTOS DE GESTIÓN DOCUMENTAL Y EL REGISTRO DE LA INFORMACIÓN DE LOS EXPEDIENTES DE LA SUBDIRECCIÓN.</t>
  </si>
  <si>
    <t>PRESTAR SERVICIOS PROFESIONALES PARA APOYAR A LA SUBDIRECCIÓN DE GESTIÓN DEL SUELO, EN LOS PROCESOS TENDIENTES A LA HABILITACIÓN DE SUELO, LA ESTRUCTURACIÓN DE LA POLÍTICA PÚBLICA Y LA NORMATIVA DISTRITAL APLICABLE</t>
  </si>
  <si>
    <t>PRESTAR SERVICIOS PROFESIONALES PARA REALIZAR LA RECOLECCIÓN Y CONSOLIDACIÓN DE LOS DATOS GEOESPACIALES QUE PERMITAN LA ELABORACIÓN DE ESTADÍSTICAS PARA LOS ANÁLISIS URBANÍSTICOS A CARGO DE LA SUBDIRECCIÓN DE GESTIÓN DEL SUELO.</t>
  </si>
  <si>
    <t>PRESTAR SERVICIOS PROFESIONALES PARA ELABORAR MODELOS Y ANÁLISIS FINANCIEROS DE LOS PROYECTOS O PLANES QUE HABILITAN SUELO Y GENERAN PROYECTOS DE VIVIENDA Y SUS USOS COMPLEMENTARIOS</t>
  </si>
  <si>
    <t>PRESTAR SERVICIOS PROFESIONALES PARA REALIZAR LAS ACTIVIDADES ADMINISTRATIVAS Y DE SEGUIMIENTO A LA INFORMACIÓN GENERADA A LA APLICACIÓN E IMPLEMENTACIÓN DE LOS INSTRUMENTOS DE GESTIÓN DEL SUELO.</t>
  </si>
  <si>
    <t>PRESTAR SERVICIOS PROFESIONALES PARA REALIZAR LAS ACTIVIDADES ADMINISTRATIVAS Y TÉCNICAS EN LA ESTRUCTURACIÓN DE LOS PROYECTOS ESTRATÉGICOS DEL NORTE DE LA CIUDAD</t>
  </si>
  <si>
    <t>PRESTAR SERVICIOS PROFESIONALES PARA REALIZAR EL SOPORTE TÉCNICO PARA EL MANTENIMIENTO Y ACTUALIZACIÓN DE LA CALIDAD DE DATOS, CONFIGURACIÓN, DESARROLLO Y ENTREGA DE PRODUCTOS TECNOLÓGICOS REQUERIDOS POR LA SUBDIRECCIÓN.</t>
  </si>
  <si>
    <t>PRESTAR SERVICIOS PROFESIONALES PARA APOYAR A LA SUBDIRECCIÓN DE GESTIÓN DEL SUELO EN EL PROCESO DE EVALUACIÓN TÉCNICA DURANTE LA IMPLEMENTACIÓN DE LOS INSTRUMENTOS DE PLANIFICACIÓN Y GESTIÓN DE SUELO.</t>
  </si>
  <si>
    <t>PRESTAR SERVICIOS PROFESIONALES PARA EL DIAGNÓSTICO, ANÁLISIS Y EVALUACIÓN DE LA INFORMACIÓN GENERADA POR LOS INSTRUMENTOS DE GESTIÓN DE SUELO Y LOS PROYECTOS DE VIVIENDA Y USOS COMPLEMENTARIOS APOYADOS DESDE LA SUBDIRECCIÓN.</t>
  </si>
  <si>
    <t>PRESTAR SERVICIOS PROFESIONALES EN LAS ACTIVIDADES NORMATIVAS AMBIENTALES DE LOS PROYECTOS EN RESPONSABILIDAD DE LA SUBDIRECCIÓN QUE PERMITAN LA HABILITACIÓN DE SUELO PARA VIVIENDA Y USOS COMPLEMENTARIOS</t>
  </si>
  <si>
    <t>PRESTAR SERVICIOS PROFESIONALES PARA REALIZAR LA REPRESENTACIÓN ARQUITECTÓNICA Y URBANÍSTICA DE LA ESTRUCTURACIÓN Y DESARROLLO DE LOS PROYECTOS TENDIENTES A LA HABILITACIÓN DEL SUELO</t>
  </si>
  <si>
    <t>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t>
  </si>
  <si>
    <t>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t>
  </si>
  <si>
    <t>PRESTAR SERVICIOS PROFESIONALES PARA GESTIONAR LOS TEMAS DE CARÁCTER AMBIENTAL RELACIONADOS CON LA HABILITACIÓN DE SUELO Y PROYECTOS QUE GENERAN VIVIENDA, CONFORME A LOS OBJETIVOS Y FUNCIONES A CARGO DE LA SUBDIRECCIÓN DE GESTIÓN DE SUELO.</t>
  </si>
  <si>
    <t>PRESTAR SERVICIOS PROFESIONALES PARA REALIZAR LA ESTRUCTURACIÓN DE LOS COMPONENTES DE GESTIÓN SOCIAL DE LAS POLITICAS DEL SECTOR HABITAT,EN EL MARCO DE LOS PROYECTOS QUE HABILITAN SUELO PARA VIVIENDA Y USOS COMPLEMENTARIOS EN LA CIUDAD</t>
  </si>
  <si>
    <t>PRESTAR SERVICIOS PROFESIONALES PARA ACOMPAÑAR LAS ACCIONES DE LA ENTIDAD EN EL MARCO LOS PROYECTOS EN COMPETENCIA DE LA SUBDIRECCIÓN DE GESTIÓN DEL SUELO, QUE PERMITEN LA HABILITACIÓN DEL SUELO PARA VIVIENDA Y USOS COMPLEMENTARIOS EN EL DISTRITO CAPITAL.</t>
  </si>
  <si>
    <t>PRESTAR SERVICIOS PROFESIONALES EN LA ESTRUCTURACIÓN DE LOS PROYECTOS ESTRATÉGICOS DEL NORTE DE LA CIUDAD EN MATERIA DE GESTIÓN URBANA, TÉCNICA Y FINANCIERA, CON ÉNFASIS EN MOVILIDAD.</t>
  </si>
  <si>
    <t>PRESTAR SERVICIOS PROFESIONALES PARA APOYAR A LA SUBDIRECCIÓN DE GESTIÓN DEL SUELO BRINDANDO SOPORTE JURÍDICO EN LOS ASUNTOS MISIONALES, TRÁMITES, PROCEDIMIENTOS Y PROYECTOS, ASÍ COMO EN LA GESTIÓN Y SEGUIMIENTO DE LOS TEMAS PRECONTRACTUALES, A CARGO DE LA SUBDIRECCIÓN.</t>
  </si>
  <si>
    <t>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t>
  </si>
  <si>
    <t>PRESTAR SERVICIOS PROFESIONALES PARA EL SEGUIMIENTO Y/O FORMULACIÓN DE LOS PROYECTOS ASOCIATIVOS Y ESTRATÉGICOS VINCULADOS A LA ENTIDAD EN EL DESARROLLO DE VIVIENDA Y USOS COMPLEMENTARIOS.</t>
  </si>
  <si>
    <t>PRESTAR SERVICIOS PROFESIONALES PARA EL DESARROLLO, ACOMPAÑAMIENTO Y REVISIÓN DE LOS ASUNTOS DE CARÁCTER PRESUPUESTAL, ADMINISTRATIVO Y PRECONTRACTUAL QUE SE REQUIERAN PARA EL CUMPLIMIENTO DE LAS FUNCIONES DE LA SUBDIRECCIÓN DE GESTIÓN DEL SUELO.</t>
  </si>
  <si>
    <t>PRESTAR SERVICIOS PROFESIONALES DE CARÁCTER ADMINISTRATIVO PARA APOYAR EL DESARROLLO DE LAS ACTIVIDADES PROPIAS DE LA SUBSECRETARÍA DE GESTIÓN CORPORATIVA DE LA SECRETARÍA DISTRITAL DEL HÁBITAT.</t>
  </si>
  <si>
    <t>PRESTAR SERVICIOS PROFESIONALES ESPECIALIZADOS PARA APOYAR LA REVISIÓN JURIDICA DE LOS ASUNTOS A CARGO DE LA SUBSECRETARIA DE GESTIÓN CORPORATIVA.</t>
  </si>
  <si>
    <t>PRESTAR SERVICIOS PROFESIONALES PARA REALIZAR EL ANÁLISIS URBANÍSTICO Y DAR APOYO EN LOS PROYECTOS ASOCIATIVOS Y PROYECTOS ESTRATÉGICOS QUE PERMITAN LA HABILITACIÓN DE SUELO PARA VIVIENDA Y USOS COMPLEMENTARIOS APOYADOS POR ESTA SUBDIRECCIÓN</t>
  </si>
  <si>
    <t>PRESTAR SERVICIOS PROFESIONALES PARA APOYAR LA EJECUCIÓN, SEGUIMIENTO Y EVALUACIÓN DE LAS ACTIVIDADES DE GESTIÓN DEL TALENTO HUMANO Y EL PLAN DE CAPACITACIÓN INSTITUCIONAL DE LA SECRETARÍA DISTRITAL DEL HÁBITAT.</t>
  </si>
  <si>
    <t>PRESTAR SERVICIOS DE APOYO TÉCNICO A LA GESTIÓN PARA EL AVANCE EN LA IMPLEMENTACIÓN DE PROGRAMAS E INSTRUMENTOS DE FINANCIACIÓN PARA LA ADQUISICIÓN DE VIVIENDA.</t>
  </si>
  <si>
    <t>PRESTAR SERVICIOS PROFESIONALES PARA LA PLANEACIÓN, PROGRAMACIÓN, REVISIÓN Y SEGUIMIENTO FINANCIERO AL DESARROLLO E IMPLEMENTACIÓN DE INSTRUMENTOS DE FINANCIACIÓN PARA LA ADQUISICIÓN DE VIVIENDA</t>
  </si>
  <si>
    <t>PRESTAR SERVICIOS PROFESIONALES PARA REALIZAR LA GESTIÓN SOCIAL NECESARIA PARA EL DISEÑO, DESARROLLO E IMPLEMENTACIÓN DE INSTRUMENTOS DE FINANCIACIÓN PARA LA ADQUISICIÓN DE VIVIENDA.</t>
  </si>
  <si>
    <t xml:space="preserve"> PRESTAR SERVICIOS PROFESIONALES PARA LA REVISIÓN, SEGUIMIENTO Y LEGALIZACIÓN DE RECURSOS PARA EL DESARROLLO E IMPLEMENTACIÓN DE INSTRUMENTOS DE FINANCIACIÓN PARA ADQUISICIÓN DE VIVIENDA</t>
  </si>
  <si>
    <t>PRESTAR SERVICIOS DE APOYO A LA GESTIÓN EN LAS DIFERENTES ACTIVIDADES QUE DESARROLLA LA SUBDIRECCIÓN ADMINISTRATIVA EN EL PROCESO DE GESTIÓN DE BIENES SERVICIOS E INFRAESTRUCTURA DE LA SDHT</t>
  </si>
  <si>
    <t xml:space="preserve"> PRESTAR SERVICIOS PROFESIONALES PARA LIDERAR LA FORMULACIÓN Y ACTUALIZACIÓN DE LOS PROYECTOS DE INVERSIÓN DE LA SDHT EN LAS HERRAMIENTAS MGA Y SUIFP; ASI COMO APOYAR A LA SUBDIRECCIÓN DE PROGRAMAS Y PROYECTOS EN EL MONITOREO, SEGUIMIENTO Y ANÁLISIS DE LA INFORMACIÓN DE LOS PROYECTOS DE INVERSIÓN ASIGNADOS EN LAS HERRAMIENTAS DE PLANIFICACIÓN</t>
  </si>
  <si>
    <t>PRESTAR SERVICIOS PROFESIONALES PARA APOYAR LA SUBDIRECCIÓN DE PROGRAMAS Y PROYECTOS EN EL MONITOREO, SEGUIMIENTO Y ANÁLISIS DE LA INFORMACIÓN DE LOS PROYECTOS DE INVERSIÓN QUE LE SEAN ASIGNADOS; ASÍ COMO SER EL ENLACE PARA EL SISTEMA JSP7 EN LA PLANEACIÓN PRESUPUESTAL.</t>
  </si>
  <si>
    <t>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t>
  </si>
  <si>
    <t>PRESTAR SERVICIOS PROFESIONALES PARA BRINDAR ACOMPAÑAMIENTO JURÍDICO Y ADMINISTRATIVO EN LOS ASUNTOS RELACIONADOS CON LOS PROCESOS Y PROCEDIMIENTOS ASOCIADOS A LOS PROYECTOS DE INVERSIÓN DE LA SUBDIRECCIÓN DE PROGRAMAS Y PROYECTOS.</t>
  </si>
  <si>
    <t>PRESTAR SERVICIOS DE APOYO TÉCNICO ADMINISTRATIVO EN EL MARCO DE LA GESTIÓN INTEGRAL EN DESARROLLO DE LAS FUNCIONES A CARGO DE LA SUBDIRECCIÓN DE PROGRAMAS Y PROYECTOS</t>
  </si>
  <si>
    <t>PRESTAR SERVICIOS PROFESIONALES PARA BRINDAR APOYO Y ACOMPAÑAMIENTO JURÍDICO EN TODOS LOS PROCEDIMIENTOS, ETAPAS Y MODALIDADES RELACIONADAS CON LA GESTIÓN CONTRACTUAL DE LA SUBDIRECCIÓN DE PROGRAMAS Y PROYECTOS.</t>
  </si>
  <si>
    <t>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t>
  </si>
  <si>
    <t>PRESTAR SERVICIOS PROFESIONALES PARA APOYAR LA SUBDIRECCIÓN DE PROGRAMAS Y PROYECTOS EN EL MONITOREO, SEGUIMIENTO Y ANÁLISIS DE LA INFORMACIÓN DE LOS PROYECTOS DE INVERSIÓN QUE LE SEAN ASIGNADOS; ASIMISMO, HACER SEGUIMIENTO Y REPORTE DE INFORMACIÓN POBLACIONAL Y CON ENFOQUES DIFERENCIALES DE LOS PROGRAMAS Y PROYECTOS SOLICITADA AL ÁREA</t>
  </si>
  <si>
    <t xml:space="preserve"> 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t>
  </si>
  <si>
    <t>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t>
  </si>
  <si>
    <t xml:space="preserve"> 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SECRETARÍA DISTRITAL DEL HÁBITAT EN RELACIÓN AL DECRETO 612 DE 2018</t>
  </si>
  <si>
    <t>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t>
  </si>
  <si>
    <t>PRESTAR SERVICIOS PROFESIONALES EN LA SUBDIRECCIÓN DE PROGRAMAS Y PROYECTOS PARA GESTIONAR INSTITUCIONALMENTE EL DESARROLLO DE ACCIONES Y ESTRATEGIAS EN CUMPLIMIENTO DE LAS METAS DEL PROYECTO DE INVERSIÓN 7606 "IMPLEMENTACIÓN DE LA RUTA DE LA TRANSPARENCIA EN HÁBITAT COMO UN HABITO" ; ASÍ COMO APOYAR EL CUMPLIMIENTO DE LOS COMPROMISOS INSTITUCIONALES RELACIONADOS CON LA POLÍTICA DE TRANSPARENCIA.</t>
  </si>
  <si>
    <t>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t>
  </si>
  <si>
    <t>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t>
  </si>
  <si>
    <t>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t>
  </si>
  <si>
    <t>PRESTAR SERVICIOS PROFESIONALES PARA APOYAR EL DISEÑO DE PROPUESTAS VISUALES, METODOLÓGICAS Y DEL USO DE HERRAMIENTAS TECNOLÓGICAS E INNOVADORAS QUE FACILITEN LAS ACCIONES DE SENSIBILIZACIÓN ENMARCADAS EN LAS FUNCIONES MISIONALES DE LA SUBDIRECCIÓN DE PROGRAMAS Y PROYECTOS</t>
  </si>
  <si>
    <t>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t>
  </si>
  <si>
    <t>PRESTAR SERVICIOS PROFESIONALES PARA DESARROLLAR ACCIONES ENCAMINADAS AL RELACIONAMIENTO CON LOS GRUPOS DE INTERÉS Y PARTES INTERESADAS ENMARCADAS EN LA PROMOCIÓN DE LA TRANSPARENCIA LA PROBIDAD Y LA LUCHA CONTRA LA CORRUPCIÓN.</t>
  </si>
  <si>
    <t>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t>
  </si>
  <si>
    <t>PRESTAR LOS SERVICIOS PROFESIONALES PARA ARTICULAR LOS TEMAS DE PLANEACIÓN ESTRATÉGICA DE LA ENTIDAD, APOYANDO LA COORDINACIÓN DE ASUNTOS ADMINISTRATIVOS SECTORIALES Y ASUNTOS DERIVADOS DE LAS ACCIONES LIDERADAS POR LA SUBDIRECCIÓN ADMINISTRATIVA.</t>
  </si>
  <si>
    <t>PRESTAR SERVICIOS PROFESIONALES DE SOPORTE JURÍDICO A LA SUBSECRETARÍA JURÍDICA, EN TEMAS RELACIONADOS CON LA DEFENSA JUDICIAL Y EXTRAJUDICIAL DE LA SECRETARÍA DISTRITAL DEL HÁBITAT Y REALIZAR RETROALIMENTACIÓN DE LOS CASOS A LOS DEMÁS ABOGADOS.</t>
  </si>
  <si>
    <t>PRESTAR SERVICIOS PROFESIONALES EN DERECHO PARA APOYAR EN LA COORDINACIÓN DE LA DEFENSA JUDICIAL, ASESORÍA LEGAL, ACOMPAÑAMIENTO, SEGUIMIENTO Y CONCEPTUALIZACIÓN EN LA SECRETARIA DISTRITAL DEL HÁBITAT, CONFORME A LA NORMATIVIDAD VIGENTE Y LOS PROCEDIMIENTOS INTERNOS ESTABLECIDOS</t>
  </si>
  <si>
    <t>PRESTAR SERVICIOS PROFESIONALES JURÍDICOS PARA LA GESTIÓN PRECONTRACTUAL, CONTRACTUAL Y POSTCONTRACTUAL REQUERIDO EN EL DESARROLLO E IMPLEMENTACIÓN DE INSTRUMENTOS DE FINANCIACIÓN PARA ADQUISICIÓN DE VIVIENDA</t>
  </si>
  <si>
    <t>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t>
  </si>
  <si>
    <t>PRESTAR SERVICIOS PROFESIONALES PARA REALIZAR EL SEGUIMIENTO Y REPORTE AL CUMPLIMIENTO DE LOS COMPROMISOS MISIONALES Y ESTRATÉGICOS ASOCIADOS A LOS INSTRUMENTOS DE FINANCIACIÓN A CARGO DE LA SUBDIRECCIÓN DE RECURSOS PÚBLICOS DE LA SECRETARÍA DISTRITAL DEL HÁBITAT.</t>
  </si>
  <si>
    <t>PRESTAR SERVICIOS PROFESIONALES DE CARÁCTER JURÍDICO PARA REALIZAR LA ATENCIÓN Y SEGUIMIENTO A LAS SOLICITUDES DE ÓRGANOS JUDICIALES, DE CONTROL EN EL DESARROLLO E IMPLEMENTACIÓN DE INSTRUMENTOS DE FINANCIACIÓN PARA ADQUISICIÓN DE VIVIENDA DE LA SECRETARÍA DISTRITAL DE HÁBITAT.</t>
  </si>
  <si>
    <t>PRESTAR SERVICIOS PROFESIONALES PARA BRINDAR LINEAMIENTOS, REALIZAR ANÁLISIS Y REPORTAR LAS CIFRAS ASOCIADAS A LA ASIGNACIÓN DE SOLUCIONES HABITACIONALES A VÍCTIMAS DEL CONFLICTO ARMADO INTERNO A TRAVÉS DE PROGRAMAS A CARGO DE LA SUBSECRETARIA DE GESTIÓN FINANCIERA DE LA SECRETARIA DISTRITAL DEL HÁBITAT</t>
  </si>
  <si>
    <t xml:space="preserve"> PRESTAR SERVICIOS PROFESIONALES PARA APOYAR EN LA FORMULACIÓN Y SEGUIMIENTO A LOS PLANES DE MEJORAMIENTO Y EN LOS TEMAS DE PLANEACIÓN Y CALIDAD A CARGO DE LA SUBSECRETARIA DE GESTION CORPORATIVA.</t>
  </si>
  <si>
    <t xml:space="preserve"> 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t>
  </si>
  <si>
    <t>PRESTAR SERVICIOS PROFESIONALES PARA APOYAR LA COORDINACIÓN Y EL ANÁLISIS, REVISIÓN, SEGUIMIENTO Y LEGALIZACIÓN DE RECURSOS PARA EL DESARROLLO E IMPLEMENTACIÓN DE INSTRUMENTOS DE FINANCIACIÓN PARA ADQUISICIÓN DE VIVIENDA.</t>
  </si>
  <si>
    <t xml:space="preserve"> PRESTAR SERVICIOS PROFESIONALES PARA BRINDAR ORIENTACIÓN JURÍDICA EN LA FORMULACIÓN, IMPLEMENTACIÓN, SEGUIMIENTO Y CIERRE DE PROGRAMAS Y PROYECTOS ASOCIADOS A LOS INSTRUMENTOS DE FINANCIACIÓN DE LAS SOLUCIONES HABITACIONALES A CARGO DE LA SECRETARÍA DISTRITAL DEL HÁBITAT.</t>
  </si>
  <si>
    <t>PRESTAR SERVICIOS PROFESIONALES DE CARÁCTER JURÍDICO PARA ORIENTAR LA FORMULACIÓN, IMPLEMENTACIÓN, SEGUIMIENTO Y CIERRE DE PROGRAMAS Y PROYECTOS DE LA POLÍTICA DE INSTRUMENTOS DE FINANCIACIÓN DE VIVIENDA A CARGO DE LA SECRETARÍA DISTRITAL DEL HÁBITAT.</t>
  </si>
  <si>
    <t>PRESTAR SERVICIOS PROFESIONALES JURÍDICOS PARA LLEVAR ACABO EL SEGUIMIENTO Y GESTIÓN JURÍDICA EN EL DESARROLLO E IMPLEMENTACIÓN DE LOS INSTRUMENTOS DE FINANCIACIÓN A CARGO DE LA SECRETARÍA DISTRITAL DEL HÁBITAT PARA EL ACCESO A LA VIVIENDA VIP Y VIS</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</si>
  <si>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</si>
  <si>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PARA EL ANÁLISIS, SEGUIMIENTO Y LEGALIZACIÓN DE RECURSOS PARA EL DESARROLLO E IMPLEMENTACIÓN DE INSTRUMENTOS DE FINANCIACIÓN PARA ADQUISICIÓN DE VIVIENDA</t>
  </si>
  <si>
    <t xml:space="preserve"> PRESTAR SERVICIOS PROFESIONALES PARA LIDERAR LA FORMULACIÓN, IMPLEMENTACIÓN Y SEGUIMIENTO DE LOS PROGRAMAS Y ESQUEMAS DE FINANCIACIÓN DE VIVIENDA A CARGO DE LA SECRETARÍA DISTRITAL DEL HÁBITAT</t>
  </si>
  <si>
    <t>PRESTAR SERVICIOS DE APOYO ADMINISTRATIVO PARA LA IMPLEMENTACIÓN DE PROGRAMAS E INSTRUMENTOS DE FINANCIACIÓN PARA LA ADQUISICIÓN DE VIVIENDA Y LAS FUENTES DE FINANCIACIÓN.</t>
  </si>
  <si>
    <t>PRESTAR SERVICIOS PROFESIONALES DE ORDEN JURÍDICO Y CONTRACTUAL, REQUERIDO PARA EL DESARROLLO E IMPLEMENTACIÓN DE INSTRUMENTOS DE FINANCIACIÓN PARA ADQUISICIÓN DE VIVIENDA.</t>
  </si>
  <si>
    <t xml:space="preserve"> PRESTAR SERVICIOS PROFESIONALES PARA LA IMPLEMENTACIÓN DE LOS PROGRAMAS E INSTRUMENTOS DE FINANCIACIÓN PARA LA ADQUISICIÓN DE VIVIENDA.</t>
  </si>
  <si>
    <t>PRESTAR SERVICIOS PROFESIONALES PARA EL DESARROLLO, ANÁLISIS Y SEGUIMIENTO FINANCIERO DEL PLAN DE GESTIÓN DE RECURSOS Y LA IMPLEMENTACIÓN DE NUEVAS FUENTES DE FINANCIACIÓN DEL HÁBITAT DE BOGOTÁ</t>
  </si>
  <si>
    <t>PRESTAR SERVICIOS PROFESIONALES PARA LA ESTRUCTURACIÓN, REVISIÓN Y SEGUIMIENTO AL DESARROLLO DE INSTRUMENTOS DE FINANCIACIÓN QUE FACILITEN EL ADQUISICIÓN DE VIVIENDA Y LA GESTIÓN DE NUEVAS FUENTES DE FINANCIACIÓN DEL HÁBITAT.</t>
  </si>
  <si>
    <t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</si>
  <si>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</si>
  <si>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JURÍDICOS PARA APOYAR LAS ACTIVIDADES DE REVISIÓN, CONSOLIDACIÓN Y SEGUIMIENTO DE LA INFORMACIÓN DEL SECTOR, EN EL MARCO DE LA PROPUESTA DE CREACIÓN DE UN BANCO DE TIERRAS PARA LA CIUDAD REGIÓN.</t>
  </si>
  <si>
    <t>PRESTAR SERVICIOS PROFESIONALES PARA APOYAR LAS ACTIVIDADES DE ELABORACION DE ANÁLISIS, INVESTIGACIONES Y DEMÁS DOCUMENTOS TÉCNICOS, ASÍ COMO EL PROCESAMIENTO DE DATOS, QUE CONTRIBUYAN AL SEGUIMIENTO DE LA POLÍTICA DE GESTIÓN INTEGRAL DEL HÁBITAT.</t>
  </si>
  <si>
    <t>PRESTAR SERVICIOS PROFESIONALES PARA APOYAR LA GESTIÓN ADMINISTRATIVA DE LA SUBDIRECCIÓN, ASÍ COMO DE REVISIÓN, CONSOLIDACIÓN Y SEGUIMIENTO DE LA INFORMACIÓN INSUMO PARA LA CONSOLIDACIÓN DE UN BANCO DE TIERRAS PARA LA CIUDAD REGIÓN.</t>
  </si>
  <si>
    <t>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t>
  </si>
  <si>
    <t>PRESTAR SERVICIOS PROFESIONALES PARA APOYAR EL MANEJO Y ACTUALIZACIÓN DE LA INFORMACIÓN ALFANÚMERICA Y GEOGRÁFICA DE LA BASE DE DATOS GEOGRÁFICA EMPRESARIAL DE LA SDHT, ASÍ COMO EL DESARROLLO DE APLICACIONES ARCGIS ONLINE, EN EL MARCO DE LA INFORMACIÓN MISIONAL Y ESTRATÉGICA DEL SECTOR.</t>
  </si>
  <si>
    <t xml:space="preserve"> PRESTAR SERVICIOS PROFESIONALES A LA SUBSECRETARÍA DE PLANEACIÓN Y POLÍTICA A TRAVÉS DEL APOYO A LA COORDINACIÓN E IMPLEMENTACIÓN DE LAS POLÍTICAS PÚBLICAS TENDIENTES PARA AL CUMPLIMIENTO DE SUS OBJETIVOS EN MATERIA DE GESTIÓN INTEGRAL DEL HÁBITAT , EN EL MARCO DEL PLAN DE DESARROLLO DISTRITAL.</t>
  </si>
  <si>
    <t>PRESTAR SERVICIOS PROFESIONALES PARA ADELANTAR LAS ACTIVIDADES DE SEGUIMIENTO QUE PERMITAN IMPLEMENTAR LA POLÍTICA DE GESTIÓN INTEGRAL DEL HÁBITAT, ASÍ COMO APOYAR LA FORMULACIÓN DE LAS DEMÁS POLÍTICAS DEL SECTOR HÁBITAT</t>
  </si>
  <si>
    <t>PRESTAR SERVICIOS DE APOYO A LA GESTIÓN EN TEMAS ADMINISTRATIVOS Y OPERATIVOS QUE SE REQUIERAN PARA EL CUMPLIMIENTO DE LAS ACTIVIDADES A CARGO DE LA SUBSECRETARÍA JURÍDICA.</t>
  </si>
  <si>
    <t xml:space="preserve"> PRESTAR SERVICIOS DE APOYO A LA GESTIÓN EN EL TRÁMITE DE NOTIFICACIÓN, PUBLICACIÓN, SEGUIMIENTO Y ASUNTOS ADMINISTRATIVOS A CARGO DE LA SUBSECRETARÍA JURÍDICA.</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</si>
  <si>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</si>
  <si>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LOS ANÁLISIS PARA LA FORMULACIÓN, IMPLEMENTACIÓN Y SEGUIMIENTO A LOS LINEAMIENTOS DE INTERVENCIÓN, GESTIÓN INTERINSTITUCIONAL Y EVALUACIÓN, ASÍ COMO EN LAS POLÍTICAS DE ORDENAMIENTO TERRITORIAL EN TERRITORIOS PRIORIZADOS DE MEJORAMIENTO INTEGRAL DE LA SECRETARÍA DISTRITAL DEL HÁBITAT</t>
  </si>
  <si>
    <t>PRESTAR SERVICIOS PROFESIONALES PARA APOYAR LA GESTIÓN ADMISTRATIVA Y FINANCIERA DE LOS PROCESOS DE LA GESTIÓN CONTRACTUAL A CARGO DE LA SUBDIRECCIÓN ADMINISTRATIVA</t>
  </si>
  <si>
    <t>PRESTAR SERVICIOS PROFESIONALES PARA APOYAR LAS ACTIVIDADES ADMINISTRATIVAS Y OPERATIVAS DE LA SUBDIRECCIÓN DE APOYO A LA CONSTRUCCIÓN</t>
  </si>
  <si>
    <t>PRESTAR SERVICIOS PROFESIONALES PARA BRINDAR APOYO ADMINISTRATIVO EN LA GESTIÓN DE TRÁMITES PARA PROMOVER LA INICIACIÓN DE VIVIENDAS VIS Y VIP EN BOGOTÁ BAJO EL ESQUEMA DE MESA DE SOLUCIONES.</t>
  </si>
  <si>
    <t xml:space="preserve"> 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</si>
  <si>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 xml:space="preserve"> PRESTAR SERVICIOS PROFESIONALES PARA LIDERAR EL COMPONENTE SOCIAL DE LAS ESTRATEGIAS DE APROPIACIÓN DEL ESPACIO PÚBLICO EN LAS INTERVENCIONES INTEGRALES DE LA SECRETARÍA DISTRITAL DEL HÁBITAT.</t>
  </si>
  <si>
    <t xml:space="preserve"> PRESTAR SERVICIOS PROFESIONALES PARA APOYAR LOS PROCESOS ADMINISTRATIVOS DESIGNADOS EN EL MARCO DEL SEGUIMIENTO A LAS INTERVENCIONES PRIORIZADAS POR LA ENTIDAD.</t>
  </si>
  <si>
    <t>PRESTAR SERVICIOS DE APOYO A LA SDHT CON LAS ACTIVIDADES DE MANTENIMIENTO PREVENTIVO Y CORRECTIVO DE LA INFRAESTRUCTURA FISICA DE LAS DIFERENTES SEDES DONDE FUNCIONA LA ENTIDAD.</t>
  </si>
  <si>
    <t>PRESTAR SERVICIOS PROFESIONALES DE CARÁCTER JURÍDICO EN ATENCIÓN A LAS DIFERENTES PETICIONES RELACIONADAS CON LOS PROGRAMAS E INSTRUMENTOS DE FINANCIACIÓN PARA LA ADQUISICIÓN DE VIVIENDA</t>
  </si>
  <si>
    <t xml:space="preserve"> PRESTAR SERVICIOS PROFESIONALES PARA REALIZAR LAS ACTIVIDADES ASISTENCIALES EN LA IMPLEMENTACIÓN DE LOS PROGRAMAS E INSTRUMENTOS DE FINANCIACIÓN PARA LA ADQUISICIÓN DE VIVIENDA Y LAS NUEVAS FUENTES DE FINANCIACIÓN</t>
  </si>
  <si>
    <t>PRESTAR SERVICIOS PROFESIONALES PARA GARANTIZAR LA COMUNICACIÓN Y DIVULGACIÓN NECESARIA DE LOS PROGRAMAS DE IMPLEMENTACIÓN DE INSTRUMENTOS DE FINANCIACIÓN PARA LA ADQUISICIÓN DE VIVIENDA</t>
  </si>
  <si>
    <t xml:space="preserve"> 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t>
  </si>
  <si>
    <t xml:space="preserve"> PRESTAR SERVICIOS PROFESIONALES PARA LA ESTRUCTURACIÓN GRÁFICA DE CONTENIDOS REQUERIDOS PARA LA SOCIALIZACIÓN DE LAS ESTRATEGIAS, PROGRAMAS Y PROYECTOS CONFORME A LA OFERTA INSTITUCIONAL DE LA SUBSECRETARÍA DE GESTIÓN FINANCIERA Y LA SUBDIRECCIÓN DE RECURSOS PRIVADOS.</t>
  </si>
  <si>
    <t>PRESTAR SERVICIOS PROFESIONALES PARA REALIZAR EL ACOMPAÑAMIENTO SOCIAL NECESARIO A LA COMUNIDAD, EN EL MARCO DEL DISEÑO, DESARROLLO E IMPLEMENTACIÓN DE INSTRUMENTOS DE FINANCIACIÓN PARA LA ADQUISICIÓN DE VIVIENDA.</t>
  </si>
  <si>
    <t>PRESTAR SERVICIOS PROFESIONALES DE ANÁLISIS, REVISIÓN Y PROCESAMIENTO DE INFORMACIÓN REQUERIDOS PARA EL DESARROLLO E IMPLEMENTACIÓN DE PROGRAMAS E INSTRUMENTOS DE FINANCIACIÓN PARA LA ADQUISICIÓN DE VIVIENDA</t>
  </si>
  <si>
    <t>PRESTAR SERVICIOS PROFESIONALES PARA LA GESTIÓN EN LA IMPLEMENTACIÓN DE NUEVAS FUENTES DE FINANCIACIÓN DEL HÁBITAT EN BOGOTÁ.</t>
  </si>
  <si>
    <t>PRESTAR SERVICIOS PROFESIONALES PARA LA REVISIÓN, ANÁLISIS, SEGUIMIENTO Y LEGALIZACIÓN DE RECURSOS PARA EL DESARROLLO E IMPLEMENTACIÓN DE LOS PROGRAMAS PRIORIZADOS POR LA SUBSECRETARÍA DE GESTIÓN</t>
  </si>
  <si>
    <t xml:space="preserve"> PRESTAR SERVICIOS PROFESIONALES PARA REALIZAR EL SEGUIMIENTO, GESTIÓN Y ARTICULACIÓN DE LOS PROYECTOS ESTRATÉGICOS PRIORIZADOS POR LA ENTIDAD, Y QUE BUSQUEN PROMOVER LA GENERACIÓN DE SUELO PARA VIVIENDA VIS Y VIP.</t>
  </si>
  <si>
    <t>PRESTAR SERVICIOS PROFESIONALES ESPECIALIZADOS EN LA FORMULACIÓN Y DESARROLLO DE ACTIVIDADES DE POSICIONAMIENTO DE LAS POLÍTICAS DEL SECTOR HÁBITAT, EN EL MARCO DE LOS PROYECTOS ESTRATÉGICOS QUE IMPACTAN LA PRODUCCIÓN DE VIVIENDA EN LA CIUDAD</t>
  </si>
  <si>
    <t>PRESTAR SERVICIOS DE APOYO A LA SDHT CON LAS ACTIVIDADES DE MANTENIMIENTO PREVENTIVO Y CORRECTIVO DE LA INFRAESTRUCTURA FISICA DE LAS DIFERENTES SEDES DONDE FUNCIONA LA ENTIDAD  
TIPO DE CONTRATO PRESTACIÓN DE SERVICIOS</t>
  </si>
  <si>
    <t>PRESTAR SERVICIOS PROFESIONALES PARA EL SEGUIMIENTO, REPORTE Y FORMULACIÓN DE LINEAMIENTOS JURIDICOS REQUERIDOS EN EL DESARROLLO E IMPLEMENTACIÓN DE INSTRUMENTOS DE FINANCIACIÓN PARA ADQUISICIÓN DE VIVIENDA DE INTERÉS SOCIAL Y PRIORITARIO.</t>
  </si>
  <si>
    <t xml:space="preserve"> PRESTAR SERVICIOS PROFESIONALES JURIDICOS PARA EL DESARROLLO E IMPLEMENTACIÓN DE LOS ESQUEMAS DE FINANCIACIÓN QUE FACILITAN LA ADQUISICIÓN DE VIVIENDA VIP Y VIS.</t>
  </si>
  <si>
    <t>PRESTAR SERVICIOS PROFESIONALES DE CARÁCTER JURÍDICO PARA EL ANÁLISIS, REVISIÓN Y SEGUIMIENTO JURÍDICO REQUERIDO PARA EL DESARROLLO E IMPLEMENTACIÓN DE INSTRUMENTOS DE FINANCIACIÓN PARA ADQUISICIÓN DE VIVIENDA</t>
  </si>
  <si>
    <t>PRESTAR SERVICIOS TÉCNICOS PARA APOYAR LA PLANEACIÓN ESTRATÉGICA Y FINANCIERA DEL PROYECTO DE INVERSIÓN Y PROGRAMAS PARA LA IMPLEMENTACIÓN DE INSTRUMENTOS DE FINANCIACIÓN DE INSTRUMENTOS DE SOLUCIONES HABITACIONALES.</t>
  </si>
  <si>
    <t xml:space="preserve"> 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t>
  </si>
  <si>
    <t xml:space="preserve"> 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t>
  </si>
  <si>
    <t>PRESTAR SERVICIOS PROFESIONALES JURÍDICOS PARA EL DESARROLLO E IMPLEMENTACIÓN DE LOS INSTRUMENTOS DE FINANCIACIÓN PARA ADQUISICIÓN DE VIVIENDA VIS Y VIP.</t>
  </si>
  <si>
    <t>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t>
  </si>
  <si>
    <t>PRESTAR SERVICIOS PROFESIONALES PARA SOPORTAR LOS SISTEMAS DE INFORMACIÓN ASOCIADOS A LA OPERACIÓN DE PROGRAMAS Y PROYECTOS DE SUBSIDIOS DE VIVIENDA, GARANTIZANDO LAS PRUEBAS UNITARIAS DE LOS MISMOS.</t>
  </si>
  <si>
    <t>PRESTAR SERVICIOS PROFESIONALES PARA EL DESARROLLO DE LA GESTIÓN INTERINSTITUCIONAL DEL PROYECTO DE CATASTRO Y SOTERRAMIENTO DE REDES DE SERVICIOS PÚBLICOS EN EL DISTRITO CAPITAL Y EN LA GESTIÓN DEL COMPONENTE TÉCNICO DEL SERVICIO DE ENERGÍA.</t>
  </si>
  <si>
    <t>PRESTAR SERVICIOS PROFESIONALES EN DERECHO PARA APOYAR LA REPRESENTACIÓN Y DEFENSA JUDICIAL DE LA SECRETARIA DISTRITAL DEL HÁBITAT</t>
  </si>
  <si>
    <t xml:space="preserve">PRESTAR SERVICIOS PROFESIONALES EN DERECHO PARA APOYAR EN LA ESTRUCTURACIÓN Y SEGUIMIENTO DE PROYECTOS URBANOS, ACTOS ADMINISTRATIVOS Y ACTUACIONES DEL SECTOR HÁBITAT	</t>
  </si>
  <si>
    <t>PRESTAR SERVICIOS PROFESIONALES EN DERECHO PARA APOYAR ASUNTOS RELACIONADOS CON LA DEFENSA JUDICIAL Y EXTRAJUDICIAL DE LA SECRETARIA DISTRITAL DEL HÁBITAT.</t>
  </si>
  <si>
    <t>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t>
  </si>
  <si>
    <t>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</si>
  <si>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</si>
  <si>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t>
  </si>
  <si>
    <t>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t>
  </si>
  <si>
    <t>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t>
  </si>
  <si>
    <t>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t>
  </si>
  <si>
    <t>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t>
  </si>
  <si>
    <t>PRESTAR SERVICIOS PROFESIONALES EN EL SEGUIMIENTO Y EVALUACIÓN DE LA GESTIÓN ESTRATÉGICA DEL TALENTO HUMANO - PETH DE LA SECRETARÍA DISTRITAL DEL HÁBITAT.</t>
  </si>
  <si>
    <t>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</si>
  <si>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</si>
  <si>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t>
  </si>
  <si>
    <t>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</si>
  <si>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</si>
  <si>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t>
  </si>
  <si>
    <t>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t>
  </si>
  <si>
    <t>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t>
  </si>
  <si>
    <t>PRESTAR SERVICIOS PROFESIONALES PARA APOYAR LA ARTICULACIÓN, IMPLEMENTACIÓN Y EL SEGUIMIENTO SOCIAL DE LAS INTERVENCIONES DESARROLLADAS EN TERRITORIOS PRIORIZADOS POR LA SECRETARÍA DISTRITAL DEL HÁBITAT.</t>
  </si>
  <si>
    <t>PRESTAR SERVICIOS PROFESIONALES PARA APOYAR LA EJECUCIÓN DEL PROYECTO DE INVERSIÓN 7615 - DISEÑO E IMPLEMENTACIÓN DE LA POLÍTICA PÚBLICA DE SERVICIOS PÚBLICOS DOMICILIARIOS EN EL ÁREA URBANA Y RURAL DEL DISTRITO CAPITAL A CARGO DE LA SUBDIRECCIÓN DE SERVICIOS PÚBLICOS</t>
  </si>
  <si>
    <t>PRESTAR SERVICIOS PROFESIONALES DE APOYO EN LAS ACTIVIDADES DE ADMINISTRACIÓN Y ACTUALIZACIÓN DE LA INFORMACIÓN DEL OBSERVATORIO DE HÁBITAT DEL DISTRITO CAPITAL, EN EL MARCO DE LA GESTIÓN DE LA INFORMACIÓN DEL HÁBITAT.</t>
  </si>
  <si>
    <t>PRESTAR SERVICIOS PROFESIONALES PARA REALIZAR LA VERIFICACIÓN ARQUITECTÓNICA Y URBANÍSTICA DE PROYECTOS DE VIVIENDA Y SU SEGUIMIENTO EN EL MARCO DE LAS ESTRATEGIAS Y PROGRAMAS ASOCIADOS A LOS INSTRUMENTOS DE FINANCIACIÓN DEFINIDOS POR LA SECRETARÍA DISTRITAL DEL HÁBITAT.</t>
  </si>
  <si>
    <t>PRESTAR SERVICIOS PROFESIONALES JURÍDICOS EN LOS PROGRAMAS E INSTRUMENTOS DE FINANCIACIÓN PARA EL ACCESO A LA VIVIENDA VIS Y VIP DE LA SECRETARIA DISTRITAL DEL HÁBITAT CON ÉNFASIS EN OFERTA PREFERENTE Y LA COMPLEMENTARIEDAD CON EL PROGRAMA MI CASA YA.</t>
  </si>
  <si>
    <t>PRESTAR SERVICIOS PROFESIONALES DE CARÁCTER JURÍDICO PARA REALIZAR LA ATENCIÓN Y SEGUIMIENTO A LAS SOLICITUDES DE ÓRGANOS JUDICIALES, DE CONTROL Y MINISTERIO PÚBLICO ASOCIADO AL DESARROLLO E IMPLEMENTACIÓN DE INSTRUMENTOS DE FINANCIACIÓN PARA ADQUISICIÓN DE VIVIENDA DE LA SECRETARIA DISTRITAL DE HÁBITAT.</t>
  </si>
  <si>
    <t>PRESTAR SERVICIOS DE APOYO A LA GESTIÓN EN LA SISTEMATIZACIÓN DE INFORMACIÓN DE LOS INSTRUMENTOS DE FINANCIACIÓN DE LA SECRETARÍA DISTRITAL DEL HÁBITAT.</t>
  </si>
  <si>
    <t>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</si>
  <si>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</si>
  <si>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LABOR INTERINSTITUCIONAL EN LA GESTIÓN DE LOS TRÁMITES PARA LA INICIACIÓN DE SOLUCIONES HABITACIONALES EN EL MARCO DEL MEJORAMIENTO INTEGRAL DE LAS VIVIENDAS.</t>
  </si>
  <si>
    <t>PRESTAR SERVICIOS PROFESIONALES PARA DESARROLLAR ACTIVIDADES TÉCNICAS DE FORMULACIÓN, EJECUCIÓN Y SEGUIMIENTO DE LAS INTERVENCIONES PRIORIZADAS POR LA SECRETARÍA DISTRITAL DEL HÁBITAT.</t>
  </si>
  <si>
    <t>PRESTAR SERVICIOS PROFESIONALES PARA DESARROLLAR ACTIVIDADES TÉCNICAS DE FORMULACIÓN, EJECUCIÓN Y SEGUIMIENTO DE LAS INTERVENCIONES PRIORIZADAS POR LA SECRETARIA DISTRITAL DE HÁBITAT.</t>
  </si>
  <si>
    <t>PRESTAR SERVICIOS PROFESIONALES PARA APOYAR LAS ACTIVIDADES DE ESTANDARIZACIÓN Y CONSOLIDACIÓN DE LA INFORMACIÓN GEOGRÁFICA, ALFANUMÉRICA Y CARTOGRÁFICA, EN EL MARCO DE LA INFORMACIÓN MISIONAL Y ESTRATÉGICA DEL SECTOR.</t>
  </si>
  <si>
    <t xml:space="preserve"> PRESTAR SERVICIOS PROFESIONALES DE APOYO EN LAS ACTIVIDADES DE PROCESAMIENTO, ANÁLISIS Y CONSOLIDACIÓN DE INDICADORES EN TEMAS RELACIONADOS CON EL SECTOR HÁBITAT, EN EL MARCO DE LA POLÍTICA DE GESTIÓN INTEGRAL DEL HÁBITAT</t>
  </si>
  <si>
    <t>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t>
  </si>
  <si>
    <t>PRESTAR SERVICIOS PROFESIONALES PARA EL DESARROLLO DE LAS ACTIVIDADES RELACIONADAS CON LA REVISIÓN, ANÁLISIS Y ELABORACIÓN DE PRODUCTOS DE INFORMACIÓN GEOGRÁFICA PARA LA SUBDIRECCIÓN DE SERVICIOS PÚBLICOS</t>
  </si>
  <si>
    <t>PRESTAR SERVICIOS PROFESIONALES A LA SUBDIRECCIÓN DE SERVICIOS PÚBLICOS PARA ACOMPAÑAR EN EL ÁMBITO JURÍDICO LA IMPLEMENTACIÓN DE POLÍTICAS Y PROGRAMAS EN MATERIA DE SERVICIOS PÚBLICOS TENDIENTES AL ASEGURAMIENTO DE LA PRESTACIÓN Y LA REGIONALIZACIÓN</t>
  </si>
  <si>
    <t>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t>
  </si>
  <si>
    <t>PRESTAR SERVICIOS PROFESIONALES A LA SUBDIRECCIÓN DE SERVICIOS PÚBLICOS EN EL ACOMPAÑAMIENTO Y SEGUIMIENTO PARA LA ADECUADA OPERACIÓN DE LOS ACUEDUCTOS COMUNITARIOS</t>
  </si>
  <si>
    <t xml:space="preserve"> PRESTAR SERVICIOS PROFESIONALES PARA PROMOVER EL FORTALECIMIENTO ORGANIZACIONAL DE LOS ACUEDUCTOS COMUNITARIOS Y LA ARTICULACIÓN INSTITUCIONAL CON LAS ENTIDADES RELACIONADAS CON LA PRESTACIÓN DE LOS SERVICIOS PÚBLICOS EN EL DISTRITO CAPITAL</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</si>
  <si>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</si>
  <si>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t>
  </si>
  <si>
    <t>PRESTAR SERVICIOS DE APOYO TECNICO AL DESPACHO DE LA SECRETARÍA DISTRITAL DEL HÁBITAT PARA LAS ACTIVIDADES ADNINISTRATIVAS RELACIONADAS CON LOS REQUERIMIENTOS DE LOS ENTES QUE EJERCEN CONTROL POLÍTICO.</t>
  </si>
  <si>
    <t>PRESTAR SERVICIOS PROFESIONALES PARA APOYAR A LA OFICINA ASESORA DE COMUNICACIONES EN EL DESARROLLO Y ADMINISTRACIÓN DE TODOS LOS PRODUCTOS Y CONTENIDOS DE LA PLATAFORMA DE EDUCACIÓN VIRTUAL DE LA SECRETARÍA DISTRITAL DEL HÁBITAT</t>
  </si>
  <si>
    <t>PRESTAR SERVICIOS DE APOYO A LA GESTIÓN, PARA LAS ACTIVIDADES DE ATENCIÓN Y SERVICIO A LA CIUDADANIA DE LA SECRETARÍA DISTRITAL DE HÁBITAT</t>
  </si>
  <si>
    <t>PRESTAR SERVICIOS PROFESIONALES PARA APOYAR LAS ACTIVIDADES DE ARTICULACIÓN ADMINISTRATIVA RELACIONADOS CON LA GESTIÓN DE SERVICIO A LA CIUDADANÍA</t>
  </si>
  <si>
    <t>PRESTAR SERVICIOS PROFESIONALES PARA APOYAR LAS ACTIVIDADES ADMINISTRATIVAS Y DE SEGUIMIENTO A LA ATENCIÓN A LA CIUDADANÍA DE ACUERDO A LA OFERTA INSTITUCIONAL DE LA SECRETARÍA DISTRITAL DE HÁBITAT</t>
  </si>
  <si>
    <t>PRESTAR SERVICIOS PROFESIONALES PARA APOYAR LA COORDINACIÓN Y ARTICULACIÓN INTERINSTITUCIONAL PARA LA IMPLEMENTACIÓN DEL PROYECTO PILOTO “PLAN TERRAZAS”</t>
  </si>
  <si>
    <t>PRESTAR SERVICIOS PROFESIONALES DE APOYO EN LAS ACTIVIDADES DE IMPLEMENTACIÓN Y SEGUIMIENTO A LOS PLANES DE ACCIÓN DE LAS POLÍTICAS PÚBLICAS DISTRITALES EN MATERIA POBLACIONAL, EN EL MARCO DE LA POLÍTICA DE GESTIÓN INTEGRAL DEL HÁBITAT</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</si>
  <si>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</si>
  <si>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APOYAR LAS ACTIVIDADES RELACIONADAS CON EL PROCESAMIENTO Y ANÁLISIS DE LA INFORMACIÓN ECONOMICA Y SOCIAL, EN EL MARCO DE LA POLÍTICA DE GESTIÓN INTEGRAL DEL HÁBITAT.</t>
  </si>
  <si>
    <t>PRESTAR SERVICIOS PROFESIONALES PARA LA DEFINICIÓN Y GESTIÓN EN EL DESARROLLO DE SISTEMAS DE INFORMACIÓN Y DE ARQUITECTURA DE SOFTWARE DE LA ENTIDAD</t>
  </si>
  <si>
    <t>PRESTAR SERVICIOS PROFESIONALES PARA APOYAR DESDE LA SUBDIRECCIÓN DE SERVICIOS PÚBLICOS LA EJECUCIÓN DEL PLAN SOCIAL PARA LA POBLACIÓN RECICLADORA</t>
  </si>
  <si>
    <t xml:space="preserve"> PRESTAR SERVICIOS PROFESIONALES PARA ACOMPAÑAR EN EL ÁMBITO COMERCIAL Y FINANCIERO LA IMPLEMENTACIÓN DE POLÍTICAS Y PROGRAMAS EN MATERIA DE SERVICIOS PÚBLICOS EN EL DISTRITO CAPITAL</t>
  </si>
  <si>
    <t>PRESTAR SERVICIOS DE APOYO A LA GESTIÓN, PARA LA ATENCIÓN A LA CIUDADANÍA SOBRE LA OFERTA INSTITUCIONAL DE LA SECRETARÍA DISTRITAL DE HÁBITAT, MEDIANTE LOS CANALES OFICIALES DE LA ENTIDAD</t>
  </si>
  <si>
    <t>PRESTAR SERVICIOS PROFESIONALES EN LA SUBDIRECCIÓN ADMINISTRATIVA PARA EL CONTROL Y SEGUIMIENTO EN INVENTARIOS Y ALMACEN DE LA SDHT</t>
  </si>
  <si>
    <t xml:space="preserve"> PRESTAR SERVICIOS PROFESIONALES DE APOYO EN EL SEGUIMIENTO DE ACTIVIDADES RESULTADO DE LOS ESPACIOS DE PARTICIPACIÓN POBLACIONALES DEL ORDEN DISTRITAL EN EL MARCO DE LA POLÍTICA DE GESTIÓN INTEGRAL DEL HÁBITAT</t>
  </si>
  <si>
    <t>PRESTAR SERVICIOS PROFESIONALES PARA GESTIONAR EL DESARROLLO DEL MODELO DE SEGURIDAD Y PRIVACIDAD DE LA INFORMACIÓN DE LA SDHT Y SEGURIDAD DIGITAL.</t>
  </si>
  <si>
    <t xml:space="preserve"> PRESTAR SERVICIOS PROFESIONALES PARA APOYAR LA ELABORACIÓN DE PLANIMETRÍA, RENDERS Y MODELACIONES URBANAS Y ARQUITECTÓNICAS, PARA LA FORMULACIÓN E IMPLEMENTACIÓN DE LAS ACCIONES DE ACUPUNTURA URBANA,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</si>
  <si>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t>
  </si>
  <si>
    <t>PRESTAR SERVICIOS PROFESIONALES PARA APOYAR LA ELABORACIÓN, REVISIÓN Y VALIDACIÓN DEL COMPONENTE AMBIENTAL PARA LA FORMULACIÓN E IMPLEMENTACIÓN DE LAS ACCIONES DE ACUPUNTURA URBANA, Y LOS DEMÁS PROYECTOS PRIORIZADOS POR LA SUBDIRECCIÓN DE OPERACIONES.</t>
  </si>
  <si>
    <t>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</si>
  <si>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</si>
  <si>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</si>
  <si>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t>
  </si>
  <si>
    <t>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</si>
  <si>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SISTEMA DE GESTIÓN, RACIONALIZACIÓN Y/O SIMPLIFICACIÓN DE TRÁMITES DE LA CADENA DE URBANISMO Y CONSTRUCCIÓN.</t>
  </si>
  <si>
    <t>PRESTAR SERVICIOS DE APOYO A LA GESTIÓN PARA LA GESTIÓN DOCUMENTAL Y ADMINISTRATIVA REQUERIDAS EN LA OPERACIÓN DE LOS SUBSIDIOS DE VIVIENDA GESTIONADOS POR LA SECRETARÍA DISTRITAL DEL HÁBITAT.</t>
  </si>
  <si>
    <t>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</si>
  <si>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IMPLEMENTAR UNA ESTRATEGIA SOCIAL DE IDENTIFICACIÓN Y CARACTERIZACIÓN PARA LA VINCULACIÓN DE HOGARES A LOS PROGRAMAS DE SUBSIDIO DE VIVIENDA A CARGO DE LA SECRETARÍA DISTRITAL DEL HÁBITAT</t>
  </si>
  <si>
    <t>PRESTAR SERVICIOS DE APOYO A LA GESTIÓN PARA REALIZAR ACTIVIDADES ADMINISTRATIVAS REQUERIDAS EN LA OPERACIÓN DE LOS SUBSIDIOS DE VIVIENDA GESTIONADOS POR LA SECRETARÍA DISTRITAL DEL HÁBITAT.</t>
  </si>
  <si>
    <t>PRESTAR SERVICIOS PROFESIONALES PARA REALIZAR LA GESTIÓN SOCIAL NECESARIA PARA EL DISEÑO Y DESARROLLO DE PROGRAMAS ESTRATÉGICOS EN EL MARCO DE LA IMPLEMENTACIÓN DE INSTRUMENTOS DE FINANCIACIÓN PARA LA ADQUISICIÓN DE VIVIENDA.</t>
  </si>
  <si>
    <t>PRESTAR SERVICIOS DE APOYO A LA GESTIÓN PARA LA IMPLEMENTACIÓN DE LOS PROGRAMAS PRIORIZADOS POR LA SUBSECRETARIA DE GESTIÓN FINANCIERA Y LA SUBDIRECCIÓN DE RECURSOS PRIVADOS PARA LA ADQUISICIÓN DE VIVIENDA.</t>
  </si>
  <si>
    <t>PRESTAR SERVICIOS DE APOYO ASISTENCIAL PARA REALIZAR EL CUMPLIMIENTO DE LOS COMPROMISOS MISIONALES A CARGO DE LA SUBSECRETARIA DE GESTIÓN FINANCIERA DE LA SECRETARÍA DISTRITAL DEL HABITÁT.</t>
  </si>
  <si>
    <t>PRESTAR SERVICIOS PROFESIONALES PARA LA ADMINISTRACIÓN DE LA PLATAFORMA DE OFIMÁTICA, GESTIÓN DE LA MESA DE AYUDA Y DE LOS SERVICIOS DE DIRECTORIO ACTIVO Y REPOSITORIOS DE DATOS DE LA ENTIDAD</t>
  </si>
  <si>
    <t xml:space="preserve"> PRESTAR SERVICIOS PROFESIONALES PARA APOYAR LA EJECUCIÓN DE LAS ACTIVIDADES DESARROLLADAS EN EL MARCO DEL PROCESO DE GESTIÓN TECNOLÓGICA DE LA ENTIDAD, MIPG Y GOBIERNO DIGITAL.</t>
  </si>
  <si>
    <t>PRESTAR SERVICIOS PROFESIONALES PARA APOYAR LAS ACTIVIDADES DE CONTRATACIÓN, GESTIÓN PRESUPUESTAL Y SEGUIMIENTO DE LAS ACCIONES DEL PROCESO DE GESTIÓN TECNOLÓGICA</t>
  </si>
  <si>
    <t>PRESTAR SERVICIOS PROFESIONALES PARA APOYAR LA ADMINISTRACIÓN DE LAS BASES DE DATOS DE LA ENTIDAD Y LA DEFINICIÓN Y GESTIÓN DE ARQUITECTURA DE INFORMACIÓN EN LA SDHT.</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</si>
  <si>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</si>
  <si>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</si>
  <si>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DE APOYO TÉCNICO EN LAS DIFERENTES ACTIVIDADES ADMINISTRATIVAS DE LA GESTIÓN CONTRACTUAL Y SECOP II.</t>
  </si>
  <si>
    <t>PRESTAR SERVICIOS PARA BRINDAR APOYO TÉCNICO Y OPERATIVO EN LAS ACTIVIDADES DESARROLLADAS EN EL PROCESO DE GESTIÓN ADMINISTRATIVA Y DOCUMENTAL DE LA GESTIÓN CONTRACTUAL</t>
  </si>
  <si>
    <t xml:space="preserve"> PRESTAR SERVICIOS PROFESIONALES PARA APOYAR LAS GESTIONES DE CONTRATACIÓN DE LAS ACCIONES ORIENTADAS A INFRAESTRUCTURA TECNOLÓGICA Y APOYO EN SEGURIDAD DIGITAL.</t>
  </si>
  <si>
    <t>PRESTAR SERVICIOS PROFESIONALES PARA BRINDAR EL APOYO SOCIAL REQUERIDO EN LA PROMOCIÓN, DIVULGACIÓN Y EJECUCIÓN DE LAS ESTRATEGIAS DE PARTICIPACIÓN CIUDADANA EN LAS INTERVENCIONES PRIORIZADAS POR EL SECTOR HÁBITAT</t>
  </si>
  <si>
    <t>PRESTAR SERVICIOS PROFESIONALES JURÍDICOS PARA REALIZAR EL SEGUIMIENTO Y GESTIÓN JURÍDICA A LOS PROYECTOS VIVIENDA ASOCIADOS A LOS INSTRUMENTOS DE FINANCIACIÓN A CARGO DE LA SECRETARÍA DISTRITAL DEL HÁBITAT PARA EL ACCESO A LA VIVIENDA VIP Y VIS.</t>
  </si>
  <si>
    <t xml:space="preserve"> PRESTAR SERVICIOS DE APOYO A LA GESTIÓN EN LA SISTEMATIZACIÓN DE INFORMACIÓN DE LOS INSTRUMENTOS DE FINANCIACIÓN DE LA SECRETARÍA DISTRITAL DEL HÁBITAT.</t>
  </si>
  <si>
    <t>PRESTAR SERVICIOS PROFESIONALES PARA APOYAR LOS PROCESOS DE CONFIGURACIÓN, MONITOREO, CONTINUIDAD Y SOPORTE DE LA INFRAESTRUCTURA TECNOLÓGICA DE LA ENTIDAD</t>
  </si>
  <si>
    <t>PRESTAR SERVICIOS DE APOYO PARA LA GESTIÓN Y MANTENIMIENTO DE LAS REDES INFORMÁTICAS DE LA SDHT Y DE SOPORTE TÉCNICO DE LA INFRAESTRUCTURA TECNOLÓGICA DE LA ENTIDAD</t>
  </si>
  <si>
    <t>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t>
  </si>
  <si>
    <t>PRESTAR SERVICIOS DE APOYO A LA GESTIÓN, PARA LA ATENCIÓN A LA CIUDADANÍA SOBRE LA OFERTA INSTITUCIONAL DE LA SECRETARÍA DISTRITAL DE HÁBITAT, MEDIANTE LOS CANALES OFICIALES DE LA ENTIDAD.</t>
  </si>
  <si>
    <t>PRESTAR SERVICIOS PROFESIONALES PARA APOYAR EL DESARROLLO DEL SISTEMA DE SEGURIDAD Y SALUD EN EL TRABAJO SG-SST, LAS ACTIVIDADES INHERENTES A LA DOTACIÓN DEL PERSONAL Y EN LOS TEMAS RELACIONADOS CON EL ÁREA DE TALENTO HUMANO DE LA SECRETARÍA DISTRITAL DEL HÁBITAT.</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</si>
  <si>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</si>
  <si>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</si>
  <si>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FORMULAR E IMPLEMENTAR EL PLAN DE COMUNICACIONES QUE PERMITA LA DIVULGACIÓN Y CONVOCATORIA DE LOS PROGRAMAS Y ACTIVIDADES PRIORIZADAS POR LA SUBSECRETARÍA DE GESTIÓN FINANCIERA Y LA SUBDIRECCIÓN DE RECURSOS PRIVADOS</t>
  </si>
  <si>
    <t>PRESTAR SERVICIOS PROFESIONALES DE ORDEN JURÍDICO, REQUERIDO PARA LA ATENCIÓN DE ENTES DE CONTROL Y DEMÁS ENTIDADES EN EL MARCO DEL DESARROLLO E IMPLEMENTACIÓN DE INSTRUMENTOS DE FINANCIACIÓN PARA LA ADQUISICIÓN DE VIVIENDA</t>
  </si>
  <si>
    <t>PRESTAR SERVICIOS PROFESIONALES ESPECIALIZADOS PARA APOYAR EL PROCESO DE SEGUIMIENTO A LA ETAPA DE IMPLEMENTACIÓN DE LA POLÍTICA DE GESTIÓN INTEGRAL DEL HÁBITAT, ASI COMO APOYAR LAS RESPUESTAS A LOS REQUERIMIENTOS DE INFORMACIÓN DEL SECTOR.</t>
  </si>
  <si>
    <t xml:space="preserve"> PRESTAR SERVICIOS PROFESIONALES PARA APOYAR LA REVISIÓN JURÍDICA DE LOS DOCUMENTOS EXPEDIDOS POR LA SUBSECRETARIA DE GESTIÓN CORPORATIVA.</t>
  </si>
  <si>
    <t>PRESTAR SERVICIOS PROFESIONALES PARA APOYAR EL ANÁLISIS DE INFORMACION ESTADÍSTICA QUE PERMITA REALIZAR EL SEGUIMIENTO Y EVALUACIONES EN TEMAS DE VIVIENDA, EN EL MARCO DE LA POLÍTICA DE GESTIÓN INTEGRAL DEL HÁBITAT.</t>
  </si>
  <si>
    <t>PRESTAR SERVICIOS PROFESIONALES PARA APOYAR LAS ACTIVIDADES DE ANÁLISIS, CONSOLIDACIÓN Y GESTIÓN INTERINSTIRUCIONAL DE LA INFORMACIÓN RELACIONADA CON LA BATERÍA DE INDICADORES DE CIUDAD DEL OBSERVATORIO DE HÁBITAT DEL DISTRITO CAPITAL</t>
  </si>
  <si>
    <t>PRESTAR SERVICIOS PROFESIONALES DE APOYO A LAS ACTIVIDADES DE PROCESAMIENTO, ANÁLISIS Y EVALUACIÓN DE LA INFORMACIÓN ESTADÍSTICA, SOCIAL Y ECONÓMICA, EN EL MARCO DE LA CREACIÓN DE UN INV</t>
  </si>
  <si>
    <t>PRESTAR SERVICIOS PROFESIONALES PARA APOYAR EN LOS ANÁLISIS PREDIALES Y CONSTRUCCIÓN DE EXPEDIENTES DE LOS PREDIOS DEL BANCO DE TIERRAS, ASÍ COMO LOS COMPONENTES NORMATIVOS RELACIONADOS CON BOGOTÁ REGIÓN</t>
  </si>
  <si>
    <t>PRESTAR SERVICIOS PROFESIONALES PARA LA GENERACIÓN DE CONTENIDOS Y ARCHIVO AUDIOVISUAL DE LAS ACTIVIDADES, PROGRAMAS Y PROYECTOS DE LA SDHT.</t>
  </si>
  <si>
    <t>PRESTAR SERVICIOS PROFESIONALES PARA BRINDAR APOYO Y SEGUIMIENTO AL PROCESO DE GESTIÓN CONTRACTUAL EN TODAS SUS ETAPAS Y MODALIDADES</t>
  </si>
  <si>
    <t xml:space="preserve"> PRESTAR SERVICIOS DE APOYO A LA GESTIÓN EN LOS PROCESOS ADMINISTRATIVOS DE LA SUBSECRETARIA DE GESTIÓN CORPORATIVA.</t>
  </si>
  <si>
    <t>PRESTAR SERVICIOS PROFESIONALES PARA IMPLEMENTAR UNA ESTRATEGIA DESDE EL COMPONENTE SOCIAL PARA LA CARACTERIZACIÓN, SEGUIMIENTO Y GESTIÓN DE LA VINCULACIÓN DE HOGARES A LOS PROGRAMAS DE SUBSIDIO DE VIVIENDA A CARGO DE LA SECRETARÍA DISTRITAL DEL HÁBITAT.</t>
  </si>
  <si>
    <t>PRESTAR SERVICIOS PROFESIONALES PARA APOYAR EL DESARROLLO DE LAS ACTIVIDADES PROPIAS DE LA SUBDIRECCIÓN ADMINISTRATIVA DE LA SECRETARIA DISTRITAL DEL HABITAT</t>
  </si>
  <si>
    <t>PRESTAR SERVICIOS DE APOYO PARA REALIZAR CONTENIDOS GRÁFICOS PARA LA DIVULGACIÓN DE INFORMACIÓN DE LA SDHT</t>
  </si>
  <si>
    <t>PRESTAR SERVICIOS PROFESIONALES ESPECIALIZADOS PARA LA PRODUCCIÓN Y REALIZACIÓN DE EVENTOS DIRIGIDO A PUBLICO EXTERNO DE LA SDHT</t>
  </si>
  <si>
    <t>PRESTAR LOS SERVICIOS PROFESIONALES PARA LA EDICIÓN DEL CONTENIDO AUDIOVISUAL PRODUCTO DE LAS ACTIVIDADES, PROGRAMAS Y PROYECTOS DE LA SDHT</t>
  </si>
  <si>
    <t>PRESTAR SERVICIOS PROFESIONALES A LA SECRETARIA DISTRITAL DEL HÁBITAT EN EL PROCESO DE GESTIÓN FINANCIERA, PARA APOYAR ACTIVIDADES ASOCIADAS AL ANÁLISIS, CLASIFICACIÓN, REGISTRO Y CONCILIACIÓN DE LA INFORMACIÓN FINANCIERA DE LA ENTIDAD</t>
  </si>
  <si>
    <t>PRESTAR SERVICIOS DE APOYO ADMINISTRATIVO PARA LA LIQUIDACIÓN DE LAS PRESTACIONES SOCIALES, ASÍ COMO EN ACTIVIDADES DE TALENTO HUMANO DE LA SECRETARÍA DISTRITAL DE HÁBITAT</t>
  </si>
  <si>
    <t>PRESTAR SERVICIOS PROFESIONALES A LA SECRETARIA DISTRITAL DEL HÁBITAT EN EL PROCESO DE GESTIÓN FINANCIERA, PARA APOYAR ACTIVIDADES ASOCIADAS AL ANÁLISIS, CLASIFICACIÓN, REGISTRO Y CONCILIACIÓN DE LA INFORMACIÓN FINANCIERA DE LA ENTIDAD.</t>
  </si>
  <si>
    <t xml:space="preserve"> 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</si>
  <si>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PRESTAR SERVICIOS DE APOYO A LA GESTIÓN PARA REALIZAR ACTIVIDADES ASISTENCIALES Y DE GESTIÓN DOCUMENTAL REQUERIDAS EN LA OPERACIÓN DE LOS INSTRUMENTOS DE FINANCIACIÓN DE LA SECRETARÍA DISTRITAL DEL HÁBITAT.</t>
  </si>
  <si>
    <t>PRESTAR SERVICIOS PROFESIONALES EN DERECHO PARA APOYAR EL ESTUDIO, PROYECCIÓN Y REVISIÓN DE ACTUACIONES ADMINISTRATIVAS Y LOS CONCEPTOS JURIDICOS A CARGO DE LA SUBSECRETARÍA JURÍDICA</t>
  </si>
  <si>
    <t xml:space="preserve"> PRESTAR SERVICIOS PROFESIONALES QUE PROMUEVAN LA IMPLEMENTACIÓN Y SEGUIMIENTO DE PLANES, PROGRAMAS, PROYECTOS Y POLÍTICAS DE LOS SERVICIOS PÚBLICOS DOMICILIARIOS EN EL MARCO DE LAS FUNCIONES DE LA SUBDIRECCIÓN DE SERVICIOS PÚBLICOS</t>
  </si>
  <si>
    <t xml:space="preserve"> PRESTAR SERVICIOS PROFESIONALES PARA APOYAR A LA SUBDIRECCIÓN DE SERVICIOS PÚBLICOS EN LOS TEMAS RELACIONADOS CON SUBSIDIOS, CONTRIBUCIONES Y BENEFICIOS TARIFARIOS EN EL DISTRITO CAPITAL</t>
  </si>
  <si>
    <t xml:space="preserve"> PRESTAR SERVICIOS PROFESIONALES PARA APOYAR LOS PROCESOS DE FORMULACIÓN DE PLANES, PROGRAMAS Y POLÍTICAS EN EL MARCO DE LAS FUNCIONES DE LA SUBDIRECCIÓN DE SERVICIOS PÚBLICOS</t>
  </si>
  <si>
    <t>PRESTAR SERVICIOS PROFESIONALES PARA APOYAR LAS ACTIVIDADES TÉCNICAS EN LA ESTRUCTURACIÓN DE LOS MEJORAMIENTOS DE VIVIENDA- MODALIDAD HABITABILIDAD EN LOS TERRITORIOS PRIORIZADOS POR LA SECRETARÍA DISTRITAL DEL HÁBITAT</t>
  </si>
  <si>
    <t>PRESTAR SERVICIOS PROFESIONALES PARA APOYAR LAS ACTIVIDADES DEL COMPONENTE TÉCNICO TOPOGRÁFICO EN EL DESARROLLO DEL PROCEDIMIENTO DE LEGALIZACIÓN URBANÍSTICA EN SU ETAPA DE GESTIÓN Y ESTUDIOS PRELIMINARES EN LOS TERRITORIOS SUSCEPTIBLES DE SER LEGALIZADOS.</t>
  </si>
  <si>
    <t>PRESTAR SERVICIOS PROFESIONALES PARA BRINDAR APOYO EN LAS ACTIVIDADES DE ARTICULACIÓN INTERINSTITUCIONAL PARA LA IMPLEMENTACIÓN DE ACCIONES EN EL MARCO DE LOS TERRITORIOS PRIORIZADOS DE ORIGEN INFORMAL POR LA SECRETARÍA DISTRITAL DEL HÁBITAT.</t>
  </si>
  <si>
    <t>PRESTAR SERVICIOS PROFESIONALES PARA APOYAR EN EL DESARROLLO DEL COMPONENTE TÉCNICO TOPOGRÁFICO Y CARTOGRÁFICO NECESARIO PARA LA REGULARIZACIÓN DE DESARROLLOS LEGALIZADOS EN SU ETAPA DE GESTIÓN Y ESTUDIOS PRELIMINARES</t>
  </si>
  <si>
    <t>PRESTAR SERVICIOS PROFESIONALES PARA EL ANÁLISIS JURÍDICO - CATASTRAL NECESARIO EN EL PROCEDIMIENTO DE REGULARIZACIÓN DE DESARROLLOS LEGALIZADOS EN SU ETAPA DE GESTIÓN</t>
  </si>
  <si>
    <t>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</si>
  <si>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</si>
  <si>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</si>
  <si>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</si>
  <si>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QUE PROMUEVAN DESDE EL COMPONENTE TÉCNICO LA PRESTACIÓN EFICIENTE DEL SERVICIO DE ASEO EN EL MARCO DE LAS FUNCIONES DE LA SUBDIRECCIÓN DE SUBDIRECCIÓN DE SERVICIOS PÚBLICOS</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</si>
  <si>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</si>
  <si>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</si>
  <si>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</si>
  <si>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PROFESIONALES PARA DESARROLLAR ACTIVIDADES RELACIONADAS CON LA ADQUISICIÓN, SEGUIMIENTO Y CONTROL DE LOS BIENES, SERVICIOS E INFRAESTRUCTURA DE LA SDHT</t>
  </si>
  <si>
    <t>PRESTAR SERVICIOS DE APOYO A LA GESTIÓN EN ASPECTOS ADMINISTRATIVOS Y JURÍDICOS DE LOS PROCESOS A CARGO DE LA SUBSECRETARÍA DE GESTIÓN CORPORATIVA.</t>
  </si>
  <si>
    <t>PRESTAR SERVICIOS DE APOYO A LA GESTIÓN ADMINISTRATIVA Y DOCUMENTAL EN LA OPERACIÓN DE LOS INSTRUMENTOS DE FINANCIACIÓN DE LA SECRETARÍA DISTRITAL DEL HÁBITAT.</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</si>
  <si>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</si>
  <si>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PRESTAR SERVICIOS PROFESIONALES PARA APOYAR LA GESTIÓN SOCIAL EN LA IMPLEMENTACIÓN DEL PROYECTO PILOTO "PLAN TERRAZAS" DE LA SECRETARÍA DISTRITAL DE HÁBITAT</t>
  </si>
  <si>
    <t>PRESTAR SERVICIOS PROFESIONALES PARA APOYAR LA ESTRUCTURACIÓN TÉCNICA Y SEGUIMIENTO A LA EJECUCIÓN DE LOS PROYECTOS DE INTERVENCIÓN EN EL MARCO DEL MEJORAMIENTO INTEGRAL DE LOS TERRITORIOS PRIORIZADOS POR LA SECRETARÍA DISTRITAL DEL HÁBITAT CON CARGO AL SISTEMA GENERAL DE REGALÍAS</t>
  </si>
  <si>
    <t>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t>
  </si>
  <si>
    <t>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t>
  </si>
  <si>
    <t>PRESTAR SERVICIOS PROFESIONALES PARA LA ESTRUCTURACIÓN TÉCNICA NECESARIA PARA LA ASIGNACIÓN DE SUBSIDIOS DE MEJORAMIENTOS DE VIVIENDA - MODALIDAD HABITABILIDAD EN LOS TERRITORIOS PRIORIZADOS POR LA SECRETARÍA DISTRITAL DEL HÁBITAT.</t>
  </si>
  <si>
    <t>PRESTAR SERVICIOS PROFESIONALES PARA DESARROLLAR LAS LABORES DE GESTIÓN SOCIAL Y RELACIONAMIENTO COMUNITARIO EN LA ESTRUCTURACIÓN DE VIVIENDAS EN LOS TERRITORIOS PRIORIZADOS POR LA SECRETARÍA DISTRITAL DEL HÁBITAT.</t>
  </si>
  <si>
    <t>PRESTAR SERVICIOS PROFESIONALES ESPECIALIZADOS PARA APOYAR LA GESTIÓN, ARTICULACIÓN Y COORDINACIÓN CON ACTORES REGIONALES EN EL DESARROLLO DE LINEAMIENTOS Y ESTRATEGIAS, EN EL MARCO DE LA CONSOLIDACIÓN DE UN BANCO DE TIERRAS PARA LA CIUDAD REGIÓN.</t>
  </si>
  <si>
    <t>PRESTAR SERVICIOS PROFESIONALES EN LA SUBDIRECCIÓN ADMINISTRATIVA PARA LIDERAR EL PROCESO DE BIENES, SERVICIOS E INFRAESTRUCTURA DE LA SDHT, CONFORME A LOS PROCEDIMIENTOS, PROTOCOLOS, RIESGOS Y PLAN ANUAL DE ADQUISICIONES DE LA SDHT</t>
  </si>
  <si>
    <t>PRESTAR SERVICIOS PARA EL APOYO A LA GESTIÓN DOCUMENTAL Y ADMINISTRATIVA REQUERIDAS EN LA OPERACIÓN DE LOS SUBSIDIOS DE VIVIENDA GESTIONADOS POR LA SECRETARÍA DISTRITAL DEL HÁBITAT.</t>
  </si>
  <si>
    <t>PRESTAR SERVICIOS PROFESIONALES PARA IMPLEMENTAR Y ATENDER LAS ESTRATEGIAS SOCIALES DE IDENTIFICACIÓN Y CARACTERIZACIÓN DE HOGARES BENEFICIARIOS DE LOS PROGRAMAS DE SUBSIDIO DE VIVIENDA A CARGO DE LA SECRETARÍA DISTRITAL DEL HÁBITAT.</t>
  </si>
  <si>
    <t>PRESTAR SERVICIOS PROFESIONALES PARA EL DISEÑO, IMPLEMENTACIÓN Y SEGUIMIENTO A LA GESTIÓN DE RECURSOS DE LOS ESQUEMAS Y FUENTES DE FINANCIACIÓN DEL HÁBITAT DE BOGOTÁ.</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</si>
  <si>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</si>
  <si>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</si>
  <si>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</si>
  <si>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t>
  </si>
  <si>
    <t>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t>
  </si>
  <si>
    <t>PRESTAR SERVICIOS PROFESIONALES PARA PLANEAR Y  DESARROLLAR LOS CRITERIOS FINANCIEROS Y ANÁLISIS DE LOS DATOS ECONÓMICOS PARA LA FORMULACIÓN E IMPLEMENTACIÓN DE LA ESTRATEGIA INTEGRAL DE REVITALIZACIÓN, Y LOS DEMÁS PROYECTOS PRIORIZADOS POR LA SUBDIRECCIÓN DEOPERACIONES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</si>
  <si>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</si>
  <si>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</si>
  <si>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</si>
  <si>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PROFESIONALES EN DERECHO PARA APOYAR EL COMITÉ DE CONCILIACIÓN Y LA DEFENSA JUDICIAL Y EXTRAJUDICIAL DE LA SECRETARÍA DISTRITAL DEL HÁBITAT, DE ACUERDO CON LOS LINEAMIENTOS ESTABLECIDOS Y LA NORMATIVIDAD VIGENTE</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</si>
  <si>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</si>
  <si>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PRESTAR SERVICIOS DE APOYO A LA GESTIÓN EN TEMAS ADMINISTRATIVOS Y OPERATIVOS QUE SE REQUIERAN PARA EL CUMPLIMIENTO DE LAS ACTIVIDADES A CARGO DE LA SUBSECRETARÍA JURÍDICA</t>
  </si>
  <si>
    <t>PRESTAR SERVICIOS PROFESIONALES ESPECIALIZADOS EN DERECHO, PARA APOYAR LAS ACTUACIONES JURÍDICAS DE CONCEPTUALIZACIÓN, PROYECCIÓN Y REVISIÓN DE ACTOS ADMINISTRATIVOS COMPETENCIA DE LA SECRETARÍA DISTRITAL DEL HÁBITAT.</t>
  </si>
  <si>
    <t>PRESTAR SERVICIOS PROFESIONALES EN LA SUBDIRECCIÓN FINANCIERA PARA APOYAR EL PROCESO PRESUPUESTAL EN EL REGISTRO, SEGUIMIENTO Y CONTROL DE LAS OPERACIONES PRESUPUESTALES</t>
  </si>
  <si>
    <t>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t>
  </si>
  <si>
    <t>PRESTAR SERVICIOS DE APOYO EN LA PRODUCCIÓN DE CONTENIDOS GRÁFICOS EN LA SDHT.</t>
  </si>
  <si>
    <t>PRESTAR SERVICIOS PROFESIONALES PARA LA DIVULGACIÓN DE LOS PROGRAMAS Y PROYECTOS DE LA SECRETARIA DEL HÁBITAT</t>
  </si>
  <si>
    <t>APOYAR EL DESARROLLO DE LA ESTRATEGIA DE COMUNICACIONES DESDE EL COMPONENTE INTERNO DE LA SECRETARÍA DISTRITAL DEL HÁBITAT PARA EL POSICIONAMIENTO DE SUS PLANES, PROGRAMAS Y PROYECTOS.</t>
  </si>
  <si>
    <t>PRESTAR SERVICIOS PROFESIONALES PARA LA PRODUCCIÓN Y DIVULGACIÓN DE CONTENIDO SOBRE LAS ACCIONES, PROGRAMAS Y PROYECTOS DE LA SDHT A LA COMUNIDAD</t>
  </si>
  <si>
    <t>PRESTAR SERVICIOS PROFESIONALES PARA EL ANÁLISIS Y GESTIÓN A LAS SOLICITUDES REALIZADAS AL DESPACHO DE LA SECRETARÍA DISTRITAL DEL HÁBITAT POR LOS DIFERENTES ACTORES DE CONTROL POLÍTICO</t>
  </si>
  <si>
    <t>PRESTAR SERVICIOS PROFESIONALES PARA BRINDAR LINEAMIENTOS, REALIZAR ANÁLISIS Y REPORTAR LAS CIFRAS ASOCIADAS A LA ASIGNACIÓN DE SOLUCIONES HABITACIONALES A COMUNIDADES ÉTNICAS O PERSONAS CON DISCAPACIDAD A TRAVÉS DE PROGRAMAS A CARGO DE LA SUBSECRETARIA DE GESTIÓN FINANCIERA DE LA SECRETARIA DISTRITAL DEL HÁBITAT.</t>
  </si>
  <si>
    <t>PRESTAR SERVICIOS PROFESIONALES PARA SOPORTAR, ALIMENTAR DATOS Y ACTUALIZAR LOS SISTEMAS DE INFORMACIÓN ASOCIADOS A LA OPERACIÓN DE PROGRAMAS Y PROYECTOS DE SUBSIDIOS DE VIVIENDA, GARANTIZANDO LAS PRUEBAS UNITARIAS DE LOS MISMOS.</t>
  </si>
  <si>
    <t>PRESTAR SERVICIOS DE APOYO A LA GESTIÓN PARA BRINDAR ATENCIÓN EFECTIVA A LA CIUDADANÍA SOBRE LOS TRÁMITES FINANCIEROS, JURÍDICOS Y TÉCNICOS RELACIONADOS CON LAS ACTIVIDADES DE ENAJENACIÓN Y ARRENDAMIENTO DE VIVIENDA EN EL DISTRITO CAPITAL</t>
  </si>
  <si>
    <t xml:space="preserve"> 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</si>
  <si>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PARA BRINDAR SOPORTE EN LA PARAMETRIZACIÓN DEL SISTEMA DE NÓMINA, ASÍ COMO EN SU LIQUIDACIÓN.</t>
  </si>
  <si>
    <t>PRESTAR SERVICIOS PROFESIONALES A LA SECRETARIA DISTRITAL DEL HABITAT EN EL PROCESO DE GESTION FINANCIERA, PARA APOYAR ACTIVIDADES ASOCIADAS AL ANALISIS, CLASIFICACIÓN, REGISTRO Y CONCILIACION DE LA INFORMACIÓN FINANCIERA DE LA ENTIDAD.</t>
  </si>
  <si>
    <t>PRESTAR SERVICIOS PROFESIONALES PARA APOYAR LA LABOR DE GEOREFERENCIACIÓN DE INFORMACIÓN CARTOGRÁFICA DE PROVEEDORES DE MATERIALES DE CONSTRUCCIÓN Y SOLUCIONES HABITACIONALES.</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</si>
  <si>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</si>
  <si>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PRESTAR LOS SERVICIOS PROFESIONALES PARA APOYAR LA GESTIÓN ADMINISTRATIVA Y FINANCIERA RELACIONADA CON ALE BANCO DISTRITAL DE MATERIALES.</t>
  </si>
  <si>
    <t>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t>
  </si>
  <si>
    <t>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t>
  </si>
  <si>
    <t>PRESTAR SERVICIOS DE APOYO A LA GESTIÓN EN LAS ACTIVIDADES SOCIALES PARA LA PROMOCIÓN DE LAS ESTRATEGIAS DE PARTICIPACIÓN DE LA SDHT</t>
  </si>
  <si>
    <t>PRESTAR SERVICIOS DE APOYO A LA GESTIÓN PARA EL DESARROLLO DE LAS ACTIVIDADES LOGÍSTICAS Y OPERATIVAS QUE SURJAN DE LAS ESTRATEGIAS DE PARTICIPACIÓN E INTERVENCIÓN DEL SECTOR HÁBITAT A NIVEL TERRITORIAL.</t>
  </si>
  <si>
    <t>PRESTAR SERVICIOS PROFESIONALES PARA ADELANTAR LA ELABORACIÓN Y SEGUIMIENTO DE LOS PROCESOS CONTRACTUALES DE LA SUBDIRECCIÓN DE SERVICIOS PÚBLICOS DE LA SECRETARÍA DISTRITAL DEL HÁBITAT</t>
  </si>
  <si>
    <t>PRESTAR SERVICIOS PROFESIONALES PARA APOYAR EL PROCESO DE PAGOS Y DE PAC A CARGO DE LA SUBDIRECCIÓN FINANCIERA DE LA SECRETARIA DISTRITAL DEL HÁBITAT</t>
  </si>
  <si>
    <t>PRESTAR SERVICIOS PROFESIONALES EN LOS PROCESOS ADMINISTRATIVOS Y DE COMUNICACIÓN INTERNA A CARGO DE LA OFICINA ASESORA DE COMUNICACIONES.</t>
  </si>
  <si>
    <t>PRESTAR LOS SERVICIOS PROFESIONALES PARA BRINDAR APOYO EN LAS ACTIVIDADES JURÍDICAS Y CONTRACTUALES DE LA OFICINA ASESORA DE COMUNICACIONES</t>
  </si>
  <si>
    <t>PRESTAR SERVICIOS PROFESIONALES PARA REALIZAR, CONCEPTUALIZAR, Y/O REVISAR LOS CONTENIDOS PUBLICITARIOS DE LA SDHT.</t>
  </si>
  <si>
    <t>PRESTAR SERVICIOS PROFESIONALES PARA LA GENERACIÓN Y DIVULGACIÓN DE CONTENIDO DE COMUNICACIÓN INTERNA DE LA SDTH.</t>
  </si>
  <si>
    <t>PRESTAR SERVICIOS PROFESIONALES EN LA GENERACIÓN DE CONTENIDOS PARA REDES SOCIALES Y EN LA DIVULGACIÓN SOBRE LA GESTIÓN DE LA SECRETARÍA DEL HÁBITAT.</t>
  </si>
  <si>
    <t>PRESTAR LOS SERVICIOS PROFESIONALES PARA EL APOYO EN EL CUBRIMIENTO DE LAS ACTIVIDADES DE LA SECRETARIA DISTRITAL DEL HÁBITAT, CON EL FIN DE FORTALECER LA DIVULGACIÓN DE LOS RESULTADOS, LOGROS, TRÁMITES Y SERVICIOS, A LOS PÚBLICOS DE INTERÉS QUE TIENE LA ENTIDAD.</t>
  </si>
  <si>
    <t>PRESTAR SERVICIOS PROFESIONALES PARA EL DISEÑO, DESARROLLO Y ADMINISTRACIÓN DE LOS PRODUCTOS Y CONTENIDOS DE LA PÁGINA WEB Y DE LA INTRANET DE LA SDHT.</t>
  </si>
  <si>
    <t>PRESTAR SERVICIOS PROFESIONALES PARA APOYAR TÉCNICAMENTE EL SEGUIMIENTO Y EVALUACIÓN DE LOS PROGRAMAS, ESTRATEGIAS Y POLÍTICAS PÚBLICAS DE HÁBITAT</t>
  </si>
  <si>
    <t>PRESTAR SERVICIOS PROFESIONALES DE APOYO EN LAS ACTIVIDADES DE PROCESAMIENTO, ANÁLISIS Y EVALUACIÓN DE LA INFORMACIÓN DEL SECTOR, ASÍ COMO ELABORACIÓN DE LOS DIFERENTES DOCUMENTOS RELACIONADOS CON LA VIVIENDA, EN EL MARCO DE LA POLÍTICA DE GESTIÓN INTEGRAL DEL HÁBITAT.</t>
  </si>
  <si>
    <t>PRESTAR SERVICIOS PROFESIONALES EN LA SUBDIRECCIÓN FINANCIERA DE LA SECRETARÍA DISTRITAL DEL HÁBITAT PARA APOYAR EL DESARROLLO Y SEGUIMIENTO DEL PROCESO FINANCIERO DE LA ENTIDAD.</t>
  </si>
  <si>
    <t xml:space="preserve"> PRESTAR SERVICIOS PROFESIONALES PARA APOYAR EL PROCESO DE PAGOS A CARGO DE LA SUBDIRECCIÓN FINANCIERA DE LA SECRETARIA DISTRITAL DEL HÁBITAT</t>
  </si>
  <si>
    <t>PRESTAR SERVICIOS PROFESIONALES PARA APOYAR LOS ANÁLISIS, ESTUDIOS E INVESTIGACIONES RELACIONADOS CON EL MERCADO INMOBILIARIO Y DE SUELO EN LA CIUDAD REGIÓN.</t>
  </si>
  <si>
    <t>PRESTAR SERVICIOS PROFESIONALES PARA APOYAR LA REVISIÓN, ANÁLISIS Y SEGUIMIENTO DE LOS ASUNTOS A CARGO DE LA SUBSECRETARIA DE GESTIÓN CORPORATIVA DESDE EL PUNTO DE VISTA FINANCIERO</t>
  </si>
  <si>
    <t>PRESTAR SERVICIOS PROFESIONALES PARA REALIZAR LA GESTIÓN JURÍDICA REQUERIDA EN EL MARCO DE LOS PROGRAMAS ASOCIADOS A LOS INSTRUMENTOS DE FINANCIACIÓN DEFINIDOS POR LA SECRETARÍA DISTRITAL DEL HÁBITAT.</t>
  </si>
  <si>
    <t>PRESTAR SERVICIOS PROFESIONALES DE ORDEN JURÍDICO PARA EL ANÁLISIS, REVISIÓN Y ORIENTACIÓN REQUERIDA PARA LA GESTIÓN, IMPLEMENTACIÓN Y DESARROLLO DE INSTRUMENTOS DE FINANCIACIÓN PARA LA ADQUISICIÓN DE VIVIENDA Y LAS FUENTES DE FINANCIACIÓN.</t>
  </si>
  <si>
    <t>PRESTAR SERVICIOS PROFESIONALES PARA EL ANÁLISIS, SEGUIMIENTO Y DIRECCIONAMIENTO A PROGRAMAS DE COOPERACIÓN CON ENTIDADES PUBLICAS Y/O PRIVADAS Y LA GESTIÓN DE NUEVAS FUENTES DE FINANCIACIÓN DEL HÁBITAT</t>
  </si>
  <si>
    <t>PRESTAR SERVICIOS PROFESIONALES PARA LA GESTIÓN REQUERIDA EN EL DISEÑO, IMPLEMENTACIÓN Y EJECUCIÓN DE NUEVAS FUENTES DE FINANCIACIÓN DEL HÁBITAT</t>
  </si>
  <si>
    <t>PRESTAR SERVICIOS PROFESIONALES PARA DAR SOPORTE NECESARIO EN LOS PROGRAMAS DE PROMOCIÓN DEL ACCESO AL MERCADO DE LA VIVIENDA VIS Y VIP.</t>
  </si>
  <si>
    <t>PRESTAR SERVICIOS PROFESIONALES PARA EL SEGUIMIENTO SOCIAL A LOS HOGARES Y PROYECTOS DE VIVIENDA ASOCIADOS A LOS INSTRUMENTOS DE FINANCIACIÓN A CARGO DE LA SECRETARÍA DISTRITAL DEL HÁBITAT.</t>
  </si>
  <si>
    <t>PRESTAR SERVICIOS DE APOYO A LA GESTIÓN PARA REALIZAR ACTIVIDADES REQUERIDAS EN LA GESTIÓN DE INSTRUMENTOS DE FINANCIACIÓN E IMPLEMENTACIÓN DE NUEVAS FUENTES DE FINANCIACIÓN</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</si>
  <si>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</si>
  <si>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LAS ACTIVIDADES DEL COMPONENTE TÉCNICO TOPOGRÁFICO Y CARTOGRÁFICO REQUERIDO PARA LA LEGALIZACIÓN URBANÍSTICA EN SU ETAPA DE GESTIÓN Y ESTUDIOS PRELIMINARES EN LOS TERRITORIOS SUSCEPTIBLES DE SER LEGALIZADOS</t>
  </si>
  <si>
    <t>PRESTAR SERVICIOS PROFESIONALES PARA APOYAR TÉCNICAMENTE EL ANÁLISIS CATASTRAL Y  CARTOGRÁFICO NECESARIOS PARA LA REGULARIZACIÓN DE DESARROLLOS LEGALIZADOS</t>
  </si>
  <si>
    <t>PRESTAR SERVICIOS PROFESIONALES PARA EL APOYO EN ACTIVIDADES DE RELACIONAMIENTO COMUNITARIO EN EL DESARROLLO DEL PROCEDIMIENTO DE LEGALIZACIÓN URBANÍSTICA EN LOS TERRITORIOS SUSCEPTIBLES DE SER LEGALIZADOS</t>
  </si>
  <si>
    <t>PRESTAR SERVICIOS PROFESIONALES PARA APOYAR LAS ACTIVIDADES TÉCNICAS DE ANÁLISIS CATASTRAL NECESARIAS PARA LA REGULARIZACIÓN DE DESARROLLOS LEGALIZADOS EN SU ETAPA DE GESTIÓN Y ESTUDIOS PRELIMINARES</t>
  </si>
  <si>
    <t>PRESTAR SERVICIOS PROFESIONALES ESPECIALIZADOS PARA APOYAR EL PROCESO DE TECNOLOGÍAS DE INFORMACIÓN Y COMUNICACIONES TICS DE LA SDHT</t>
  </si>
  <si>
    <t>PRESTAR SERVICIOS PROFESIONALES PARA APOYAR JURÍDICAMENTE A LA OFICINA DE CONTROL DISCIPLINARIO INTERNO DE LA SECRETARÍA DEL HÁBITAT, EN LA EVALUACIÓN Y SUSTANCIACIÓN DE LOS PROCESOS DISCIPLINARIOS QUE LE SEAN ASIGNADOS, ASI COMO LAS ACTIVIDADES RELACIONADAS CON EL CARGUE DE INFORMACIÓN EN EL SISTEMA DE INFORMACIÓN DISCIPLINARIO SID</t>
  </si>
  <si>
    <t>PRESTAR SERVICIOS TÉCNICOS DE APOYO ADMINISTRATIVO EN EL MARCO DEL CUMPLIMIENTO DEL PLAN DISTRITAL DE DESARROLLO 2020-2024 Y DE LAS FUNCIONES DE LA SUBDIRECCIÓN DE SERVICIOS PÚBLICOS</t>
  </si>
  <si>
    <t>PRESTAR SERVICIOS PROFESIONALES PARA LAS ACTIVIDADES ENCAMINADAS AL DESARROLLO, IMPLEMENTACIÓN Y SEGUIMIENTO DE LA POLÍTICA PÚBLICA DE SERVICIOS PÚBLICOS DOMICILIARIOS Y DE LAS TICS, ASÍ COMO DE LOS PLANES FORMULADOS POR LA SUBDIRECCIÓN DE SERVICIOS PÚBLICOS</t>
  </si>
  <si>
    <t>PRESTAR SERVICIOS PROFESIONALES EN ASUNTOS COMERCIALES Y REGULATORIOS A LA SUBDIRECCIÓN DE SERVICIOS PÚBLICOS EN EL MARCO DE SUS FUNCIONES Y EN CUMPLIMIENTO DEL PLAN DE DESARROLLO DISTRITAL 2020 - 2024</t>
  </si>
  <si>
    <t>PRESTAR SERVICIOS PROFESIONALES PARA APOYAR A LA SUBDIRECCIÓN DE SERVICIOS PÚBLICOS EN LA PROMOCIÓN DE LOS MECANISMOS DE PARTICIPACIÓN CIUDADANA Y PROCESOS PEDAGÓGICOS EN TEMAS DE SERVICIOS PÚBLICOS DOMICILIARIOS Y CUIDADO DEL MEDIO AMBIENTE</t>
  </si>
  <si>
    <t>PRESTAR SERVICIOS PROFESIONALES DE CARÁCTER JURÍDICO REQUERIDO PARA EL DESARROLLO E IMPLEMENTACIÓN DE INSTRUMENTOS DE FINANCIACIÓN PARA ADQUISICIÓN DE VIVIENDA.</t>
  </si>
  <si>
    <t>PRESTAR SERVICIOS PROFESIONALES PARA IMPLEMENTAR UNA ESTRATEGIA DESDE EL COMPONENTE SOCIAL PARA LA IDENTIFICACIÓN, ACOMPAÑAMIENTO Y GESTIÓN DE LA VINCULACIÓN DE HOGARES A LOS PROGRAMAS DE SUBSIDIO DE VIVIENDA A CARGO DE LA SECRETARÍA DISTRITAL DEL HÁBITAT.</t>
  </si>
  <si>
    <t>PRESTAR SERVICIOS PROFESIONALES PARA APOYAR LAS ACTIVIDADES DE SEGUIMIENTO Y EVALUACIÓN DE LOS PROGRAMAS Y POLÍTICAS PÚBLICAS, EN EL MARCO DE LA POLÍTICA DE GESTIÓN INTEGRAL DEL HÁBITAT.</t>
  </si>
  <si>
    <t>PRESTAR SERVICIOS PROFESIONALES PARA APOYAR JURÍDICAMENTE A LA SUBSECRETARÍA DE GESTIÓN CORPORATIVA.</t>
  </si>
  <si>
    <t>PRESTAR SERVICIOS DE APOYO EN LOS PROCESOS ADMINISTRATIVOS Y DE COMUNICACIÓN INTERNA A CARGO DE LA OFICINA ASESORA DE COMUNICACIONES</t>
  </si>
  <si>
    <t>PRESTAR SERVICIOS PROFESIONALES PARA EL REGISTRO FOTOGRÁFICO Y AUDIOVISUAL DE LAS ACTIVIDADES, PROGRAMAS Y PROYECTOS DE LA SDHT</t>
  </si>
  <si>
    <t>PRESTAR SERVICIOS DE APOYO A LA GESTIÓN EN TEMAS ADMINISTRATIVOS Y FINANCIEROS EN EL MARCO DE LA INTERVENCIÓN DE MEJORAMIENTOS DE VIVIENDA Y  DEMÁS PROCESOS ADELANTADOS POR LA SUBDIRECCIÓN DE BARRIOS DE LA SECRETARÍA DISTRITAL DEL HÁBITAT</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</si>
  <si>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</si>
  <si>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LOS SERVICIOS PROFESIONALES PARA APOYAR A LA OFICINA DE CONTROLDISCIPLINARIO INTERNO DE LA SDHT, EN LAS ACTUACIONES QUE SE SURTAN CON OCASIÓN DE LA SUSTANCIACIÓN DE LOS PROCESOS DISCIPLINARIOS, CONFORME A LAS NORMAS APLICABLES.</t>
  </si>
  <si>
    <t>PRESTAR SERVICIOS PROFESIONALES PARA BRINDAR APOYO Y ACOMPAÑAMIENTO JURÍDICO EN LAS ACTIVIDADES DESARROLLADAS EN EL PROCESO DE GESTIÓN CONTRACTUAL DE LA ENTIDAD EN EL MARCO DEL PROYECTO DE INVERSIÓN 7747 - APOYO TÉCNICO, ADMINISTRATIVO Y TECNOLÓGICO EN LA GESTIÓN DE LOS TRAMITES REQUERIDOS PARA PROMOVER LA INICIACIÓN DE VIVIENDAS VIS Y VIP EN BOGOTÁ.</t>
  </si>
  <si>
    <t>PRESTAR SERVICIOS PROFESIONALES PARA ACTUALIZAR, MANEJAR Y POSICIONAR LA PÁGINA WEB DE LA SDHT.</t>
  </si>
  <si>
    <t>PRESTAR SERVICIOS PROFESIONALES A LA OFICINA ASESORA DE COMUNICACIONES DE LA SECRETARÍA DISTRITAL DEL HÁBITAT EN LA CREACIÓN Y DIVULGACIÓN DE CONTENIDO PARA REDES SOCIALES.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</si>
  <si>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</si>
  <si>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DESARROLLAR LAS ACTIVIDADES DE ANÁLISIS Y PLANIFICACIÓN URBANA, REQUERIDAS EN EL PROCESO DE FORMULACIÓN E IMPLEMENTACIÓN DE LA ESTRATEGIA INTEGRAL DE REVITALIZACIÓN, Y LOS DEMÁS PROYECTOS PRIORIZADOS POR LA SUBDIRECCIÓN DE OPERACIONES.</t>
  </si>
  <si>
    <t>PRESTAR SERVICIOS PROFESIONALES PARA APOYAR LA DEPURACIÓN, CONSOLIDACIÓN, ESTANDARIZACIÓN Y GEORREFERENCIACIÓN DE LA INFORMACIÓN ALFANÚMERICA Y GEOGRÁFICA, QUE GENEREN INSUMOS PARA LA CONSOLIDACIÓN DE UN BANCO DE TIERRAS PARA LA CIUDAD REGIÓN</t>
  </si>
  <si>
    <t>PRESTAR SERVICIOS PROFESIONALES PARA APOYAR TÉCNICAMENTE LA REVISIÓN, SEGUIMIENTO Y CONTROL DE LOS PROYECTOS PRIORIZADOS POR LA SUBSECRETARÍA DE COORDINACIÓN OPERATIVA.</t>
  </si>
  <si>
    <t>PRESTAR SERVICIOS DE APOYO A LA GESTIÓN EN EL SEGUIMIENTO A LOS LINEAMIENTOS TÉCNICOS EN LA IMPLEMENTACIÓN DEL PROYECTO PILOTO “PLAN TERRAZAS"</t>
  </si>
  <si>
    <t>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t>
  </si>
  <si>
    <t>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t>
  </si>
  <si>
    <t>PRESTAR SERVICIOS PROFESIONALES DE APOYO NORMATIVO Y JURÍDICO PARA LA ELABORACIÓN, IMPLEMENTACIÓN Y REVISIÓN DE LOS ESTUDIOS JURÍDICOS, LEGALES Y URBANÍSTICOS NECESARIOS PARA LA FORMULACIÓN E IMPLEMENTACIÓN DE LOS PROYECTOS PRIORIZADOS POR LA SUBDIRECCIÓN DE OPERACIONES.</t>
  </si>
  <si>
    <t>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t>
  </si>
  <si>
    <t>PRESTAR SERVICIOS PROFESIONALES PARA REALIZAR ACOMPAÑAMIENTO EN EL FORTALECIMIENTO CONCEPTUAL DEL SISTEMA DE GESTION DE LA ENTIDAD EN RELACION A LA DIMENSION INSTITUCIONAL DE GESTION DEL CONOCIMIENTO Y LA INNOVACION EN EL MARCO DEL MODELO INTEGRADO DE PLANEACION Y GESTION</t>
  </si>
  <si>
    <t>PRESTAR SERVICIOS PROFESIONALES PARA REALIZAR LA IMPLEMENTACIÓN DEL SISTEMA DE GESTIÓN AMBIENTAL BAJO LOS ESTÁNDARES DEL MODELO INTEGRADO DE PLANEACIÓN Y GESTIÓN Y LOS REQUISITOS DE LA NORMA ISO 14001-2015</t>
  </si>
  <si>
    <t>PRESTAR SERVICIOS PROFESIONALES PARA APOYAR LAS ACTIVIDADES QUE CONTRIBUYAN AL DESARROLLO DEL PROYECTO DE CATASTRO DE REDES EN EL DISTRITO CAPITAL PARA LOS SERVICIOS PÚBLICOS DOMICILIARIOS</t>
  </si>
  <si>
    <t>PRESTAR SERVICIOS PROFESIONALES PARA APOYAR LA LABOR DE RACIONALIZACIÓN Y/O SIMPLIFICACIÓN DE TRAMITES DE LA CADENA DE URBANISMO Y CONSTRUCCIÓN.</t>
  </si>
  <si>
    <t>PRESTAR SERVICIOS PROFESIONALES PARA APOYAR LA EJECUCIÓN Y CONTROL DE LOS PROCESOS ENMARCADOS EN EL PROGRAMA DE BANCO DISTRITAL DE MATERIALES DE LA SECRETARÍA DISTRITAL DEL HÁBITAT.</t>
  </si>
  <si>
    <t xml:space="preserve"> PRESTAR SERVICIOS PROFESIONALES PARA EL DESARROLLO Y/O ACTUALIZACIÓN DE LAS INTERFACES DE USUARIO Y DISEÑO DE EXPERIENCIA DE LA PLATAFORMA DE REALIZACIÓN DE TRÁMITES Y HERRAMIENTAS CONEXAS.</t>
  </si>
  <si>
    <t xml:space="preserve"> PRESTAR SERVICIOS PARA BRINDAR APOYO TÉCNICO Y OPERATIVO EN LAS ACTIVIDADES DESARROLLADAS EN EL PROCESO DE GESTIÓN DE BIENES, SERVICIOS E INFRAESTRUCTURA DE LA SDHT.</t>
  </si>
  <si>
    <t>RESTAR SERVICIOS PROFESIONALES DE SOPORTE JURÍDICO PARA LA GESTIÓN DEL TALENTO HUMANO Y LAS SITUACIONES ADMINISTRATIVAS QUE SE GENEREN EN LA SECRETARÍA DISTRITAL DEL HÁBITAT.</t>
  </si>
  <si>
    <t>RESTAR SERVICIOS PROFESIONALES PARA APOYAR JURÍDICAMENTE LA GESTIÓN DEL PROCESO DE CONTROL INTERNO DISCIPLINARIO EN LA SUSTANCIACIÓN DE LAS ACTUACIONES DISCIPLINARIAS QUE LE SEAN ASIGNADAS, ASÍ COMO LAS ACTIVIDADES RELACIONADAS CON LOS PROCESOS Y PROCEDIMIENTOS DEL MIPG DE LA OFICINA DE CONTROL DISCIPLINARIO INTERNO DE LA SDHT.</t>
  </si>
  <si>
    <t>PRESTAR SERVICIOS PROFESIONALES PARA APOYAR LA EJECUCIÓN DE LAS ACTIVIDADES DESARROLLADAS EN EL MARCO DE LA GESTIÓN DE TALENTO HUMANO DE LA SECRETARÍA DISTRITAL DEL HÁBITAT</t>
  </si>
  <si>
    <t>PRESTAR SERVICIOS DE APOYO A LA GESTIÓN EN EL DESARROLLO DE LAS ACTIVIDADES PROPIAS DE LA OFICINA DE CONTROL DISCIPLINARIO INTERNO DE LA SDHT.</t>
  </si>
  <si>
    <t>PRESTAR SERVICIOS PROFESIONALES PARA APOYAR EL SEGUIMIENTO TÉCNICO - AMBIENTAL DE LAS OBRAS DESARROLLADAS EN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</si>
  <si>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t>
  </si>
  <si>
    <t>PRESTAR SERVICIOS PROFESIONALES PARA APOYAR LAS ACTIVIDADES JURÍDICAS EN LAS ETAPAS PRECONTRACTUAL, CONTRACTUAL Y POSTCONTRACTUAL EN EL MARCO DEL MEJORAMIENTO INTEGRAL EN TERRITORIOS PRIORIZADOS POR LA SECRETARÍA DISTRITAL DEL HÁBITAT CON CARGO AL SISTEMA GENERAL DE REGALÍAS</t>
  </si>
  <si>
    <t>PRESTAR LOS SERVICIOS PROFESIONALES PARA APOYAR LAS ACTIVIDADES RELACIONADAS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</si>
  <si>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PRESTAR SERVICIOS PROFESIONALES PARA LA ESTRUCTURACIÓN TÉCNICA NECESARIA PARA LA ASIGNACIÓN DE SUBSIDIOS DE MEJORAMIENTOS DE VIVIENDA - MODALIDAD HABITABILIDAD EN LOS TERRITORIOS PRIORIZADOS POR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</si>
  <si>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</si>
  <si>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</si>
  <si>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</si>
  <si>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SERVICIOS PROFESIONALES PARA LA ESTRUCTURACIÓN TÉCNICA NECESARIA PARA LA ASIGNACIÓN DE SUBSIDIOS DE MEJORAMIENTOS DE VIVIENDA - MODALIDAD HABITABILIDAD EN LOS TERRITORIOS PRIORIZADOS</t>
  </si>
  <si>
    <t>PRESTAR SERVICIOS PROFESIONALES PARA APOYAR JURIDICAMENTE A LA SUBDIRECCIÓN DE PREVENCIÓN Y SEGUIMIENTO EN EL MONITOREO PARA LA PREVENCIÓN DE DESARROLLOS ILEGALES</t>
  </si>
  <si>
    <t>PRESTAR SERVICIOS PROFESIONALES PARA SOPORTAR Y ALIMENTAR DATOS EN LOS SISTEMAS DE INFORMACIÓN ASOCIADOS A LA OPERACIÓN DE PROGRAMAS Y PROYECTOS DE SUBSIDIOS DE VIVIENDA, GARANTIZANDO LAS PRUEBAS UNITARIAS DE LOS MISMOS</t>
  </si>
  <si>
    <t>PRESTAR SERVICIOS PROFESIONALES PARA EL SEGUIMIENTO SOCIAL A LOS HOGARES Y PROYECTOS DE VIVIENDA ASOCIADOS A LOS INSTRUMENTOS DE FINANCIACIÓN A CARGO DE LA SECRETARÍA DISTRITAL DEL HABITÁT.</t>
  </si>
  <si>
    <t>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</si>
  <si>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FORMULAR ESTRATEGIAS SOCIALES DE ACOMPAÑAMIENTO Y SEGUIMIENTO A LOS BENEFICIARIOS DE LOS INSTRUMENTOS DE FINANCIACIÓN DEFINIDOS POR LA SECRETARIA DISTRITAL DEL HÁBITAT PARA LA ADQUISICIÓN DE VIVIENDA.</t>
  </si>
  <si>
    <t>PRESTAR SERVICIOS TÉCNICOS PARA EL APOYO A LA GESTIÓN DOCUMENTAL REQUERIDAS EN LA OPERACIÓN DE LOS SUBSIDIOS DE VIVIENDA GESTIONADOS POR LA SECRETARÍA DISTRITAL DEL HÁBITAT.</t>
  </si>
  <si>
    <t>PRESTAR SERVICIOS PROFESIONALES PARA EL SEGUIMIENTO Y LEGALIZACIÓN DE RECURSOS PARA EL DESARROLLO E IMPLEMENTACIÓN DE INSTRUMENTOS DE FINANCIACIÓN PARA ADQUISICIÓN DE VIVIENDA.</t>
  </si>
  <si>
    <t>PRESTAR SERVICIOS DE APOYO A LA GESTIÓN DOCUMENTAL EN LA OPERACIÓN DE LOS INSTRUMENTOS DE FINANCIACIÓN DE LA SECRETARÍA DISTRITAL DEL HÁBITAT.</t>
  </si>
  <si>
    <t>PRESTAR SERVICIOS DE APOYO A LA GESTIÓN PARA REALIZAR ACTIVIDADES ADMINISTRATIVAS, OPERATIVAS Y DE GESTIÓN DOCUMENTAL REQUERIDAS EN LA OPERACIÓN DE LOS INSTRUMENTOS DE FINANCIACIÓN DE LA SECRETARÍA DISTRITAL DEL HÁBITAT.</t>
  </si>
  <si>
    <t>PRESTAR SERVICIOS PROFESIONALES EN LA SUBSECRETARÍA DE COORDINACIÓN OPERATIVA, PARA BRINDAR EL ACOMPAÑAMIENTO EN MATERIA JURÍDICA Y EN LOS DIFERENTES PROCESOS A CARGO DE LA DE PENDENCIA EN SUS FASES PRECONTRACTUAL, CONTRACTUAL Y POSTCONTRACTUAL.</t>
  </si>
  <si>
    <t>PRESTAR SERVICIOS DE APOYO ADMINISTRATIVO AL PROCESO DE BIENES, SERVICIOS E INFRAESTRUCTURA CON EL MANEJO Y CONTROL DEL ALMACÉN Y LOS INVENTARIOS DE LA SDHT</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</si>
  <si>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</si>
  <si>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t>
  </si>
  <si>
    <t xml:space="preserve"> PRESTAR SERVICIOS PROFESIONALES PARA APOYAR LA LABOR DE SOPORTE A USUARIOS DE LA PLATAFORMA DE VIRTUALIZACIÓN DE TRÁMITES DE LA CADENA DE URBANISMO Y CONSTRUCCIÓN</t>
  </si>
  <si>
    <t xml:space="preserve"> PRESTAR SERVICIOS PROFESIONALES PARA LIDERAR EL APOYO INTERINSTITUCIONAL EN LA GESTIÓN DE LOS TRÁMITES DE LA CADENA DE URBANISMO Y CONSTRUCCIÓN DE LOS PROYECTOS DE VIVIENDA EN EL MARCO DE MEJORAMIENTO INTEGRAL DE VIVIENDAS Y DEL ESQUEMA DE MESA DE SOLUCIONES.</t>
  </si>
  <si>
    <t>PRESTAR SERVICIOS PROFESIONALES PARA LIDERAR EL APOYO INTERINSTITUCIONAL EN LA GESTIÓN DE LOS TRÁMITES PARA LA INICIACIÓN DE SOLUCIONES HABITACIONALES EN EL MARCO DEL MEJORAMIENTO INTEGRAL DE LAS VIVIENDAS</t>
  </si>
  <si>
    <t xml:space="preserve"> PRESTAR SERVICIOS PROFESIONALES PARA BRINDAR ASESORÍA TÉCNICA Y APOYO ADMINISTRATIVO Y TECNOLÓGICO EN LA GESTIÓN DE TRÁMITES PARA PROMOVER LA INICIACIÓN DE VIVIENDAS VIS Y VIP EN BOGOTÁ BAJO EL ESQUEMA DE MESA DE SOLUCIONES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</si>
  <si>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</si>
  <si>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EN LA SUBDIRECCIÓN FINANCIERA, PARA APOYAR LA PLANIFICACIÓN FINANCIERA DEL FONDO DE SOLIDARIDAD Y REDISTRIBUCIÓN DEL INGRESO Y EL PLAN TERRAZAS DE LA SECRETARIA DISTRITAL DEL HÁBITAT</t>
  </si>
  <si>
    <t xml:space="preserve"> PRESTAR SERVICIOS PROFESIONALES EN LA SUBDIRECCIÓN FINANCIERA DE LA SECRETARÍA DISTRITAL DEL HÁBITAT PARA APOYAR EL DESARROLLO Y SEGUIMIENTO DEL PROCESO FINANCIERO DE LA ENTIDAD</t>
  </si>
  <si>
    <t xml:space="preserve"> PRESTAR SERVICIOS DE APOYO A LA GESTIÓN DOCUMENTAL PARA EL MANEJO Y ORGANIZACIÓN DE INFORMACIÓN REFERENTE A LA ESTRUCTURACIÓN DE LOS MEJORAMIENTOS DE VIVIENDA - MODALIDAD HABITABILIDAD EN LOS TERRITORIOS PRIORIZADOS POR LA SECRETARÍA DISTRITAL DEL HÁBITAT.</t>
  </si>
  <si>
    <t>PRESTAR SERVICIOS PROFESIONALES PARA APOYAR JURÍDICAMENTE EN LA ESTRUCTURACIÓN, IMPLEMENTACIÓN, EJECUCIÓN Y SEGUIMIENTO DE LAS INTERVENCIONES DESARROLLADAS EN LOS TERRITORIOS PRIORIZADOS POR LA SECRETARÍA DISTRITAL DEL HÁBITAT.</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</si>
  <si>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</si>
  <si>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DISEÑAR E IMPLEMENTAR LA ESTRATEGIA DE PARTICIPACIÓN Y TRABAJO COMUNITARIO PARA LA FORMULACIÓN E IMPLEMENTACIÓN DE LA ESTRATEGIA INTEGRAL DE REVITALIZACIÓN, Y LOS DEMÁS PROYECTOS PRIORIZADOS POR LA SUBDIRECCIÓN DE OPERACIONES</t>
  </si>
  <si>
    <t>PRESTAR SERVICIOS PROFESIONALES PARA APOYAR LA ARTICULACIÓN INTERINSTITUCIONAL REFERENTE A LA IMPLEMENTACIÓN DE CONEXIONES INTRADOMICILIARIAS DE ACUEDUCTO Y ALCANTARILLADO EN SUS ETAPAS DE ESTRUCTURACIÓN, EJECUCIÓN Y SEGUIMIENTO EN EL MARCO DE LOS MEJORAMIENTOS DE VIVIENDA EN TERRITORIOS DE MEJORAMIENTO INTEGRAL</t>
  </si>
  <si>
    <t>PRESTAR SERVICIOS PROFESIONALES PARA LAS LABORES DEL COMPONENTE SOCIAL Y EN EL RELACIONAMIENTO COMUNITARIO PARA LA REGULARIZACIÓN DE DESARROLLOS LEGALIZADOS EN SU ETAPA DE GESTIÓN</t>
  </si>
  <si>
    <t>PRESTAR SERVICIOS PROFESIONALES PARA APOYAR LA ARTICULACIÓN Y ORGANIZACIÓN EN EL DESARROLLO DEL PROCEDIMIENTO DE LEGALIZACIÓN URBANÍSTICA EN SU ETAPA DE GESTIÓN Y ESTUDIOS PRELIMINARES EN LOS TERRITORIOS SUSCEPTIBLES DE SER LEGALIZADOS</t>
  </si>
  <si>
    <t>PRESTAR SERVICIOS PROFESIONALES PARA APOYAR EL SEGUIMIENTO EN EL AVANCE DE OBRAS DE LAS INTERVENCIONES DEFINIDAS EN LOS PLANES DE ACCIÓN DE MEJORAMIENTO INTEGRAL EN TERRITORIOS PRIORIZADOS POR LA SECRETARÍA DISTRITAL DEL HÁBITAT.</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</si>
  <si>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</si>
  <si>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</si>
  <si>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 xml:space="preserve">PRESTAR SERVICIOS PROFESIONALES PARA APOYAR TECNICAMENTE A LA SUBDIRECCIÓN DE PREVENCIÓN Y SEGUIMIENTO EN LAS ACTIVIDADES DE MONITOREO DE LAS AREAS SUSCEPTIBLES DE OCUPACIÓN ILEGAL Y EN LA PREVENCIÓN DE DESARROLLOS ILEGALES EN EL DISTRITO CAPITAL
</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</si>
  <si>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</si>
  <si>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 xml:space="preserve">PRESTAR SERVICIOS PROFESIONALES DE APOYO JURIDICO PARA SUSTANCIAR INVESTIGACIONES ADMINISTRATIVAS RELACIONADAS CON LA ENAJENACIÓN Y ARRENDAMIENTO DE VIVIENDA
</t>
  </si>
  <si>
    <t>PRESTAR SERVICIOS PROFESIONALES PARA APOYAR JURIDICAMENTE EN LA REVISIÓNY SUSTANCIACIÓN DE LOS ACTOS ADMINISTRATIVOS EXPEDIDOS POR LA SUBDIRECCIÓN DE INVESTIGACIONES Y CONTROL DE VIVIENDA</t>
  </si>
  <si>
    <t>PRESTAR SERVICIOS PROFESIONALES PARA APOYAR JURIDICAMENTE EN LA SUSTANCIACIÓN DE LOS ACTOS ADMINISTRATIVOS EXPEDIDOS POR LA SUBDIRECCIÓN DE INVESTIGACIONES Y CONTROL DE VIVIENDA</t>
  </si>
  <si>
    <t>PRESTAR PRESTAR SERVICIOS PROFESIONALES PARA APOYAR TECNICAMENTE A LA COMISIÓN DE VEEDURÍA DE LAS CURADURÍAS URBANAS DE BOGOTÁ EN LA REVISIÓN Y CONCEPTUALIZACIÓN DE LOS CASOS QUE LE SEAN ASIGNADOS EN LOS ASPECTOS ARQUITECTONICOS Y URBANISTICOSERVICIOS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</si>
  <si>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JURIDICAMENTE A LA SDHT EN EL MARCO DE SU PARTICIPACION EN LA COMISIÓN DE VEEDURÍA DE LAS CURADURÍASURBANAS DE BOGOTÁ.</t>
  </si>
  <si>
    <t>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</si>
  <si>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</si>
  <si>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APOYAR EL SEGUIMIENTO, CONTROL Y ARTICULACIÓN DE LA INFORMACIÓN QUE SE REQUIERA EN EL MARCO DEL PROYECTO DE INVERSIÓN, ASI COMO LAS DEMÁS ACTUACIONES ADMINISTRATIVAS ENCOMENDADAS</t>
  </si>
  <si>
    <t>PRESTAR SERVICIOS PROFESIONALES ESPECIALIZADOS EN LA SUBDIRECCIÓN DE PREVENCIÓN Y SEGUIMIENTO PARA APOYAR LAS ACTIVIDADES DE MONITOREO DE LAS ÁREAS SUSCEPTIBLES DE OCUPACIÓN ILEGAL Y EN LOS TEMAS RELACIONADOS CON LA EJENACIÓN ILEGAL EN EL DISTRITO CAPITAL</t>
  </si>
  <si>
    <t xml:space="preserve"> 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</si>
  <si>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POSICIONAMIENTO, IMPLEMENTACIÓN Y SEGUIMIENTO DE LAS ESTRATEGIAS DE PARTICIPACIÓN E INTERVENCIÓN DEL SECTOR HÁBITAT A NIVEL TERRITORIAL Y SU ARTICULACIÓN CON EL NIVEL CENTRAL.</t>
  </si>
  <si>
    <t>PRESTAR SERVICIOS PROFESIONALES PARA ORIENTAR EL DESARROLLO DE LA PLANEACIÓN ESTRATÉGICA, ARTICULACIÓN DE LOS COMPONENTES DEL PROYECTO DE INVERSIÓN 7590, ASÍ COMO LA PROGRAMACIÓN PRESUPUESTAL Y CONTRACTUAL DE LA SUBDIRECCIÓN DE PARTICIPACIÓN Y RELACIONES CON LA COMUNIDAD.</t>
  </si>
  <si>
    <t>PRESTAR SERVICIOS PROFESIONALES PARA BRINDAR ACOMPAÑAMIENTO JURÍDICO Y APOYO EN LOS PROCESOS CONTRACTUALES Y POSTCONTRACTUALES PARA LA ARTICULACIÓN DE LAS ACCIONES DE LOS PROCESOS ASIGNADOS A LA SPRC</t>
  </si>
  <si>
    <t>PRESTAR SERVICIOS PROFESIONALES PARA LIDERAR EL COMPONENTE TÉCNICO DE LAS ESTRATEGIAS DE APROPIACIÓN DEL ESPACIO PÚBLICO EN LAS INTERVENCIONES INTEGRALES DE LA SECRETARÍA DISTRITAL DEL HÁBITAT</t>
  </si>
  <si>
    <t>PRESTAR SERVICIOS PROFESIONALES PARA APOYAR LA DEFINICIÓN DE LINEAMIENTOS PARA INCORPORAR LOS ENFOQUES DE INNOVACIÓN SOCIAL, CULTURA CIUDADANA Y SISTEMA DE CUIDADO EN LOS COMPONENTES DE LA ESTRATEGIA DE PARTICIPACIÓN "CONÉCTATE CON TU TERRITORIO</t>
  </si>
  <si>
    <t>PRESTAR SERVICIOS PROFESIONALES PARA APOYAR DESDE EL COMPONENTE SOCIAL LA EJECUCIÓN Y DESARROLLO DEL PROYECTO FINANCIADO CON RECURSOS DE REGALÍAS DENOMINADO MEJORAMIENTO DE LOS SISTEMAS DE TRATAMIENTO DE AGUA POTABLE DE ACUEDUCTOS COMUNITARIOS EN EL ÁREA RURAL DEL DISTRITO IDENTIFICADO CON CÓDIGO BPIN: 2021011010002 EN CUMPLIMIENTO DE LAS METAS DEFINIDAS EN EL PLAN DISTRITAL DE DESARROLLO 2020-2024</t>
  </si>
  <si>
    <t xml:space="preserve">PRESTAR SERVICIOS PROFESIONALES ESPECIALIZADOS PARA LA CONCEPTUALIZACIÓN Y ARTICULACIÓN DE LOS DIVERSOS COMPONENTES NECESARIOS PARA EL DESARROLLO DE LOS PROYECTOS ESTRATÉGICOS APOYADOS POR LA SUBDIRECCIÓN.
</t>
  </si>
  <si>
    <t>PRESTAR SERVICIOS PROFESIONALES PARA ESTRUCTURAR URBANÍSTICAMENTE LOS PROYECTOS, INTERVENCIONES URBANAS INTEGRALES Y/O INSTRUMENTOS DE PLANEAMIENTO EN RESPONSABILIDAD DE LA ENTIDAD.</t>
  </si>
  <si>
    <t xml:space="preserve">PRESTAR SERVICIOS PROFESIONALES PARA ESTRUCTURAR LOS ASPECTOS ARQUITECTÓNICOS Y URBANÍSTICOS, EN LOS PROYECTOS QUE APOYA LA SUBDIRECCIÓN CON EL OBJETIVO DE PERMITIR LA HABILITACIÓN DE SUELO PARA VIVIENDA VIS/VIP Y USOS COMPLEMENTARIOS.
</t>
  </si>
  <si>
    <t>PRESTAR SERVICIOS PROFESIONALES PARA APOYAR LA GESTIÓN DE LA INFORMACIÓN EN LA IMPLEMENTACIÓN Y SEGUIMIENTO DE LA POLÍTICA PÚBLICA DE SERVICIOS PÚBLICOS DOMICILIARIOS Y DE LOS PLANES FORMULADOS POR LA SUBDIRECCIÓN DE SERVICIOS PÚBLICOS</t>
  </si>
  <si>
    <t>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t>
  </si>
  <si>
    <t>PRESTAR SERVICIOS PROFESIONALES PARA APOYAR Y ACOMPAÑAR TECNICAMENTE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</si>
  <si>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BRINDAR INSUMOS JURIDICO - NORMATIVOS Y APOYAR PROCESOS CONTRACTUALES EN TODAS SUS ETAPAS, PARA LA ESTRUCTURACIÓN Y EJECUCIÓN DE LOS MEJORAMIENTOS DE VIVIENDA - MODALIDAD HABITABILIDAD Y DEMÁS PROCESOS ADELANTADOS POR LA SUBDIRECCIÓN DE BARRIOS DE LA SECRETARÍA DISTRITAL DEL HÁBITA</t>
  </si>
  <si>
    <t>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</si>
  <si>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</si>
  <si>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 xml:space="preserve"> 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</si>
  <si>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 xml:space="preserve"> PRESTAR SERVICIOS PROFESIONALES PARA APOYAR EL SEGUIMIENTO A LOS LINEAMIENTOS TÉCNICOS DE INGENIERÍA EN LA IMPLEMENTACIÓN DEL PROYECTO PILOTO "PLAN TERRAZAS"</t>
  </si>
  <si>
    <t xml:space="preserve"> 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t>
  </si>
  <si>
    <t xml:space="preserve"> 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t>
  </si>
  <si>
    <t xml:space="preserve"> PRESTAR SERVICIOS PROFESIONALES A LA SECRETARIA DISTRITAL DEL HÁBITAT, PARA APOYAR EL PROCESO DE GESTIÓN FINANCIERA Y EL SEGUIMIENTO A LOS PASIVOS Y RESERVAS PRESUPUESTALES QUE ADMINISTRA LA ENTIDAD.</t>
  </si>
  <si>
    <t xml:space="preserve"> PRESTAR SERVICIOS DE APOYO A LA GESTIÓN, PARA LA ATENCIÓN A LA CIUDADANÍA SOBRE LA OFERTA INSTITUCIONAL DE LA SECRETARÍA DISTRITAL DE HÁBITAT, MEDIANTE LOS CANALES OFICIALES DE LA ENTIDAD.</t>
  </si>
  <si>
    <t>PRESTAR SERVICIOS PROFESIONALES PARA PROPORCIONAR APOYO JURÍDICO AL ÁREA DE TALENTO HUMANO EN LOS TEMAS RELACIONADOS CON LA GESTIÓN DE PERSONAL, ASÍ COMO APOYAR LA SUPERVISIÓN DE LOS CONTRATOS A CARGO DEL ÁREA.</t>
  </si>
  <si>
    <t>PRESTAR SERVICIOS PROFESIONALES PARA APOYAR EL PROCESAMIENTO, ANÁLISIS Y EVALUACIÓN DE LOS ESTUDIOS, INVESTIGACIONES Y DEMÁS DOCUMENTOS QUE CONTRIBUYAN A LA GENERACIÓN DE ALTERNATIVAS DE FINANCIACIÓN EN EL MARCO DE LA POLÍTICA DE GESTIÓN INTEGRAL DEL HÁBITAT.</t>
  </si>
  <si>
    <t>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MISIÓN DE LA SECRETARÍA DISTRITAL DEL HÁBITAT</t>
  </si>
  <si>
    <t xml:space="preserve"> PRESTAR SERVICIOS DE APOYO A LA GESTIÓN, REALIZANDO LAS ACCIONES REQUERIDAS EN LO OPERATIVO, ADMINISTRATIVO Y DOCUMENTAL, QUE PROPENDAN POR LA BUENA GESTIÓN DEL DESPACHO DE LA SECRETARÍA DISTRITAL DEL HÁBITAT</t>
  </si>
  <si>
    <t>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t>
  </si>
  <si>
    <t>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t>
  </si>
  <si>
    <t>PRESTAR SERVICIOS PROFESIONALES PARA APOYAR LAS ACTIVIDADES TÉCNICAS DE PREVENCIÓN, EJECUCIÓN Y SEGUIMIENTO DEL COMPONENTE DE MEJORA DE VIVIENDA EN EL MARCO DE LAS INTERVENCIONES EN LOS TERRITORIOS PRIORIZADOS POR LA SECRETARÍA DISTRITAL DEL HÁBITAT.</t>
  </si>
  <si>
    <t xml:space="preserve"> PRESTAR SERVICIOS PROFESIONALES PARA APOYAR LA COORDINACIÓN EN LA ASIGNACIÓN Y EJECUCIÓN DE SUBSIDIOS DE MEJORAMIENTOS DE VIVIENDA - MODALIDAD HABITABILIDAD EN LOS TERRITORIOS PRIORIZADOS POR LA SECRETARÍA DISTRITAL DEL HÁBITAT</t>
  </si>
  <si>
    <t xml:space="preserve"> 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</si>
  <si>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ANALIZAR, FORMULAR Y ELABORAR LOS PRESUPUESTOS REQUERIDOS PARA LA IMPLEMENTACIÓN DE LOS PROYECTOS PRIORIZADOS POR LA SUBDIRECCIÓN DE OPERACIONES.</t>
  </si>
  <si>
    <t xml:space="preserve"> 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t>
  </si>
  <si>
    <t xml:space="preserve"> PRESTAR SERVICIOS PROFESIONALES DE CARÁCTER JURÍDICO EN LAS SOLICITUDES DE INGRESO A LOS PROGRAMAS E INSTRUMENTOS DE FINANCIACIÓN PARA LA ADQUISICIÓN DE VIVIENDA.</t>
  </si>
  <si>
    <t>PRESTAR SERVICIOS PROFESIONALES JURÍDICOS EN LOS PROGRAMAS E INSTRUMENTOS DE FINANCIACIÓN PARA EL ACCESO A LA VIVIENDA VIS Y VIP DE LA SECRETARÍA DISTRITAL DEL HÁBITAT.</t>
  </si>
  <si>
    <t>PRESTAR SERVICIOS DE APOYO A LA GESTIÓN PARA ADELANTAR TAREAS ADMINISTRATIVAS DE LA SUBDIRECCIÓN DE PARTICIPACIÓN Y RELACIONES CON LA COMUNIDAD, RELACIONADAS CON PROCESOS DE SEGUIMIENTO A CORRESPONDENCIA Y A LA GESTIÓN DE LAS TAREAS LOGÍSTICAS DEL ÁREA.</t>
  </si>
  <si>
    <t>PRESTAR SERVICIOS PROFESIONALES ESPECIALIZADOS EN LA ORIENTACIÓN Y LIDERAZGO PARA LA GESTIÓN Y ARTICULACIÓN DE LOS INSTRUMENTOS DE PLANEACIÓN CON LOS PROYECTOS ESTRATÉGICOS, EN EL MARCO DE LA POLÍTICA DE GESTIÓN INTEGRAL DEL HÁBITAT.</t>
  </si>
  <si>
    <t>PRESTAR SERVICIOS PROFESIONALES DE APOYO JURIDICO PARA SUSTANCIAR INVESTIGACIONESADMINISTRATIVAS RELACIONADAS CON LA ENAJENACIÓN Y ARRENDAMIENTO DE VIVIEND</t>
  </si>
  <si>
    <t>PRESTAR SERVICIOS PROFESIONALES PARA APOYAR LA REVISIÓN DE LOS PROCESOS CONTRACTUALES Y OTROS ACTOS JURÍDICOS DE COMPETENCIA DE LA SUBSECRETARIA DE GESTIÓN CORPORATIVA</t>
  </si>
  <si>
    <t>PRESTAR SERVICIOS PROFESIONALES PARA ORIENTAR EL DESARROLLO DE LAS ACTIVIDADES PROPIAS DEL PROCESO DE ATENCIÓN AL CIUDADANO DE LA SECRETARÍA DISTRITAL DEL HÁBITAT.</t>
  </si>
  <si>
    <t xml:space="preserve"> PRESTAR SERVICIOS DE APOYO A LA GESTIÓN, PARA LAS ACTIVIDADES DE ATENCIÓN Y SERVICIO A LA CIUDADANIA DE LA SECRETARÍA DISTRITAL DE HÁBITAT</t>
  </si>
  <si>
    <t xml:space="preserve"> PRESTAR SERVICIOS PROFESIONALES PARA APOYAR JURÍDICAMENTE LA GESTIÓN DE LA OFICINA DE CONTROL DISCIPLINARIO INTERNO EN LA SUSTANCIACIÓN DE LAS ACTUACIONES DISCIPLINARIAS QUE LE SEAN ASIGNADAS Y EN LA ESTRUCTURACIÓN DE LOS PROCESOS CONTRACTUALES NECESARIOS PARA LA OFICINA.</t>
  </si>
  <si>
    <t xml:space="preserve"> 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t>
  </si>
  <si>
    <t xml:space="preserve"> 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</si>
  <si>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IMPLEMENTAR LAS ESTRATEGIAS DE GESTIÓN SOCIAL Y TRABAJO PARTICIPATIVO CON LAS DISTINTAS COMUNIDADES Y/O POBLACIONES INVOLUCRADAS EN LA ESTRUCTURACIÓN E IMPLEMENTACIÓN DE LAS INTERVENCIONES DE VIVIENDA NUEVA RURAL, Y LOS DEMÁS PROYECTOS PRIORIZADOS POR LA SUBDIRECCIÓN DE OPERACIONES.</t>
  </si>
  <si>
    <t>PRESTAR SERVICIOS PROFESIONALES PARA APOYAR EN LA REVISIÓN, ELABORACIÓN Y SEGUIMIENTO DE LAS ACTIVIDADES ADMINISTRATIVAS REQUERIDAS POR LA SUBDIRECCIÓN DE OPERACIONES.</t>
  </si>
  <si>
    <t>PRESTAR SERVICIOS PROFESIONALES PARA REALIZAR ACTIVIDADES DE ANÁLISIS, RECONOCIMIENTO Y DE GESTIÓN PREDIAL PARA LOS PROYECTOS PRIORIZADOS EN LA ENTIDAD&lt;(&gt;,&lt;)&gt; DE ACUERDO A LA NORMA VIGENTE.</t>
  </si>
  <si>
    <t>PRESTAR SERVICIOS PROFESIONALES PARA REALIZAR EL ANÁLISIS Y LA GESTIÓN SOCIAL DE LOS PROYECTOS PRIORIZADOS EN LA ENTIDAD.</t>
  </si>
  <si>
    <t>PRESTAR SERVICIOS PROFESIONALES PARA REALIZAR LAS ACTIVIDADES ADMINISTRATIVAS Y OPERATIVAS DE LOS PROYECTOS PRIORIZADOS QUE LE SEAN ASIGNADOS POR LA ENTIDAD.</t>
  </si>
  <si>
    <t>PRESTAR SERVICIOS PROFESIONALES PARA REALIZAR EL ANÁLISIS SOCIAL, ECONÓMICO E INMOBILIARIO DE LOS PROYECTOS PRIORIZADOS EN LA ENTIDAD.</t>
  </si>
  <si>
    <t>PRESTAR SERVICIOS PROFESIONALES PARA REALIZAR EL ANÁLISIS JURÍDICO Y LA GESTIÓN DE LOS PROYECTOS PRIORIZADOS EN LA ENTIDAD.</t>
  </si>
  <si>
    <t>PRESTAR SERVICIOS PROFESIONALES PARA APOYAR LAS ACTIVIDADES DE ESTANDARIZACIÓN Y CONSOLIDACIÓN DE LA INFORMACIÓN GEOGRÁFICA, ALFANUMÉRICA, ASÍ COMO LA PRODUCCIÓN CARTOGRÁFICA, EN EL MARCO DE LA POLÍTICA DE GESTIÓN INTEGRAL DEL HÁBITAT.</t>
  </si>
  <si>
    <t>PRESTAR SERVICIOS PROFESIONALES PARA APOYAR LAS ACTIVIDADES DE PROCESAMIENTO, CONSOLIDACIÓN Y ANÁLISIS CUALITATIVOS Y POBLACIONALES EN EL MARCO DEL SEGUIMIENTO DE LA INFORMACIÓN MISIONAL Y ESTRATÉGICA DEL SECTOR HÁBITAT.</t>
  </si>
  <si>
    <t>PRESTAR SERVICIOS PROFESIONALES PARA LA ESTRUCTURACIÓN Y FORMULACIÓN DEL PLAN MAESTRO DE HÁBITAT Y SERVICIOS PÚBLICOS, ASÍ COMO LAS REGLAMENTACIONES A CARGO DE LA SDHT DERIVADAS DEL PLAN DE ORDENAMIENTO TERRITORIAL.</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</si>
  <si>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</si>
  <si>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TECNICAMENTE A LA SUBDIRECCIÓN DE PREVENCIÓN Y SEGUIMIENTO EN LAS ACTIVIDADES DE MONITOREO DE LAS AREAS SUSCEPTIBLES DE OCUPACIÓN ILEGAL Y EN LA PREVENCIÓN DE DESARROLLOS ILEGALES EN EL DISTRITO CAPITA</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</si>
  <si>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</si>
  <si>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DE APOYO JURIDICO PARA SUSTANCIAR INVESTIGACIONESADMINISTRATIVAS RELACIONADAS CON LA ENAJENACIÓN Y ARRENDAMIENTO DE VIVIENDA</t>
  </si>
  <si>
    <t>PRESTAR SERVICIOS PROFESIONALES PARA APOYAR DESDE LA SUBDIRECCIÓN DE SERVICIOS PÚBLICOS LA EJECUCION DE LA POLÍTICA PÚBLICA DE GESTIÓN DE RESIDUOS</t>
  </si>
  <si>
    <t xml:space="preserve">PRESTAR SERVICIOS PROFESIONALES PARA APOYAR A LA SUBSECRETARIA DE COORDINACIÓN OPERATIVA EN EL SEGUIMIENTO A LOS PROYECTOS DE ORDEN ESTRATÉGICO PRIORIZADOS EN CADA UNA DE LAS SUBDIRECCIONES QUE CONFORMAN LA DEPENDENCIA.
</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</si>
  <si>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</si>
  <si>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 xml:space="preserve"> PRESTAR SERVICIOS PROFESIONALES PARA APOYAR EL SEGUIMIENTO EN EL AVANCE DE OBRAS DE LAS INTERVENCIONES DEFINIDAS EN LOS PLANES DE ACCIÓN DE MEJORAMIENTO INTEGRAL EN TERRITORIOS PRIORIZADOS POR LA SECRETARÍA DISTRITAL DEL HÁBITAT</t>
  </si>
  <si>
    <t xml:space="preserve"> PRESTAR SERVICIOS PROFESIONALES PARA APOYAR LAS ACTIVIDADES TÉCNICAS EN LA ESTRUCTURACIÓN DE LOS MEJORAMIENTOS DE VIVIENDA- MODALIDAD HABITABILIDAD EN LOS TERRITORIOS PRIORIZADOS POR LA SECRETARÍA DISTRITAL DEL HÁBITAT</t>
  </si>
  <si>
    <t xml:space="preserve"> PRESTAR SERVICIOS PROFESIONALES PARA APOYAR EN EL SEGUIMIENTO TÉCNICO A LOS CONTRATOS DE ESTUDIOS, DISEÑOS Y OBRAS DE MEJORAMIENTO INTEGRAL RURAL Y DE BORDES, Y LOS DEMÁS PROYECTOS PRIORIZADOS POR LA SUBDIRECCIÓN DE OPERACIONES.</t>
  </si>
  <si>
    <t>PRESTAR SERVICIOS PROFESIONALES PARA APOYAR LA ELABORACIÓN DE PLANIMETRÍA, RENDERS Y MODELACIONES URBANAS Y ARQUITECTÓNICAS, NECESARIOS PARA LA FORMULACIÓN E IMPLEMENTACIÓN DE LAS INTERVENCIONES DE BORDES,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</si>
  <si>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t>
  </si>
  <si>
    <t>PRESTAR SERVICIOS PROFESIONALES PARA APOYAR JURÍDICAMENTE LA ELABORACIÓN, REVISIÓN Y CONSOLIDACIÓN DE LOS DOCUMENTOS DE SOPORTE NECESARIOS PARA ADELANTAR LOS PROCESOS DE CONTRATACIÓN DE LA SUBDIRECCIÓN DE OPERACIONES.</t>
  </si>
  <si>
    <t>PRESTAR SERVICIOS PROFESIONALES PARA APOYAR LAS ACTIVIDADES DE GESTIÓN, SEGUIMIENTO, FORMULACIÓN, ARTICULACIÓN, ELABORACIÓN Y REVISIÓN DE LOS DOCUMENTOS REQUERIDOS PARA EL CUMPLIMIENTO DE LAS METAS DE LOS PROYECTOS DE INVERSIÓN A CARGO DE LA SUBDIRECCIÓN DE OPERACIONES</t>
  </si>
  <si>
    <t>PRESTAR SERVICIOS DE APOYO A LA GESTIÓN PARA ADELANTAR TAREAS ADMINISTRATIVAS DE LA SUBDIRECCIÓN DE PARTICIPACIÓN Y RELACIONES CON LA COMUNIDAD, RELACIONADAS CON PROCESOS CONTRACTUALES Y PRESUPUESTALES DEL ÁREA.</t>
  </si>
  <si>
    <t xml:space="preserve"> 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</si>
  <si>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DE APOYO A LA COORDINACIÓN EN LA ELABORACIÓN DE ESTRUCTURACIONES PARA LA ASIGNACIÓN DE SUBSIDIOS DE VIVIENDA - MODALIDAD HABITABILIDAD EN LOS TERRITORIOS PRIORIZADOS POR LA SECRETARÍA DISTRITAL DEL HÁBITAT</t>
  </si>
  <si>
    <t>PRESTAR SERVICIOS PROFESIONALES PARA APOYAR LAS ACTIVIDADES TÉCNICAS EN LA EJECUCIÓN Y SEGUIMIENTO DE LOS MEJORAMIENTOS DE VIVIENDA EN EL MARCO DE LAS INTERVENCIONES EN LOS TERRITORIOS PRIORIZADOS POR LA SECRETARÍA DISTRITAL DEL HÁBITAT.</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</si>
  <si>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</si>
  <si>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DESDE EL COMPONENTE TÉCNICO EL SEGUIMIENTO A LA EJECUCIÓN DE OBRAS EN TERRITORIOS PRIORIZADOS POR LA SECRETARÍA DISTRITAL DEL HÁBITAT.</t>
  </si>
  <si>
    <t>PRESTAR SERVICIOS DE APOYO A LA GESTIÓN PARA REALIZAR ACTIVIDADES ASISTENCIALES, ADMINISTRATIVAS, OPERATIVAS Y DE GESTIÓN DOCUMENTAL REQUERIDAS EN LA OPERACIÓN DE LOS INSTRUMENTOS DE FINANCIACIÓN DE LA SECRETARÍA DISTRITAL DEL HABITÁT.</t>
  </si>
  <si>
    <t>PRESTAR SERVICIOS PROFESIONALES PARA REALIZAR LA GESTIÓN SOCIAL NECESARIA PARA LA IDENTIFICACIÓN Y VERIFICACIÓN DE REQUISITOS DE HOGARES QUE PUEDEN SER BENEFICIARIOS DE LOS PROGRAMAS E INSTRUMENTOS DE FINANCIACIÓN PARA LA ADQUISICIÓN DE VIVIENDA.</t>
  </si>
  <si>
    <t>PRESTAR SERVICIOS PROFESIONALES DE ORDEN JURÍDICO EN LOS PROGRAMAS E INSTRUMENTOS DE FINANCIACIÓN PARA EL ACCESO A SOLUCIONES HABITACIONALES.</t>
  </si>
  <si>
    <t>PRESTAR SERVICIOS PROFESIONALES PARA APOYAR EL PROCESO DE PAGOS A CARGO DE LA SUBDIRECCIÓN FINANCIERA DE LA SECRETARIA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</si>
  <si>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</si>
  <si>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APOYAR LA PLANEACIÓN Y LA ARTICULACIÓN INTERINSTITUCIONAL EN LA IMPLEMENTACIÓN Y SEGUIMIENTO A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</si>
  <si>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TÉCNICAMENTE EL SEGUIMIENTO AL CUMPLIMIENTO DE LOS LINEAMIENTOS ARQUITECTÓNICOS Y URBANÍSTICOS ESTABLECIDOS EN LA IMPLEMENTACIÓN DEL PROYECTO PILOTO "PLAN TERRAZAS".</t>
  </si>
  <si>
    <t>PRESTAR SERVICIOS PROFESIONALES PARA APOYAR LAS ACTIVIDADES DE DISEÑO DE INSTRUMENTOS DE SEGUIMIENTO Y SOPORTE DE LA INFORMACIÓN REQUERIDA POR LA SUBDIRECCIÓN DE PARTICIPACIÓN Y RELACIONES CON LA COMUNIDAD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</si>
  <si>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</si>
  <si>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DE APOYO PARA LA ESTRUCTURACIÓN DE PROYECTOS DESDE LOS INSTRUMENTOS DE GESTIÓN DEL SUELO, INSTRUMENTOS DE CAPTURA DE VALOR Y MODELACIONES URBANÍSTICAS EN EL MARCO DE LA PROPUESTA DE CREACIÓN DE UN BANCO DE TIERRAS PARA LA CIUDAD REGIÓN.</t>
  </si>
  <si>
    <t>PRESTAR SERVICIOS PROFESIONALES PARA APOYAR EL DESARROLLO DEL SISTEMA DE INFORMACIÓN MISIONAL Y EN LA GENERACIÓN DE CAPACIDADES ANALÍTICAS PARA LA SDHT</t>
  </si>
  <si>
    <t>PRESTAR SERVICIOS PROFESIONALES PARA APOYAR LA ARTICULACIÓN Y ORGANIZACIÓN EN EL DESARROLLO DEL PROCEDIMIENTO DE REGULARIZACIÓN DE DESARROLLOS LEGALIZADOS EN SU ETAPA DE GESTIÓN Y ESTUDIOS PRELIMINARES</t>
  </si>
  <si>
    <t>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t>
  </si>
  <si>
    <t>PRESTAR SERVICIOS PROFESIONALES PARA BRINDAR APOYO JURÍDICO Y CONTRACTUAL A LA SUBDIRECCIÓN DE BARRIOS PARA LA IMPLEMENTACIÓN DE ACCIONES EN LOS TERRITORIOS PRIORIZADOS POR LA SECRETARÍA DISTRITAL DEL HÁBITAT</t>
  </si>
  <si>
    <t>PRESTAR SERVICIOS PROFESIONALES PARA APOYAR EL SEGUIMIENTO AL DESARROLLO DE LOS PLANES DE GESTIÓN SOCIAL EN EL MARCO DEL MEJORAMIENTO INTEGRAL EN TERRITORIOS PRIORIZADOS POR LA SECRETARÍA DISTRITAL DEL HÁBITAT</t>
  </si>
  <si>
    <t>PRESTAR SERVICIOS PROFESIONALES PARA APOYAR LA COORDINACIÓN EN LA IMPLEMENTACIÓN DE ACCIONES DE MEJORAMIENTO INTEGRAL DE BARRIOS EN TERRITORIOS PRIORIZADOS POR LA SECRETARÍA DISTRITAL DEL HÁBITAT</t>
  </si>
  <si>
    <t>PRESTAR SERVICIOS PROFESIONALES EN LA ADMINISTRACIÓN Y LA GESTIÓN DE LA ARQUITECTURA DE INFRAESTRUCTURA TECNOLÓGICA DE LA ENTIDAD.</t>
  </si>
  <si>
    <t>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t>
  </si>
  <si>
    <t>PRESTAR SERVICIOS PROFESIONALES PARA APOYAR LA GESTIÓN Y SEGUIMIENTO DE PETICIONES, REQUERIMIENTOS Y SOLICITUDES INTERNAS Y EXTERNAS QUE SEAN COMPETENCIA DE LA SUBSECRETARIA DE INSPECCIÓN, VIGILANCIA Y CONTROL DE VIVIENDA "</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</si>
  <si>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</si>
  <si>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</si>
  <si>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ESPECIALIZADOS PARA APOYAR JURIDICAMENTE A LA SUBDIRECCIÓN DE PREVENSOÓN Y SEGUIMIENTO A LAS ACTIVIDADES DE ENAJENACIÓN Y ARRENDAMIENTO DE VIVIENDA.</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</si>
  <si>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</si>
  <si>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DE APOYO JURIDICO PARA SUSTANCIAR INVESTIGACIONES ADMINISTRATIVAS RELACIONADAS CON LA ENAJENACION Y ARRENDAMIENTO DE VIVIENDA.</t>
  </si>
  <si>
    <t>PRESTAR SERVICIOS PROFESIONALES PARA APOYAR TECNICAMENTE  LA SUSTANCIACIÓN DE LAS INVESTIGACIONES ADMINISTRATIVAS RELACIONADAS  CON LA ENAJENACIÓN Y ARRENDAMIENTO DE VIVIENDA</t>
  </si>
  <si>
    <t>PRESTAR SERVICIOS PROFESIONALES PARA APOYAR EL ANÁLISIS CATASTRAL NECESARIO PARA AVANZAR EN LA REGULARIZACIÓN DE DESARROLLOS LEGALIZADOS.</t>
  </si>
  <si>
    <t>PRESTAR SERVICIOS PROFESIONALES PARA APOYAR TÉCNICAMENTE EL ANÁLISIS JURÍDICO Y CATASTRAL PARA EL DESARROLLO DEL PROCEDIMIENTO DE LEGALIZACIÓN URBANÍSTICA EN SU ETAPA DE GESTIÓN Y ESTUDIOS PRELIMINARES EN LOS TERRITORIOS SUSCEPTIBLES DE SER LEGALIZADOS.</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</si>
  <si>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</si>
  <si>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ELABORAR Y REVISAR LOS DOCUMENTOS NECESARIOS PARA EL SEGUIMIENTO A LA IMPLEMENTACIÓN DE LA POLÍTICA PÚBLICA DE RURALIDAD.</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</si>
  <si>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</si>
  <si>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t>
  </si>
  <si>
    <t>PRESTAR SERVICIOS PROFESIONALES PARA APOYAR EL ANÁLISIS CATASTRAL NECESARIO PARA LA LEGALIZACIÓN URBANÍSTICA EN SU ETAPA DE GESTIÓN Y ESTUDIOS PRELIMINARES EN LOS TERRITORIOS SUSCEPTIBLES DE SER LEGALIZADOS.</t>
  </si>
  <si>
    <t>PRESTAR SERVICIOS PROFESIONALES PARA APOYAR EL DESARROLLO DEL COMPONENTE TÉCNICO TOPOGRÁFICO EN EL PROCEDIMIENTO DE LEGALIZACIÓN URBANÍSTICA EN SU ETAPA DE GESTIÓN Y ESTUDIOS PRELIMINARES EN LOS TERRITORIOS SUSCEPTIBLES DE SER LEGALIZADOS.</t>
  </si>
  <si>
    <t>PRESTAR SERVICIOS PROFESIONALES PARA BRINDAR LA GESTIÓN JURÍDICA EN LOS PROGRAMAS E INSTRUMENTOS DE FINANCIACIÓN PARA EL ACCESO A LA VIVIENDA DE LA SECRETARIA DISTRITAL DEL HÁBITAT.</t>
  </si>
  <si>
    <t>PRESTAR SERVICIOS PROFESIONALES PARA ASISTIR A LOS HOGARES EN LOS PROGRAMAS DE PROMOCIÓN DEL ACCESO AL MERCADO DE LA VIVIENDA VIS Y VIP.</t>
  </si>
  <si>
    <t>PRESTAR SERVICIOS PROFESIONALES A LA SUBDIRECCIÓN ADMINISTRATIVA PARA APOYAR TEMAS RELACIONADOS CON LA PLANEACIÓN Y EL SEGUIMIENTO A LOS PLANES DE MEJORAMIENTO.</t>
  </si>
  <si>
    <t>PRESTAR SERVICIOS PROFESIONALES PARA EL ACOMPAÑAMIENTO Y TRAMITES DERIVADOS DE LA PLATAFORMA SECOP II.</t>
  </si>
  <si>
    <t>PRESTAR SERVICIOS TÉCNICOS PARA APOYAR LA GESTIÓN ADMINISTRATIVA Y OPERATIVA, EN LA GENERACIÓN Y ANÁLISIS DE DATOS RELACIONADOS CON EL PROCESO DE SERVICIO A LA CIUDADANÍA.</t>
  </si>
  <si>
    <t>PRESTAR SERVICIOS PROFESIONALES PARA APOYAR LA PLANEACIÓN ESTRATÉGICA Y ARTICULACIÓN INSTITUCIONAL E INTERINSTITUCIONAL ASOCIADA AL PROCESO DE SERVICIO A LA CIUDADANÍA, ASÍ COMO APOYAR LA SUPERVISIÓN DE LOS CONTRATOS A CARGO DEL PROCESO DE SERVICIO A LA CIUDADANÍA</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</si>
  <si>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</si>
  <si>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</si>
  <si>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LA GESTIÓN TÉCNICA DEL DESARROLLO DEL PROYECTO DE CATASTRO DE REDES DE LOS SERVICIOS PÚBLICOS EN EL DISTRITO CAPITAL EN LO RELACIONADO CON LAS FUNCIONES DE LA SUBDIRECCIÓN DE SERVICIOS PÚBLICOS</t>
  </si>
  <si>
    <t>PRESTAR SERVICIOS PROFESIONALES DE APOYO EN LAS ACTIVIDADES DE ANÁLISIS DE INFORMACIÓN POBLACIONAL Y ASISTIR A LOS ESPACIOS DE PARTICIPACIÓN POBLACIONAL DEL ORDEN DISTRITAL, EN EL MARCO DE LA POLÍTICA DE GESTIÓN INTEGRAL DEL HÁBITAT.</t>
  </si>
  <si>
    <t>PRESTAR SERVICIOS PROFESIONALES PARA APOYAR EN EL DESARROLLO DEL COMPONENTE DE ENERGÍA Y GAS EN LA IMPLEMENTACIÓN Y SEGUIMIENTO DE LA POLÍTICA PÚBLICA DE SERVICIOS PÚBLICOS DOMICILIARIOS Y DE LOS PLANES FORMULADOS POR LA SUBDIRECCIÓN DE SERVICIOS PÚBLICOS</t>
  </si>
  <si>
    <t xml:space="preserve">PRESTAR SERVICIOS DE APOYO A LA GESTIÓN PARA BRINDAR APOYO EN ACTIVIDADES OPERATIVAS EN LA SUBDIRECCIÓN DE INVESTIGACIONES Y CONTROL DE VIVIENDA
</t>
  </si>
  <si>
    <t>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t>
  </si>
  <si>
    <t>PRESTAR SERVICIOS PROFESIONALES PARA APOYAR EL SEGUIMIENTO TÉCNICO DE LAS OBRAS DESARROLLADAS EN LOS TERRITORIOS PRIORIZADOS POR LA SECRETARÍA DISTRITAL DEL HÁBITAT</t>
  </si>
  <si>
    <t>P R E S T A R S E R V I C I O S  PROFESIONALES DE APOYO JURIDICO PARA SUSTANCIAR  I N VE S T I G A C I O N E S ADMINISTRATIVAS RELACIONADAS CON LA ENAJENACIÓN Y ARRENDAMIENTO DE VIVIENDA</t>
  </si>
  <si>
    <t xml:space="preserve"> 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</si>
  <si>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PARA BRINDAR APOYO EN LA RESOLUCION DE RECURSOS Y DEMAS ACTIVIDADES JURIDICAS RELACIONADAS CON LAS INVESTIGACIONES ADMINISTRATIVAS DE LA INSPECCION VIGILANCIA Y CONTROL DE VIVIENDA</t>
  </si>
  <si>
    <t>PRESTAR SERVICIOS PROFESIONALES PARA APOYAR LA ELABORACIÓN, REVISIÓN Y VALIDACIÓN DE LOS ESTUDIOS JURÍDICOS NECESARIOS PARA LA FORMULACIÓN E IMPLEMENTACIÓN DE LOS PROYECTOS PRIORIZADOS POR LA SUBDIRECCIÓN DE OPERACIONES.</t>
  </si>
  <si>
    <t>PRESTAR SERVICIOS PROFESIONALES PARA APOYAR TÉCNICAMENTE LA SUPERVISIÓN DE LAS OBRAS Y LAS ACTIVIDADES ADMINISTRATIVAS, OPERATIVAS Y DOCUMENTALES, NECESARIAS PARA LA IMPLEMENTACIÓN DE LOS PROYECTOS PRIORIZADOS POR LA SUBDIRECCIÓN DE OPERACIONES.</t>
  </si>
  <si>
    <t>PRESTAR SERVICIOS PROFESIONALES PARA LLEVAR A CABO ESTUDIOS Y ANÁLISIS FINANCIEROS, ECONÓMICOS Y ESTADÍSTICOS ASOCIADOS AL COMPORTAMIENTO DE LA VIVIENDA Y EL HÁBITAT.</t>
  </si>
  <si>
    <t>PRESTAR SERVICIOS PROFESIONALES DE APOYO A LA GESTIÓN ADMINISTRATIVA, OPERATIVA Y DE SEGUIMIENTO PRESUPUESTAL DE LOS PROYECTOS PRIORIZADOS POR LA SUBDIRECCIÓN DE OPERACIONES.</t>
  </si>
  <si>
    <t>PRESTAR SERVICIOS PROFESIONALES PARA APOYAR TÉCNICAMENTE LA ELABORACIÓN Y REVISIÓN DE DOCUMENTOS DE SOPORTE NECESARIOS PARA LA SUPERVISIÓN DE LAS OBRAS DE LOS PROYECTOS PRIORIZADOS POR LA SUBDIRECCIÓN DE OPERACIONES.</t>
  </si>
  <si>
    <t>PRESTAR SERVICIOS DE APOYO A LA GESTIÓN DOCUMENTAL, ACTIVIDADES ADMINISTRATIVAS Y OPERATIVAS NECESARIAS POR LA SUBDIRECCIÓN DE OPERACIONES.</t>
  </si>
  <si>
    <t>PRESTAR SERVICIOS PROFESIONALES PARA APOYAR Y COORDINAR TÉCNICAMENTE LA SUPERVISIÓN DE LAS OBRAS, Y DEMÁS ACTIVIDADES NECESARIAS PARA LA IMPLEMENTACIÓN DE LOS PROYECTOS PRIORIZADOS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</si>
  <si>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</si>
  <si>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BRINDAR APOYO EN LA RESOLUCION DE RECURSOS Y DEMAS ACTIVIDADES JURIDICAS RELACIONADAS CON LAS INVESTIGACIONES ADMINISTRATIVAS DE LA INSPECCION VIGILANCIA Y CONTROL DE VIVIENDA.</t>
  </si>
  <si>
    <t>PRESTAR SERVICIOS PROFESIONALES PARA LA ESTRUCTURACIÓN TÉCNICA NECESARIA PARA LA ASIGNACIÓN DE SUBSIDIOS DE MEJORAMIENTOS DE VIVIENDA -MODALIDAD HABITABILIDAD EN LOS TERRITORIOS PRIORIZADOS POR LA SECRETARÍADISTRITAL DEL HÁBITAT</t>
  </si>
  <si>
    <t>PRESTAR SERVICIOS PROFESIONALES A LA SECRETARIA DISTRITAL DEL HÁBITAT PARA APOYAR EL PROCESO DE PAGOS, ASÍ COMO LAS ACTIVIDADES RELACIONADAS CON LOS PROCESOS Y PROCEDIMIENTOS DEL MIPG DE LA SUBDIRECCIÓN FINANCIERA</t>
  </si>
  <si>
    <t>PRESTAR SERVICIOS DE APOYO A LA GESTIÓN DOCUMENTAL, ACTIVIDADES ADMINISTRATIVAS Y OPERATIVAS NECESARIAS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</si>
  <si>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</si>
  <si>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t>
  </si>
  <si>
    <t xml:space="preserve"> PRESTAR SERVICIOS PROFESIONALES PARA APOYAR TECNICAMENTE A LA COMISIÓN DE VEEDURÍA DE LAS CURADURÍAS URBANAS DE BOGOTÁ EN LA REVISIÓN Y CONCEPTUALIZACIÓN DE LOS CASOS QUE LE SEAN ASIGNADOS EN LOS ASPECTOS ARQUITECTONICOS Y URBANISTICOS</t>
  </si>
  <si>
    <t>PRESTAR SERVICIOS DE APOYO A LA GESTIÓN DOCUMENTAL EN EL MANEJO, DISTRIBUCIÓN DE LA CORRESPONDENCIA Y ARCHIVO EN EL MARCO DE LA ESTRUCTURACIÓN DE MEJORAMIENTOS DE VIVIENDA Y DEMÁS PROCESOS ADELANTADOS POR LA SUBDIRECCIÓN DE BARRIOS DE LA SECRETARÍA DISTRITAL DEL HÁBITAT.</t>
  </si>
  <si>
    <t>PRESTAR SERVICIOS PROFESIONALES PARA APOYAR A NIVEL TÉCNICO Y OPERATIVO EN LA IMPLEMENTACIÓN Y SEGUIMIENTO DE LOS MEJORAMIENTOS DE VIVIENDA MODALIDAD HABITABILIDAD EN LOS TERRITORIOS PRIORIZADOS POR LA SECRETARÍA DISTRITAL DEL HÁBITAT.</t>
  </si>
  <si>
    <t>PRESTAR SERVICIOS PROFESIONALES PARA BRINDAR INSUMOS JURÍDICO - NORMATIVOS Y APOYAR PROCESOS CONTRACTUALES PARA LA IMPLEMENTACIÓN DEL PROYECTO PILOTO "PLAN TERRAZAS" Y DEMÁS PROCESOS ADELANTADOS POR LA SUBDIRECCIÓN DE BARRIOS DE LA SECRETARÍA DISTRITAL DE HÁBITAT</t>
  </si>
  <si>
    <t>PRESTAR SERVICIOS PROFESIONALES DE SOPORTE AL SISTEMA DE CORRESPONDENCIA Y GESTIÓN DOCUMENTAL SIGA</t>
  </si>
  <si>
    <t>RESTAR SERVICIOS PROFESIONALES PARA BRINDAR APOYO ADMINISTRATIVO EN LO RELACIONADO CON LOS TRÁMITES E INFORMES DE SEGUIMIENTO NECESARIOS DE LA SUBDIRECCIÓN DE PREVENCIÓN Y SEGUIMIENTO</t>
  </si>
  <si>
    <t>PRESTAR SERVICIOS DE APOYO A LA GESTIÓN PARA REALIZAR ACTIVIDADES LOGÍSTICAS NECESARIAS EN LA IMPLEMENTACIÓN DEL COMPONENTE SOCIAL PARA LA INTERVENCIÓN EN TERRITORIOS PRIORIZADOS POR LA SECRETARÍA DISTRITAL DEL HÁBITAT.</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</si>
  <si>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</si>
  <si>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</si>
  <si>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LOS SERVICIOS PROFESIONALES PARA APOYAR EL DESARROLLO DE LAS ACCIONES Y LINEAMIENTOS QUE SE IMPLEMENTEN EN EL MARCO DEL PROGRAMA DE GESTIÓN DOCUMENTAL</t>
  </si>
  <si>
    <t>PRESTAR SERVICIOS PROFESIONALES PARA APOYAR LA EJECUCIÓN DE LAS ACTIVIDADES DESARROLLADAS EN EL MARCO DEL PROCESO DE GESTIÓN DOCUMENTAL</t>
  </si>
  <si>
    <t>PRESTAR SERVICIOS PARA APOYAR TÉCNICAMENTE EL PROCESO DE GESTIÓN DOCUMENTAL EN LO RELACIONADO CON LOS ARCHIVOS DE GESTIÓN Y CORRESPONDENCIA DE LA ENTIDAD.</t>
  </si>
  <si>
    <t>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t>
  </si>
  <si>
    <t>PRESTAR SERVICIOS PROFESIONALES EN LA SUBDIRECCIÓN FINANCIERA PARA APOYAR EL PROCESO PRESUPUESTAL EN EL REGISTRO, SEGUIMIENTO Y CONTROL DE LAS OPERACIONES PRESUPUESTALES DE LA SECRETARIA DISTRITAL DEL HÁBITAT</t>
  </si>
  <si>
    <t>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t>
  </si>
  <si>
    <t>PRESTAR SERVICIOS DE APOYO ADMINISTRATIVO PARA LA IMPLEMENTACIÓN DE PROGRAMAS Y PROYECTOS PARA LA ADQUISICIÓN DE SOLUCIONES HABITACIONALES EN LA SUBDIRECCIÓN DE RECURSOS PRIVADOS.</t>
  </si>
  <si>
    <t>PRESTAR SERVICIOS PROFESIONALES DE ANÁLISIS, REVISIÓN Y PROCESAMIENTO DE BASES DE DATOS PARA EL DESARROLLO E IMPLEMENTACIÓN DE PROGRAMAS E INSTRUMENTOS DE FINANCIACIÓN PARA LA ADQUISICIÓN DE VIVIENDA DESARROLLADOS POR LA SUBSECRETARÍA DE GESTIÓN FINANCIERA.</t>
  </si>
  <si>
    <t>PRESTAR SERVICIOS PROFESIONALES DE CARÁCTER COMERCIAL, REQUERIDOS PARA LA GESTIÓN DE RECURSOS Y LA IMPLEMENTACIÓN Y EJECUCIÓN DE FUENTES DE FINANCIACIÓN QUE CONTRIBUYAN AL MEJORAMIENTO DEL HÁBITAT.</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</si>
  <si>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</si>
  <si>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SERVICIOS PROFESIONALES PARA ESTRUCTURAR, DESARROLLAR Y REVISAR LOS CRITERIOS FINANCIEROS PARA LA IMPLEMENTACIÓN DE LA ESTRATEGIA INTEGRAL DE REVITALIZACIÓN, Y LOS DEMÁS PROYECTOS PRIORIZADOS POR LA SUBDIRECCIÓN DE OPERACIONES.</t>
  </si>
  <si>
    <t xml:space="preserve"> 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</si>
  <si>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TÉCNICOS PARA APOYAR LA GESTIÓN ADMINISTRATIVA Y OPERATIVA A CARGO DEL PROCESO DE SERVICIO A LA CIUDADANÍA.</t>
  </si>
  <si>
    <t>PRESTAR LOS SERVICIOS PROFESIONALES PARA APOYAR JURÍDICAMENTE EL PROCESO DE GESTIÓN DOCUMENTAL Y APOYAR LA ELABORACIÓN Y ACTUALIZACIÓN DE LOS INSTRUMENTOS ARCHIVÍSTICOS DE LA SECRETARÍA DISTRITAL DEL HÁBITAT</t>
  </si>
  <si>
    <t>PRESTAR SERVICIOS PROFESIONALES EN EL PROCESO DE GESTIÓN DOCUMENTAL PARA APOYAR LA ELABORACIÓN Y/O ACTUALIZACIÓN DE LOS INSTRUMENTOS ARCHIVÍSTICOS: TABLAS DE RETENCIÓN DOCUMENTAL Y TABLAS DE VALORACIÓN DOCUMENTAL, DE LA SECRETARÍA DISTRITAL DEL HÁBITAT.</t>
  </si>
  <si>
    <t>PRESTAR SERVICIOS PROFESIONALES A LA SECRETARIA DISTRITAL DEL HÁBITAT EN EL PROCESO DE GESTIÓN FINANCIERA, PARA APOYAR ACTIVIDADES ASOCIADAS A LA PLANEACIÓN Y SEGUIMIENTO DEL PRESUPUESTO DE LA ENTIDAD.</t>
  </si>
  <si>
    <t>PRESTAR SERVICIOS PROFESIONALES EN DERECHO PARA APOYAR LA REPRESENTACIÓN Y DEFENSA JUDICIAL DE LA SECRETARIA DISTRITAL DEL HÁBITAT.</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</si>
  <si>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</si>
  <si>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DE APOYO ADMINISTRAVO Y OPERATIVO PARA EL PROCESO DE GESTIÓN DOCUMENTAL.</t>
  </si>
  <si>
    <t>PRESTAR SERVICIOS PROFESIONALES PARA APOYAR EL PROCESO DE GESTION DOCUMENTAL EN LA ELABORACION Y/O ACTUALIZACION DE LOS INSTRUMENTOS ARCHIVISTICOS DE LA SECRETARIA DISTRITAL DEL HABITAT.</t>
  </si>
  <si>
    <t>PRESTAR SERVICIOS PROFESIONALES PARA APOYAR LAS ACTIVIDADES DE SEGUIMIENTO TÉCNICO A LA ASIGNACIÓN Y EJECUCIÓN DE LOS MEJORAMIENTOS DE VIVIENDAMODALIDAD HABITABILIDAD EN LOS TERRITORIOS PRIORIZADOS POR LA SECRETARÍA DISTRITAL DEL HÁBITAT</t>
  </si>
  <si>
    <t xml:space="preserve"> 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</si>
  <si>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PARA APOYAR LA FORMULACIÓN DE INSTRUMENTOS DE PLANEACIÓN Y GESTIÓN RELACIONADOS CON LA GESTIÓN INTEGRAL DEL HÁBITAT DEL DISTRITO CAPITAL Y LAS REGLAMENTACIONES A CARGO DE LA SDHT DERIVADAS DEL PLAN DE ORDENAMIENTO TERRITORIAL.</t>
  </si>
  <si>
    <t>PRESTAR SERVICIOS PROFESIONALES PARA LA GESTIÓN JURÍDICA DE LOS PROGRAMAS E INSTRUMENTOS DE FINANCIACIÓN PARA EL ACCESO A LA VIVIENDA VIS Y VIP DE LA SECRETARIA DISTRITAL DEL HÁBITAT.</t>
  </si>
  <si>
    <t>PRESTAR SERVICIOS DE APOYO A LA GESTIÓN DOCUMENTAL Y LOGÍSTICO EN LA OPERACIÓN DE LOS INSTRUMENTOS DE FINANCIACIÓN DE LA SECRETARÍA DISTRITAL DEL HÁBITAT.</t>
  </si>
  <si>
    <t xml:space="preserve"> PRESTAR SERVICIOS PROFESIONALES PARA DESARROLLAR EL PROCESO DE GESTIÓN, ARTICULACIÓN Y SEGUIMIENTO DE LAS POLÍTICAS PÚBLICAS, PROYECTOS ESTRATÉGICOS Y DE COOPERACIÓN INTERNACIONAL ASIGNADOS, EN EL MARCO DE LA MISIONALIDAD DE LA SECRETARÍA DISTRITAL DEL HÁBITAT</t>
  </si>
  <si>
    <t xml:space="preserve"> PRESTAR SERVICIOS PROFESIONALES PARA APOYAR EL SISTEMA BOGOTÁ TE ESCUCHA EN EL MARCO DEL SERVICIO Y ATENCIÓN AL CIUDADANO.</t>
  </si>
  <si>
    <t>PRESTAR SERVICIOS PROFESIONALES PARA APOYAR LAS ACTIVIDADES DE ANÁLISIS, ELABORACIÓN DE DOCUMENTOS TÉCNICOS Y PROCESAMIENTO DE DATOS EN EL MARCO DEL PLAN DE ORDENAMIENTO TERRITORIAL.</t>
  </si>
  <si>
    <t xml:space="preserve"> PRESTAR SERVICIOS PROFESIONALES PARA APOYAR EL DISEÑO E IMPLEMENTACIÓN DE ESTRATEGIAS TERRITORIALES A PARTIR DE LOS COMPONENTES SOCIALES, COMUNICACIONALES Y PARTICIPATIVAS</t>
  </si>
  <si>
    <t>PRESTAR SERVICIOS PROFESIONALES PARA APOYAR LOS TEMAS ADMINISTRATIVOS LOGÍSTICOS DEL POT, ASÍ COMO EL SEGUIMIENTO A LAS LICENCIAS VIS Y VIP EN EL MARCO DE LA POLÍTICA DE GESTIÓN INTEGRAL DEL HÁBITAT.</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</si>
  <si>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</si>
  <si>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DE APOYO JURIDICO PARA SUSTANCIAR INVESTIGACIONES ADMINISTRATIVAS RELACIONADAS CON LA ENAJENACIÓN Y ARRENDAMIENTO DE VIVIENDA</t>
  </si>
  <si>
    <t>PRESTAR SERVICIOS PARA APOYA TECNICAMENTE EL PROCESO DE GESTIÓN DOCUMENTAL EN CUANTO A LOS PROCESOS TECNICOS Y ADMINISTRAVOS</t>
  </si>
  <si>
    <t>PRESTAR SERVICIOS DE APOYO EN LA ELABORACIÓN DE LOS LEVANTAMIENTOS ARQUITECTÓNICOS NECESARIOS PARA LA ESTRUCTURACIÓN E IMPLEMENTACIÓN DE LAS INTERVENCIONES DE MEJORAMIENTO INTEGRAL RURAL, Y LOS DEMÁS PROYECTOS PRIORIZADOS POR LA SUBDIRECCIÓN DE OPERACIONES.</t>
  </si>
  <si>
    <t>PRESTAR SERVICIOS PROFESIONALES DE APOYO EN LA ESTRUCTURACIÓN URBANÍSTICA Y ARQUITECTÓNICA EN LOS PROYECTOS ESTRATÉGICOS DEL SUR DE LA CIUDAD, QUE PERMITAN LA HABILITACIÓN DE SUELO PARA VIVIENDA VIS/VIP, Y USOS COMPLEMENTARIOS</t>
  </si>
  <si>
    <t xml:space="preserve"> PRESTAR SERVICIOS PROFESIONALES PARA APOYAR JURIDICAMENTE EN LA REVISIÓN Y SUSTANCIACIÓN DE LOS ACTOS ADMINISTRATIVOS EXPEDIDOS POR LA SUBDIRECCIÓN DE INVESTIGACIONES Y CONTROL DE VIVIENDA.</t>
  </si>
  <si>
    <t>PRESTAR APOYO TÉCNICO EN LA SUPERVISIÓN DE LAS OBRAS REQUERIDAS PARA LA IMPLEMENTACIÓN DE LAS EXPLOSIONES DE BORDES, Y LOS DEMÁS PROYECTOS PRIORIZADOS POR LA SUBDIRECCIÓN DE OPERACIONES.</t>
  </si>
  <si>
    <t xml:space="preserve"> PRESTAR SERVICIOS PROFESIONALES DE APOYO EN LAS ACTIVIDADES DE DIAGNÓSTICO POBLACIONAL Y CARACTERIZACIÓN SOCIAL DE GRUPOS DE INTERÉS PARA LA FORMULACIÓN E IMPLEMENTACIÓN DE LAS INTERVENCIONES DE BORDES, Y LOS DEMÁS PROYECTOS PRIORIZADOS POR LA SUBDIRECCIÓN DE OPERACIONES.</t>
  </si>
  <si>
    <t xml:space="preserve"> PRESTAR SERVICIOS PROFESIONALES PARA APOYAR LA EJECUCIÓN, SEGUIMIENTO Y EVALUACIÓN DE LAS ACTIVIDADES RELACIONADAS CON LA CULTURA ORGANIZACIONAL DE LA SECRETARÍA DISTRITAL DEL HÁBITAT.</t>
  </si>
  <si>
    <t>PRESTAR SERVICIOS PROFESIONALES EN DERECHO PARA APOYAR LAS ACTIVIDADES DE ANÁLISIS Y CONCEPTUALIZACIÓN; ASÍ COMO DE PROYECCIÓN Y REVISIÓN DE ACTOS ADMINISTRATIVOS Y DE INICIATIVAS LEGISLATIVAS EN RELACIÓN CON EL SECTOR HÁBITAT.</t>
  </si>
  <si>
    <t>PRESTAR SERVICIOS PROFESIONALES EN DERECHO PARA APOYAR A LA SECRETARÍA DISTRITAL DEL HÁBITAT EN EL SEGUIMIENTO, REVISIÓN Y ELABORACIÓN DE CONCEPTOS Y ACTOS ADMINISTRATIVOS, REQUERIDOS EN EL MARCO DE LAS FUNCIONES Y COMPETENCIAS OFRECIDAS A LA ENTIDAD.</t>
  </si>
  <si>
    <t>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t>
  </si>
  <si>
    <t xml:space="preserve"> PRESTAR SERVICIOS PROFESIONALES PARA LA ESTRUCTURACIÓN Y FORMULACIÓN DEL COMPONENTE URBANO DE INSTRUMENTOS DE PLANEACIÓN Y GESTIÓN DEL HÁBITAT POPULAR Y LAS REGLAMENTACIONES A CARGO DE LA SDHT DERIVADAS DEL PLAN DE ORDENAMIENTO TERRITORIAL</t>
  </si>
  <si>
    <t>PRESTAR SERVICIOS PROFESIONALES PARA APOYAR LA DEPURACIÓN, CONSOLIDACIÓN, ESTANDARIZACIÓN, ESPECIALIZACIÓN Y GEORREFERENCIACIÓN DE LA INFORMACIÓN ALFANUMÉRICA Y GEOGRÁFICA RELACIONADOS CON LA GESTIÓN INTEGRAL DEL HÁBITAT.</t>
  </si>
  <si>
    <t xml:space="preserve"> PRESTAR SERVICIOS PROFESIONALES PARA APOYAR EL PROCESO DE GESTIÓN DOCUMENTAL EN LO RELACIONADO CON LOS ARCHIVOS DE GESTIÓN Y ARCHIVO CENTRAL DE LA ENTIDAD</t>
  </si>
  <si>
    <t xml:space="preserve"> PRESTAR SERVICIOS PROFESIONALES DE APOYO JURIDICO PARA SUSTANCIAR INVESTIGACIONESADMINISTRATIVAS RELACIONADAS CON LA ENAJENACIÓN Y ARRENDAMIENTO DE VIVIENDA</t>
  </si>
  <si>
    <t>PRESTAR SERVICIOS PROFESIONALES PARA LA ELABORACIÓN DE LOS ANÁLISIS PRESUPUESTALES Y FINANCIEROS DE LOS PROYECTOS PRIORIZADOS POR LA ENTIDAD</t>
  </si>
  <si>
    <t>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t>
  </si>
  <si>
    <t>PRESTAR SERVICIOS PROFESIONALES PARA APOYAR EL DESARROLLO DEL PLAN MAESTRO DE HÁBITAT Y SERVICIOS PÚBLICOS PARA ASEGURAR LA CUALIFICACIÓN OPORTUNA DEL HÁBITAT EN EL DISTRITO CAPITAL</t>
  </si>
  <si>
    <t>PRESTAR SERVICIOS PROFESIONALES ESPECIALIZADOS PARA LA ESTRUCTURACIÓN Y CONCEPTUALIZACIÓN DE LOS PROYECTOS ESTRATÉGICOS, QUE PERMITAN LA HABILITACIÓN DE SUELO PARA VIVIENDA VIS/VIP JUNTO CON ESPACIOS COMPLEMENTARIOS Y OTROS USOS.</t>
  </si>
  <si>
    <t>PRESTAR SERVICIOS PROFESIONALES PARA REALIZAR EL ANÁLISIS URBANÍSTICO Y DAR APOYO A LOS INSTRUMENTOS DE ORDENAMIENTO DE LA CIUDAD QUE PERMITAN LA HABILITACIÓN DE SUELO PARA VIVIENDA Y USOS COMPLEMENTARIOS APOYADOS POR ESTA SUBDIRECCIÓN</t>
  </si>
  <si>
    <t>PRESTAR SERVICIOS PROFESIONALES EN LA ESTRUCTURACIÓN URBANÍSTICA Y ARQUITECTURA DE LOS INSTRUMENTOS DE ORDENAMIENTO DE LA CIUDAD, QUE PERMITEN LA HABILITACIÓN DE SUELO PARA VIVIENDA VIS/VIP, Y USOS COMPLEMENTARIOS.</t>
  </si>
  <si>
    <t>PRESTAR SERVICIOS PROFESIONALES PARA REALIZAR LAS ACTIVIDADES AMBIENTALES Y ARQUITECTURAS DE LOS PROYECTOS EN RESPONSABILIDAD DE LA SUBDIRECCIÓN QUE PERMITEN LA HABILITACIÓN DE SUELO PARA VIVIENDA Y USOS COMPLEMENTARIOS EN LAS ACTUACIONES ESTRATÉGICAS.</t>
  </si>
  <si>
    <t>PRESTAR SERVICIOS PROFESIONALES PARA APOYAR LAS ACTIVIDADES DE ARTICULACIÓN, COORDINACIÓN, PROMOCIÓN, DIVULGACIÓN Y GESTIÓN DE CONOCIMIENTO DE LA SECRETARÍA DISTRITAL DEL HÁBITAT</t>
  </si>
  <si>
    <t>PRESTAR SERVICIOS PROFESIONALES PARA APOYAR LA ELABORACIÓN DE LOS DOCUMENTOS REQUERIDOS PARA EL SEGUIMIENTO ADMINISTRATIVO A LA EJECUCIÓN Y LIQUIDACIÓN DE LAS OBRAS PRIORIZADAS POR LA SUBSECRETARÍA DE COORDINACIÓN OPERATIVA.</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</si>
  <si>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</si>
  <si>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PARA APOYAR LA FORMULACIÓN DEL PLAN MAESTRO DE HÁBITAT Y SERVICIOS PÚBLICOS EN LO RELACIONADO CON EL COMPONENTE ECONÓMICO EN EL MARCO DEL PLAN DE ORDENAMIENTO TERRITORIAL.</t>
  </si>
  <si>
    <t xml:space="preserve"> PRESTAR SERVICIOS PROFESIONALES DE GESTIÓN FINANCIERA REQUERIDA PARA LA IMPLEMENTACIÓN DE NUEVAS FUENTES DE FINANCIACIÓN QUE CONTRIBUYAN AL MEJORAMIENTO DEL HÁBITAT Y AL ACCESO DE VIVIENDA A LOS HOGARES DE BOGOTÁ.</t>
  </si>
  <si>
    <t xml:space="preserve"> PRESTAR SERVICIOS PROFESIONALES PARA APOYAR TECNICAMENTE LA SUSTANCIACIÓN DE LAS INVESTIGACIONES ADMINISTRATIVAS RELACIONADAS CON LA ENAJENACIÓN Y ARRENDAMIENTO DE VIVIENDA</t>
  </si>
  <si>
    <t>PRESTAR SERVICIOS PROFESIONALES PARA ELABORAR LOS DOCUMENTOS REQUERIDOS PARA EL SEGUIMIENTO A LA EJECUCIÓN DE LOS PROYECTOS DE INVERSIÓN DE LA SUBDIRECCIÓN DE OPERACIONES.</t>
  </si>
  <si>
    <t xml:space="preserve"> 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t>
  </si>
  <si>
    <t>PRESTAR SERVICIOS DE APOYO A LA GESTIÓN COMO TÉCNICO EN ACTIVIDADES OPERATIVAS DEL ARCHIVO PARA LA DIGITALIZACIÓN Y ORGANIZACIÓN DE LOS PROCESOS QUE TIENE A CARGO LA SUBDIRECCIÓN DE SERVICIOS PÚBLI</t>
  </si>
  <si>
    <t xml:space="preserve"> PRESTAR LOS SERVICIOS PROFESIONALES PARA APOYAR LAS ACTIVIDADES RELACIONADAS CON LA ESTRUCTURACION DE ESTUDIOS DE SECTOR Y MERCADO, EN LA ETAPA PRECONTRACTUAL A CARGO DE LA DEPENDENCIA.</t>
  </si>
  <si>
    <t xml:space="preserve"> PRESTAR SERVICIOS PROFESIONALES PARA APOYAR EL SEGUIMIENTO, GESTIÓN Y ARTICULACIÓN DE LOS PROGRAMAS Y PROYECTOS LIDERADOS POR LA SUBSECRETARIA DE PLANEACIÓN Y POLÍTICA, EN EL MARCO DE LA POLÍTICA DE GESTIÓN INTEGRAL DEL HÁBITAT.</t>
  </si>
  <si>
    <t>PRESTAR SERVICIOS PROFESIONALES ESPECIALIZADOS PARA SEGUIMIENTO Y GESTIÓN DE LOS PROYECTOS ESTRATÉGICOS PRIORIZADOS POR LA SECRETARÍA DISTRITAL DEL HÁBITAT.</t>
  </si>
  <si>
    <t xml:space="preserve"> 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t>
  </si>
  <si>
    <t xml:space="preserve"> PRESTAR SERVICIOS PROFESIONALES PARA ADELANTAR ACTIVIDADES DE ARTICULACIÓN PARA LA IMPLEMENTACIÓN Y EL DISEÑO DE ESTRATEGIAS TERRITORIALES A PARTIR DE LOS COMPONENTES SOCIALES, COMUNICACIONALES Y PARTICIPATIVOS</t>
  </si>
  <si>
    <t>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t>
  </si>
  <si>
    <t xml:space="preserve"> PRESTAR SERVICIOS PROFESIONALES DE APOYO JURIDICO PARA SUSTANCIAR INVESTIGACIONES ADMINISTRATIVAS RELACIONADAS CON LA ENAJENACION Y ARRENDAMIENTO DE VIVIENDA</t>
  </si>
  <si>
    <t xml:space="preserve"> PRESTAR SERVICIOS DE APOYO A LA GESTIÓN DOCUMENTAL PARA LA ESTRUCTURACIÓN DE MEJORAMIENTOS DE VIVIENDA Y DEMÁS PROCESOS ADELANTADOS POR LA SUBDIRECCIÓN DE BARRIOS DE LA SECRETARÍA DISTRITAL DEL HÁBITAT</t>
  </si>
  <si>
    <t xml:space="preserve"> PRESTAR SERVICIOS DE APOYO A LA GESTIÓN DOCUMENTAL PARA LA IMPLEMENTACIÓN DEL PROYECTO PILOTO "PLAN TERRAZAS" Y DEMÁS PROCESOS ADELANTADOS POR LA SUBDIRECCIÓN DE BARRIOS DE LA SECRETARÍA DISTRITAL DEL HÁBITAT</t>
  </si>
  <si>
    <t xml:space="preserve"> PRESTAR SERVICIOS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t>
  </si>
  <si>
    <t xml:space="preserve"> PRESTAR LOS SERVICIOS PROFESIONALES EN EL PROCESO DE GESTIÓN DOCUMENTAL PARA APOYAR EL SISTEMA INTEGRADO DE CALIDAD - SIC Y SISTEMA DE GESTIÓN ELECTRÓNICA DE DOCUMENTOS DE ARCHIVO - SGDE DE LA SECRETARÍA DISTRITAL DEL HÁBITAT</t>
  </si>
  <si>
    <t>PRESTAR SERVICIOS DE APOYO ADMINISTRATIVO Y LOGISTICO EN LAS ACTIVIDADES A CARGO DEL PROCESO DE BIENES Y SERVICIOS E INFRAESTRUCTURA DE LA SUBDIRECCIÓN ADMINISTRATIVA DE LA SDHT.</t>
  </si>
  <si>
    <t>PRESTAR SERVICIOS PROFESIONALES PARA APOYAR LA ELABORACIÓN Y/O ACTUALIZACIÓN DE LOS INSTRUMENTOS ARCHIVÍSTICOS DEL SISTEMA DE GESTIÓN ELECTRÓNICA DE DOCUMENTOS DE ARCHIVO - SGDE DE LA SECRETARÍA DISTRITAL DEL HÁBITAT</t>
  </si>
  <si>
    <t>PRESTAR SERVICIOS PROFESIONALES DE APOYO PARA LA ESTRUCTURACIÓN DE PROYECTOS DESDE LOS COMPONENTES FINANCIEROS, ECONÓMICOS Y DE CAPTURA DE VALOR DEL SUELO PARA LA ESTRUCTURACIÓN DEL BANCO REGIONAL DE TIERRAS.</t>
  </si>
  <si>
    <t>PRESTAR SERVICIOS PROFESIONALES PARA REALIZAR LA GESTIÓN SOCIAL NECESARIA PARA EL SEGUIMIENTO A LAS CONDICIONES SOCIALES DE LOS HOGARES BENEFICIARIOS CON LOS PROGRAMAS E INSTRUMENTOS DE FINANCIACIÓN PARA LA ADQUISICIÓN DE VIVIENDA.</t>
  </si>
  <si>
    <t xml:space="preserve"> PRESTAR SERVICIOS PROFESIONALES PARA APOYAR LA CONCEPTUALIZACIÓN DEL DISEÑO PARTICIPATIVO EN LOS INSTRUMENTOS DE PLANEACIÓN DE NIVEL LOCAL EN EL MARCO DEL PLAN DE ORDENAMIENTO TERRITORIAL</t>
  </si>
  <si>
    <t>PRESTAR SERVICIOS PROFESIONALES PARA APOYAR A LA OFICINA DE COMUNICACIONES EN LA GENERACIÓN DE CONTENIDOS DE LOS PLANES, PROGRAMAS Y PROYECTOS QUE ADELANTA LA SECRETARÍA DISTRITAL DEL HÁBITAT PARA SU DIFUSIÓN A TRAVÉS DE LOS CANALES DE COMUNICACIÓN EXTERNOS.</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</si>
  <si>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</si>
  <si>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t>
  </si>
  <si>
    <t>PRESTAR SERVICIOS DE APOYO A LA GESTIÓN EN LOS PROCESOS ADMINISTRATIVOS DE LA OFICINA DE CONTROL INTERNO</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</si>
  <si>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t>
  </si>
  <si>
    <t>PRESTAR SERVICIOS PROFESIONALES PARA EL DESARROLLO, FORMULACIÓN Y DISEÑO DE PROYECTOS, POLÍTICAS O PLANES RELACIONADOS CON LA GESTIÓN INTEGRAL DEL HÁBITAT DEL DISTRITO CAPITAL Y LAS REGLAMENTACIONES A CARGO DE LA SDHT DERIVADAS DEL PLAN DE ORDENAMIENTO TERRITORIAL.</t>
  </si>
  <si>
    <t>PRESTAR SERVICIOS PROFESIONALES PARA APOYAR EL DISEÑO E IMPLEMENTACIÓN DE INSTRUMENTOS DE GESTIÓN Y PLANIFICACIÓN DESDE EL COMPONENTE LEGAL Y URBANÍSTICO PARA LA GESTIÓN INTEGRAL DEL HÁBITAT.</t>
  </si>
  <si>
    <t>PRESTAR SERVICIOS DE SOPORTE AL SISTEMA JSP7 DE LA SECRETARIA DISTRITAL DEL HÁBITAT, EN LOS MODULOS ADMINISTRATIVOS, FINANCIEROS Y DE PLANEACIÓN, ASÍ COMO LAS ACTUALIZACIONES Y/O IMPLEMENTACIONES REQUERIDAS POR LA ENTIDAD</t>
  </si>
  <si>
    <t xml:space="preserve"> PRESTAR SERVICIOS DE APOYO A LA GESTÓN EN LA SUBDIRECCIÓN FINANCIERA EN ACTIVIDADES ADMINISTRATIVAS, DESARROLLADAS EN EL PROCESO DE GESTIÓN FINANCIERA</t>
  </si>
  <si>
    <t>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t>
  </si>
  <si>
    <t>PRESTAR LOS SERVICIOS PROFESIONALES EN EL PROCESO DE GESTIÓN DOCUMENTAL PARA APOYAR LA ELABORACIÓN Y/O ACTUALIZACIÓN DE INSTRUMENTOS ARCHIVÍSTICOS DEL SISTEMA INTEGRADO DE CONSERVACIÓN-SIC, DE LA SECRETARÍA DISTRITAL DEL HÁBITAT</t>
  </si>
  <si>
    <t xml:space="preserve">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 </t>
  </si>
  <si>
    <t>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t>
  </si>
  <si>
    <t>PRESTAR SERVICIOS TÉCNICOS DE APOYO Y SEGUIMIENTO AL CUMPLIMIENTO DE ACTIVIDADES PROPIAS DE LA OFICINA DE CONTROL INTERNO DE LA SECRETARÍA DISTRITAL DEL HÁBITAT EN EL MARCO DEL MODELO INTEGRADO DE PLANEACIÓN Y GESTIÓN Y EL PLAN ANUAL DE AUDITORIAS</t>
  </si>
  <si>
    <t>PRESTAR SERVICIOS DE APOYO A LA GESTIÓN ADMINISTRATIVA REFERENTE A LA ESTRUCTURACIÓN DE LOS MEJORAMIENTOS DE VIVIENDA - MODALIDAD HABITABILIDAD EN LOS TERRITORIOS PRIORIZADOS POR LA SECRETARÍA DISTRITAL DEL HÁBITAT</t>
  </si>
  <si>
    <t xml:space="preserve">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 </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</si>
  <si>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</si>
  <si>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</si>
  <si>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</si>
  <si>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</si>
  <si>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CONTRATAR LOS SERVICIOS DE ALOJAMIENTO DE INFRAESTRUCTURA TECNOLÓGICA EN UN CENTRO DE DATOS PARA LA SECRETARÍA DISTRITAL DEL HÁBITAT</t>
  </si>
  <si>
    <t xml:space="preserve">NATALIA VALENCIA DAVILA </t>
  </si>
  <si>
    <t xml:space="preserve">SERGIO PACHON ROZO </t>
  </si>
  <si>
    <t>JUAN CAMILO CASTRO SIERRA</t>
  </si>
  <si>
    <t>JUAN CARLOS MESA CARVAJAL</t>
  </si>
  <si>
    <t>DIANA MARCELA PINZON REY</t>
  </si>
  <si>
    <t xml:space="preserve">SONIA ROJAS VILLANUEVA </t>
  </si>
  <si>
    <t xml:space="preserve">MONICA CASTRO MARTINEZ </t>
  </si>
  <si>
    <t xml:space="preserve">ANGEL GUZMAN GARCIA </t>
  </si>
  <si>
    <t>PAOLA KATHERINE OTAVO APARICIO</t>
  </si>
  <si>
    <t xml:space="preserve">CATALINA JIMENEZ VALENCIA </t>
  </si>
  <si>
    <t xml:space="preserve">MARCELA OCHOA BERNAL </t>
  </si>
  <si>
    <t>ANGELA PATRICIA MORENO TRUJILLO</t>
  </si>
  <si>
    <t>JESSICA ALEXANDRA HERRERA CUENCA</t>
  </si>
  <si>
    <t xml:space="preserve">HERNANDO SANCHEZ MARULANDA </t>
  </si>
  <si>
    <t xml:space="preserve">LUIS HERNANDO BEJARANO </t>
  </si>
  <si>
    <t xml:space="preserve">NICOLAS GONZALEZ ARANGO </t>
  </si>
  <si>
    <t>JEANETTE OBDULIA BECERRA LLANOS</t>
  </si>
  <si>
    <t xml:space="preserve">NAYIBE ABDULHUSSEIN TORRES </t>
  </si>
  <si>
    <t>IAN DAVID CASTILLO FLOREZ</t>
  </si>
  <si>
    <t xml:space="preserve">JAIME OLAYA AMADO </t>
  </si>
  <si>
    <t xml:space="preserve">YENIFER TAPIA ARIAS </t>
  </si>
  <si>
    <t xml:space="preserve">DANIELA PEREZ GOMEZ </t>
  </si>
  <si>
    <t xml:space="preserve">YISELY BALCARCEL MARRUGO </t>
  </si>
  <si>
    <t xml:space="preserve">HERLIN MAURICIO CARDOSO </t>
  </si>
  <si>
    <t xml:space="preserve">GIOVANNI ENRIQUE MENDIETA </t>
  </si>
  <si>
    <t>KAREN JULIE RIVERA MUÑOZ</t>
  </si>
  <si>
    <t>BLANCA SOFIA MUÑOZ COTERA</t>
  </si>
  <si>
    <t>LAURA ISABEL VILLA BENAVIDES</t>
  </si>
  <si>
    <t xml:space="preserve">LIZBETH RODRIGUEZ AGUDELO </t>
  </si>
  <si>
    <t xml:space="preserve">LILIANA MONTAÑEZ SALGADO </t>
  </si>
  <si>
    <t xml:space="preserve">GLORIA ESPERANZA NARVAEZ </t>
  </si>
  <si>
    <t xml:space="preserve">ADRIANA QUIÑONES LEON </t>
  </si>
  <si>
    <t xml:space="preserve">JULIO GARCIA URICOECHEA </t>
  </si>
  <si>
    <t xml:space="preserve">HEMERSON MORA PAMPLONA </t>
  </si>
  <si>
    <t>JOHN WILLIAM DIAZ MONTAÑA</t>
  </si>
  <si>
    <t>MARIA DEL CONSUELO ROMERO</t>
  </si>
  <si>
    <t>FRANCISCO JAVIER BENAL BERNAL</t>
  </si>
  <si>
    <t xml:space="preserve">ERICA CUBILLOS SALAS </t>
  </si>
  <si>
    <t>JOHN ERICK BELTRAN ESCOBAR</t>
  </si>
  <si>
    <t xml:space="preserve">ADRIANA NUÑEZ MAHECHA </t>
  </si>
  <si>
    <t>SANDRA LILIANA GONZALEZ VARCACE</t>
  </si>
  <si>
    <t xml:space="preserve">ENRIQUE ESCOBAR JIMENEZ </t>
  </si>
  <si>
    <t xml:space="preserve">JOHANNA ZAMBRANO DUQUE </t>
  </si>
  <si>
    <t xml:space="preserve">LINA PAOLA CIFUENTES </t>
  </si>
  <si>
    <t xml:space="preserve">FERNANDO BARBOSA OSORIO </t>
  </si>
  <si>
    <t xml:space="preserve">ZORALY CAICEDO YEPEZ </t>
  </si>
  <si>
    <t xml:space="preserve">SANDRA MEJIA ARIAS </t>
  </si>
  <si>
    <t xml:space="preserve">MARIA CAMILA RUANO </t>
  </si>
  <si>
    <t xml:space="preserve">GILMA NOPE ACEVEDO </t>
  </si>
  <si>
    <t>CLARA INES CASTAÑEDA CORREDOR</t>
  </si>
  <si>
    <t xml:space="preserve">NATALIA URIBE ABISAMBRA </t>
  </si>
  <si>
    <t>KAREN STEFANI ESTUPIÑAN NIÑO</t>
  </si>
  <si>
    <t xml:space="preserve">ROBERTO VELASQUEZ VELASQUEZ </t>
  </si>
  <si>
    <t>JUAN SEBASTIAN RODRIGUEZ ZAMUDIO</t>
  </si>
  <si>
    <t xml:space="preserve">CATALINA CAMARGO OSPINA </t>
  </si>
  <si>
    <t>NELLY JHOANA JARAMILLO MORALES</t>
  </si>
  <si>
    <t xml:space="preserve">CONSUELO ARIZA MAHECHA </t>
  </si>
  <si>
    <t xml:space="preserve">SIRLEY EDELIS CASTRO </t>
  </si>
  <si>
    <t xml:space="preserve">MARCELA ROZO COVALEDA </t>
  </si>
  <si>
    <t xml:space="preserve">NELLY NIÑO ROCHA </t>
  </si>
  <si>
    <t>JOSE GREGORIO DE JESUS MOJICA PACHECO</t>
  </si>
  <si>
    <t>LEYDI VIVIANA MUÑOZ VILLARRAGA</t>
  </si>
  <si>
    <t>MARIA FERNANDA HERNANDEZ CARDENAS</t>
  </si>
  <si>
    <t>LADY JOHANA ESCORCIA VENEGAS</t>
  </si>
  <si>
    <t xml:space="preserve">DANIEL ENRIQUE FEBRES </t>
  </si>
  <si>
    <t>JESSICA NATALIA DUARTE FIERRO</t>
  </si>
  <si>
    <t xml:space="preserve">EUGENIO CASTILLA CANALES </t>
  </si>
  <si>
    <t xml:space="preserve">FELIPE IBAÑEZ CARDENAS </t>
  </si>
  <si>
    <t>SEBASTIAN RICARDO CARDENAS CUESTA</t>
  </si>
  <si>
    <t>YILMAR YEISSON TORRES BENITEZ</t>
  </si>
  <si>
    <t xml:space="preserve">VIVIANA ROJAS HERNANDEZ </t>
  </si>
  <si>
    <t>ANDREA DEL PILAR PASTRANA</t>
  </si>
  <si>
    <t>FRANCISCO JULIAN FORERO RINCON</t>
  </si>
  <si>
    <t xml:space="preserve">ELIANA MOSCOSO VARGAS </t>
  </si>
  <si>
    <t>CRISTIAN SANTIAGO BUITRAGO CRUZ</t>
  </si>
  <si>
    <t>DIEGO STEVE GAMBA GAITAN</t>
  </si>
  <si>
    <t>LINA FERNANDA INFANTE REYES</t>
  </si>
  <si>
    <t xml:space="preserve">JOHNY CUELLAR PELAEZ </t>
  </si>
  <si>
    <t xml:space="preserve">BELCY TORRES CAMPOS </t>
  </si>
  <si>
    <t xml:space="preserve">NATALIA JIMENEZ ARCINIEGAS </t>
  </si>
  <si>
    <t xml:space="preserve">ALEJANDRO QUINTERO SALAZAR </t>
  </si>
  <si>
    <t xml:space="preserve">GONZALO PEÑA PRIETO </t>
  </si>
  <si>
    <t>DANCY LUDY RODRIGUEZ RIVERA</t>
  </si>
  <si>
    <t xml:space="preserve">ELIZABETH MARCIALES DAZA </t>
  </si>
  <si>
    <t>JESUS DAVID DIAZ CAMPOS</t>
  </si>
  <si>
    <t xml:space="preserve">ALICIA GUERRERO HERNANDEZ </t>
  </si>
  <si>
    <t>BEATRIZ AURORA PIÑEROS RIVERA</t>
  </si>
  <si>
    <t xml:space="preserve">YOLANDA GUERRERO AVILA </t>
  </si>
  <si>
    <t>CARLOS ANDRES CAMERO RUBIANO</t>
  </si>
  <si>
    <t>ANGELICA PATRICIA CAMARGO SIERRA</t>
  </si>
  <si>
    <t>ELISA MARIA ISAZA BERNHARD</t>
  </si>
  <si>
    <t xml:space="preserve">DIANA CAROLINA MARTINEZ </t>
  </si>
  <si>
    <t>LUIS FERNANDO GUAYACUNDO CHAVES</t>
  </si>
  <si>
    <t xml:space="preserve">MANUELA MANTILLA PACHECO </t>
  </si>
  <si>
    <t>DILMA MARINA GARCIA ABRIL</t>
  </si>
  <si>
    <t xml:space="preserve">MATEO FLORIANO CARRERA </t>
  </si>
  <si>
    <t>JESUS MAURICIO ROA OME</t>
  </si>
  <si>
    <t xml:space="preserve">SERGIO JOSUE PINTO </t>
  </si>
  <si>
    <t>DANILO ALFREDO MORRIS MONCADA</t>
  </si>
  <si>
    <t>GUSTAVO ANDRES RUEDA RODRIGUEZ</t>
  </si>
  <si>
    <t>JEFFER HERNANDO MEDINA PAEZ</t>
  </si>
  <si>
    <t>JOHANA LIZETH LEYTON CASTRO</t>
  </si>
  <si>
    <t>SAMUEL DAVID QUICENO PEREZ</t>
  </si>
  <si>
    <t>JULIAN ALBERTO VALENZUELA PINZON</t>
  </si>
  <si>
    <t>IVAN MATEO PINZON GONZALEZ</t>
  </si>
  <si>
    <t>MONICA LILIANA CARDENAS REYES</t>
  </si>
  <si>
    <t xml:space="preserve">CAMILO IBARRA CUBILLOS </t>
  </si>
  <si>
    <t xml:space="preserve">NINI JOHANNA ZULUAGA </t>
  </si>
  <si>
    <t>LUIS EDUARDO MONTENEGRO CHARRY</t>
  </si>
  <si>
    <t xml:space="preserve">BENJAMIN MALDONADO TORO </t>
  </si>
  <si>
    <t xml:space="preserve">WILLIAM ALENDRO MORENO </t>
  </si>
  <si>
    <t>LEIDY MILENA MONTAÑA GUTIERREZ</t>
  </si>
  <si>
    <t xml:space="preserve">MONICA CORREA GARCIA </t>
  </si>
  <si>
    <t>JOHAN SEBASTIAN CRUZ SUESCUN</t>
  </si>
  <si>
    <t>MELISSA ANDREA VALERO YAGUE</t>
  </si>
  <si>
    <t xml:space="preserve">JESUS ADELMO REY </t>
  </si>
  <si>
    <t>JUAN CARLOS TORRES MONTAÑO</t>
  </si>
  <si>
    <t>CARLA VICTORIA MONTOYA OCAMPO</t>
  </si>
  <si>
    <t>DIANA YELIXA BARINAS RAMIREZ</t>
  </si>
  <si>
    <t>RONALD YESID RAMIREZ GARCIA</t>
  </si>
  <si>
    <t xml:space="preserve">JEISSON AVILA ROJAS </t>
  </si>
  <si>
    <t xml:space="preserve">MARCELA VERANO ALARCON </t>
  </si>
  <si>
    <t xml:space="preserve">JENIFFER CHACON BEJARANO </t>
  </si>
  <si>
    <t>LUIS CARLOS PARRA DIAZ</t>
  </si>
  <si>
    <t xml:space="preserve">JANETH BRICEÑO GARCIA </t>
  </si>
  <si>
    <t>JUAN DAVID SANTAMARIA CARDENAS</t>
  </si>
  <si>
    <t xml:space="preserve">ESTEFANIA GUEVARA RESTREPO </t>
  </si>
  <si>
    <t>JORGE DANIEL BAEZ SANTIAGO</t>
  </si>
  <si>
    <t>DAVID STEVEN QUINTERO DUQUE</t>
  </si>
  <si>
    <t>KAREN JOHANNA RAMIREZ VILLALOBOS</t>
  </si>
  <si>
    <t>JAVIER ALEJANDRO PACHON ROMERO</t>
  </si>
  <si>
    <t>DIANA STELLA REGALADO MONROY</t>
  </si>
  <si>
    <t xml:space="preserve">MARITZA POVEDA GONZALEZ </t>
  </si>
  <si>
    <t xml:space="preserve">DIANA PAOLA PUSCUE </t>
  </si>
  <si>
    <t xml:space="preserve">EMIRO SILVA FLOREZ </t>
  </si>
  <si>
    <t xml:space="preserve">MARCELA AGUDELO RODRIGUEZ </t>
  </si>
  <si>
    <t xml:space="preserve">GUILLERMO MAHECHA PENAGOS </t>
  </si>
  <si>
    <t>DANIEL FERNANDO GORDILLO CANTOR</t>
  </si>
  <si>
    <t>LEIDY YISSETH CUESTA VALENCIA</t>
  </si>
  <si>
    <t>LUZ MARINA MUÑOZ MUÑOZ</t>
  </si>
  <si>
    <t>MERCEDES AMPARO GUEVARA MOLINA</t>
  </si>
  <si>
    <t>DARIO ALFREDO VEGA CASTILLO</t>
  </si>
  <si>
    <t xml:space="preserve">MARLENY ESPITIA CALDERON </t>
  </si>
  <si>
    <t xml:space="preserve">SANTIAGO HINCAPIE GARCIA </t>
  </si>
  <si>
    <t>OSCAR LEONARDO ORTIZ JEREZ</t>
  </si>
  <si>
    <t>LUISA FERNANDA AREVALO SANABRIA</t>
  </si>
  <si>
    <t>LIESET KATHERINE REYES ACHIPIZ</t>
  </si>
  <si>
    <t>EIFER GUILLERMO BARRERA SILVA</t>
  </si>
  <si>
    <t>JUAN CARLOS LOPEZ RICO</t>
  </si>
  <si>
    <t>ANYELA KATERINE GOMEZ ROJAS</t>
  </si>
  <si>
    <t>DANNY PAOLA GERENA SUAREZ</t>
  </si>
  <si>
    <t>DIANA CAROLINA LINARES ROMERO</t>
  </si>
  <si>
    <t>ANGELA MILENA MENDOZA VEGA</t>
  </si>
  <si>
    <t>CLARA PATRICIA CACERES QUINTERO</t>
  </si>
  <si>
    <t xml:space="preserve">SERGIO GARCIA CARTAGENA </t>
  </si>
  <si>
    <t xml:space="preserve">ELIZABETH CARRILLO MEDINA </t>
  </si>
  <si>
    <t>YESID OSWALDO PLATA BARRERO</t>
  </si>
  <si>
    <t>ZAIRA VALENTINA GUZMAN RODRIGUEZ</t>
  </si>
  <si>
    <t>JORGE EDUARDO BENAVIDES OCHOA</t>
  </si>
  <si>
    <t>CLAUDIA LINETH ABONIA GARCIA</t>
  </si>
  <si>
    <t>JOSE BENJAMIN GARCIA TELLEZ</t>
  </si>
  <si>
    <t>IVAN LEONIDAS MANTILLA JAIMES</t>
  </si>
  <si>
    <t>JUAN CAMILO PEÑA URBINA</t>
  </si>
  <si>
    <t>LUIS MANUEL DE LA HOZ SARMIENTO</t>
  </si>
  <si>
    <t>OSCAR ANDRES CAPERA RODRIGUEZ</t>
  </si>
  <si>
    <t>JHOAN MANUEL RODRIGUEZ CERINZA</t>
  </si>
  <si>
    <t>JUAN CARLOS BUSTOS PINTO</t>
  </si>
  <si>
    <t>ANA MARIA PEÑARANDA CHAVEZ</t>
  </si>
  <si>
    <t xml:space="preserve">YANETH BELTRAN USECHE </t>
  </si>
  <si>
    <t>LAURA CAMILA ORDUÑA MONCADA</t>
  </si>
  <si>
    <t>HARVISON LEANDRO MALDONADO SARMIENTO</t>
  </si>
  <si>
    <t>CLAUDIA LILIANA CARO CARO</t>
  </si>
  <si>
    <t>ABEL ALEXANDER PIRA PINEDA</t>
  </si>
  <si>
    <t>DIANA CAROLINA QUINTERO SANCHEZ</t>
  </si>
  <si>
    <t>LINA MARIA CORREA ZULUAGA</t>
  </si>
  <si>
    <t>JUAN ESTEBAN TORRES SOLER</t>
  </si>
  <si>
    <t>FELIPE HERNANDO CUBILLOS SOTO</t>
  </si>
  <si>
    <t xml:space="preserve">CARMEN YOLANDA VILLABONA </t>
  </si>
  <si>
    <t xml:space="preserve">PIEDAD HOYOS GARCIA </t>
  </si>
  <si>
    <t xml:space="preserve">MONICA OCAMPO VILLEGAS </t>
  </si>
  <si>
    <t>LEYDI ANDREA GONZALEZ TRIANA</t>
  </si>
  <si>
    <t>JOHAN SEBASTIAN GARCIA JIMENEZ</t>
  </si>
  <si>
    <t>JAROL DAVID MERIZALDE ACOSTA</t>
  </si>
  <si>
    <t xml:space="preserve">ALEJANDRO PULIDO PARADA </t>
  </si>
  <si>
    <t xml:space="preserve">CLAUDIA LEONEL CEDANO </t>
  </si>
  <si>
    <t>SANTIAGO JOSE VARGAS TRIVIÑO</t>
  </si>
  <si>
    <t>ADRIANA ELIZABETH CABIELES RUIZ</t>
  </si>
  <si>
    <t>CARLOS EDUARDO AVILA FARFAN</t>
  </si>
  <si>
    <t>HUGO GERMAN GUANUMEN PACHECO</t>
  </si>
  <si>
    <t>HELBERT EDUARDO BALLESTAS MURCIA</t>
  </si>
  <si>
    <t>OLGA BEATRIZ GUTIERREZ TOBAR</t>
  </si>
  <si>
    <t>LILIANA ESTEFANIA CAMARGO OSPINA</t>
  </si>
  <si>
    <t>JENIFER LORENA BELTRAN PENAGOS</t>
  </si>
  <si>
    <t>CLAUDIA LILIANA VERA ROJAS</t>
  </si>
  <si>
    <t>ALEX SMITH ARAQUE SOLANO</t>
  </si>
  <si>
    <t xml:space="preserve">YADIRA RODRIGUEZ LOPEZ </t>
  </si>
  <si>
    <t>EDGAR ALONSO RENTERIA ASPRILLA</t>
  </si>
  <si>
    <t>JORGE ENRIQUE BUSTOS JIMENEZ</t>
  </si>
  <si>
    <t>CARLOS FERNANDO LEON QUINTERO</t>
  </si>
  <si>
    <t>DIEGO FERNANDO CARRILLO ACUÑA</t>
  </si>
  <si>
    <t>JESSICA TATIANA SERRANO ESPINAL</t>
  </si>
  <si>
    <t>JOSE LUIS DIAZ FONTALVO</t>
  </si>
  <si>
    <t>DIANA MARCELA PUERTO SALAMANCA</t>
  </si>
  <si>
    <t xml:space="preserve">PABLO CALA CASTRO </t>
  </si>
  <si>
    <t xml:space="preserve">OSCAR FLOREZ MORENO </t>
  </si>
  <si>
    <t>ANGELICA DEL PILAR BUITRAGO REDONDO</t>
  </si>
  <si>
    <t>LUISA MARGARITA RAMIREZ SUAREZ</t>
  </si>
  <si>
    <t>JOSE ANDRES CAMELO BARRERA</t>
  </si>
  <si>
    <t>LIZETH LORENA ALVAREZ BORDA</t>
  </si>
  <si>
    <t>YEINA ROCIO AVILES BARREIRO</t>
  </si>
  <si>
    <t>OSCAR ALFREDO CLEVES CARREÑO</t>
  </si>
  <si>
    <t>JUAN CAMILO RAMOS CALDERON</t>
  </si>
  <si>
    <t xml:space="preserve">ENRIQUE CAMACHO VIATELA </t>
  </si>
  <si>
    <t xml:space="preserve">BERNARDO OTTAVO REYES </t>
  </si>
  <si>
    <t>ZULMA VIVIANA CORREA RODRIGUEZ</t>
  </si>
  <si>
    <t>MARIA ALEXANDRA GOMEZ SALAZAR</t>
  </si>
  <si>
    <t>BERTHA JACKELINE COY BERNAL</t>
  </si>
  <si>
    <t>CLAUDIA PATRICIA SILVA GUATAQUI</t>
  </si>
  <si>
    <t>ERNESTO ARTURO QUINTANA PINILLA</t>
  </si>
  <si>
    <t xml:space="preserve">CATERINNE MILLAN NIETO </t>
  </si>
  <si>
    <t>NADIA CATHERINE GOMEZ ALVARADO</t>
  </si>
  <si>
    <t>ASP SOLUTIONS S.A</t>
  </si>
  <si>
    <t>CARLOS ALBERTO QUIJANO MORENO</t>
  </si>
  <si>
    <t xml:space="preserve">XIOMARA MURCIA BUITRAGO </t>
  </si>
  <si>
    <t>ANTONIETA YAJTA FERNANDA SALAZAR FERNANDEZ</t>
  </si>
  <si>
    <t>CELSO JAVIER RAMIREZ MARTINEZ</t>
  </si>
  <si>
    <t>CLAUDIA ALEXANDRA MORENO GUARIN</t>
  </si>
  <si>
    <t>CARLOS ALBERTO LOPEZ SUAREZ</t>
  </si>
  <si>
    <t>JUAN PABLO BELTRAN CARDENAS</t>
  </si>
  <si>
    <t>EDWIN GERARDO REYES AGUDELO</t>
  </si>
  <si>
    <t>SANDRA GEOVANNA LEON SUAREZ</t>
  </si>
  <si>
    <t>https://community.secop.gov.co/Public/Tendering/OpportunityDetail/Index?noticeUID=CO1.NTC.2492121&amp;isFromPublicArea=True&amp;isModal=true&amp;asPopupView=true</t>
  </si>
  <si>
    <t>https://community.secop.gov.co/Public/Tendering/OpportunityDetail/Index?noticeUID=CO1.NTC.2492474&amp;isFromPublicArea=True&amp;isModal=true&amp;asPopupView=true</t>
  </si>
  <si>
    <t>https://community.secop.gov.co/Public/Tendering/OpportunityDetail/Index?noticeUID=CO1.NTC.2492091&amp;isFromPublicArea=True&amp;isModal=true&amp;asPopupView=true</t>
  </si>
  <si>
    <t>https://community.secop.gov.co/Public/Tendering/OpportunityDetail/Index?noticeUID=CO1.NTC.2492619&amp;isFromPublicArea=True&amp;isModal=true&amp;asPopupView=true</t>
  </si>
  <si>
    <t>https://community.secop.gov.co/Public/Tendering/OpportunityDetail/Index?noticeUID=CO1.NTC.2492848&amp;isFromPublicArea=True&amp;isModal=true&amp;asPopupView=true</t>
  </si>
  <si>
    <t>https://community.secop.gov.co/Public/Tendering/OpportunityDetail/Index?noticeUID=CO1.NTC.2492689&amp;isFromPublicArea=True&amp;isModal=true&amp;asPopupView=true</t>
  </si>
  <si>
    <t>https://community.secop.gov.co/Public/Tendering/OpportunityDetail/Index?noticeUID=CO1.NTC.2519813&amp;isFromPublicArea=True&amp;isModal=true&amp;asPopupView=true</t>
  </si>
  <si>
    <t>https://community.secop.gov.co/Public/Tendering/OpportunityDetail/Index?noticeUID=CO1.NTC.2519935&amp;isFromPublicArea=True&amp;isModal=true&amp;asPopupView=true</t>
  </si>
  <si>
    <t>https://community.secop.gov.co/Public/Tendering/OpportunityDetail/Index?noticeUID=CO1.NTC.2495811&amp;isFromPublicArea=True&amp;isModal=true&amp;asPopupView=true</t>
  </si>
  <si>
    <t>https://community.secop.gov.co/Public/Tendering/OpportunityDetail/Index?noticeUID=CO1.NTC.2494748&amp;isFromPublicArea=True&amp;isModal=true&amp;asPopupView=true</t>
  </si>
  <si>
    <t>https://community.secop.gov.co/Public/Tendering/OpportunityDetail/Index?noticeUID=CO1.NTC.2496032&amp;isFromPublicArea=True&amp;isModal=true&amp;asPopupView=true</t>
  </si>
  <si>
    <t>https://community.secop.gov.co/Public/Tendering/OpportunityDetail/Index?noticeUID=CO1.NTC.2492361&amp;isFromPublicArea=True&amp;isModal=true&amp;asPopupView=true</t>
  </si>
  <si>
    <t>https://community.secop.gov.co/Public/Tendering/OpportunityDetail/Index?noticeUID=CO1.NTC.2496934&amp;isFromPublicArea=True&amp;isModal=true&amp;asPopupView=true</t>
  </si>
  <si>
    <t>https://community.secop.gov.co/Public/Tendering/OpportunityDetail/Index?noticeUID=CO1.NTC.2497691&amp;isFromPublicArea=True&amp;isModal=true&amp;asPopupView=true</t>
  </si>
  <si>
    <t>https://community.secop.gov.co/Public/Tendering/OpportunityDetail/Index?noticeUID=CO1.NTC.2495047&amp;isFromPublicArea=True&amp;isModal=true&amp;asPopupView=true</t>
  </si>
  <si>
    <t>https://community.secop.gov.co/Public/Tendering/OpportunityDetail/Index?noticeUID=CO1.NTC.2497926&amp;isFromPublicArea=True&amp;isModal=true&amp;asPopupView=true</t>
  </si>
  <si>
    <t>https://community.secop.gov.co/Public/Tendering/OpportunityDetail/Index?noticeUID=CO1.NTC.2495664&amp;isFromPublicArea=True&amp;isModal=true&amp;asPopupView=true</t>
  </si>
  <si>
    <t>https://community.secop.gov.co/Public/Tendering/OpportunityDetail/Index?noticeUID=CO1.NTC.2494133&amp;isFromPublicArea=True&amp;isModal=true&amp;asPopupView=true</t>
  </si>
  <si>
    <t>https://community.secop.gov.co/Public/Tendering/OpportunityDetail/Index?noticeUID=CO1.NTC.2495683&amp;isFromPublicArea=True&amp;isModal=true&amp;asPopupView=true</t>
  </si>
  <si>
    <t>https://community.secop.gov.co/Public/Tendering/OpportunityDetail/Index?noticeUID=CO1.NTC.2498091&amp;isFromPublicArea=True&amp;isModal=true&amp;asPopupView=true</t>
  </si>
  <si>
    <t>https://community.secop.gov.co/Public/Tendering/OpportunityDetail/Index?noticeUID=CO1.NTC.2492809&amp;isFromPublicArea=True&amp;isModal=true&amp;asPopupView=true</t>
  </si>
  <si>
    <t>https://community.secop.gov.co/Public/Tendering/OpportunityDetail/Index?noticeUID=CO1.NTC.2503599&amp;isFromPublicArea=True&amp;isModal=true&amp;asPopupView=true</t>
  </si>
  <si>
    <t>https://community.secop.gov.co/Public/Tendering/OpportunityDetail/Index?noticeUID=CO1.NTC.2493449&amp;isFromPublicArea=True&amp;isModal=true&amp;asPopupView=true</t>
  </si>
  <si>
    <t>https://community.secop.gov.co/Public/Tendering/OpportunityDetail/Index?noticeUID=CO1.NTC.2493974&amp;isFromPublicArea=True&amp;isModal=true&amp;asPopupView=true</t>
  </si>
  <si>
    <t>https://community.secop.gov.co/Public/Tendering/OpportunityDetail/Index?noticeUID=CO1.NTC.2504112&amp;isFromPublicArea=True&amp;isModal=true&amp;asPopupView=true</t>
  </si>
  <si>
    <t>https://community.secop.gov.co/Public/Tendering/OpportunityDetail/Index?noticeUID=CO1.NTC.2493797&amp;isFromPublicArea=True&amp;isModal=true&amp;asPopupView=true</t>
  </si>
  <si>
    <t>https://community.secop.gov.co/Public/Tendering/OpportunityDetail/Index?noticeUID=CO1.NTC.2503970&amp;isFromPublicArea=True&amp;isModal=true&amp;asPopupView=true</t>
  </si>
  <si>
    <t>https://community.secop.gov.co/Public/Tendering/OpportunityDetail/Index?noticeUID=CO1.NTC.2494306&amp;isFromPublicArea=True&amp;isModal=true&amp;asPopupView=true</t>
  </si>
  <si>
    <t>https://community.secop.gov.co/Public/Tendering/OpportunityDetail/Index?noticeUID=CO1.NTC.2493371&amp;isFromPublicArea=True&amp;isModal=true&amp;asPopupView=true</t>
  </si>
  <si>
    <t>https://community.secop.gov.co/Public/Tendering/OpportunityDetail/Index?noticeUID=CO1.NTC.2494404&amp;isFromPublicArea=True&amp;isModal=true&amp;asPopupView=true</t>
  </si>
  <si>
    <t>https://community.secop.gov.co/Public/Tendering/OpportunityDetail/Index?noticeUID=CO1.NTC.2504174&amp;isFromPublicArea=True&amp;isModal=true&amp;asPopupView=true</t>
  </si>
  <si>
    <t>https://community.secop.gov.co/Public/Tendering/OpportunityDetail/Index?noticeUID=CO1.NTC.2495689&amp;isFromPublicArea=True&amp;isModal=true&amp;asPopupView=true</t>
  </si>
  <si>
    <t>https://community.secop.gov.co/Public/Tendering/OpportunityDetail/Index?noticeUID=CO1.NTC.2502125&amp;isFromPublicArea=True&amp;isModal=true&amp;asPopupView=true</t>
  </si>
  <si>
    <t>https://community.secop.gov.co/Public/Tendering/OpportunityDetail/Index?noticeUID=CO1.NTC.2501975&amp;isFromPublicArea=True&amp;isModal=true&amp;asPopupView=true</t>
  </si>
  <si>
    <t>https://community.secop.gov.co/Public/Tendering/OpportunityDetail/Index?noticeUID=CO1.NTC.2502047&amp;isFromPublicArea=True&amp;isModal=true&amp;asPopupView=true</t>
  </si>
  <si>
    <t>https://community.secop.gov.co/Public/Tendering/OpportunityDetail/Index?noticeUID=CO1.NTC.2502184&amp;isFromPublicArea=True&amp;isModal=true&amp;asPopupView=true</t>
  </si>
  <si>
    <t>https://community.secop.gov.co/Public/Tendering/OpportunityDetail/Index?noticeUID=CO1.NTC.2502625&amp;isFromPublicArea=True&amp;isModal=true&amp;asPopupView=true</t>
  </si>
  <si>
    <t>https://community.secop.gov.co/Public/Tendering/OpportunityDetail/Index?noticeUID=CO1.NTC.2502701&amp;isFromPublicArea=True&amp;isModal=true&amp;asPopupView=true</t>
  </si>
  <si>
    <t>https://community.secop.gov.co/Public/Tendering/OpportunityDetail/Index?noticeUID=CO1.NTC.2493788&amp;isFromPublicArea=True&amp;isModal=true&amp;asPopupView=true</t>
  </si>
  <si>
    <t>https://community.secop.gov.co/Public/Tendering/OpportunityDetail/Index?noticeUID=CO1.NTC.2503269&amp;isFromPublicArea=True&amp;isModal=true&amp;asPopupView=true</t>
  </si>
  <si>
    <t>https://community.secop.gov.co/Public/Tendering/OpportunityDetail/Index?noticeUID=CO1.NTC.2503797&amp;isFromPublicArea=True&amp;isModal=true&amp;asPopupView=true</t>
  </si>
  <si>
    <t>https://community.secop.gov.co/Public/Tendering/OpportunityDetail/Index?noticeUID=CO1.NTC.2542596&amp;isFromPublicArea=True&amp;isModal=true&amp;asPopupView=true</t>
  </si>
  <si>
    <t>https://community.secop.gov.co/Public/Tendering/OpportunityDetail/Index?noticeUID=CO1.NTC.2524840&amp;isFromPublicArea=True&amp;isModal=False</t>
  </si>
  <si>
    <t>https://community.secop.gov.co/Public/Tendering/OpportunityDetail/Index?noticeUID=CO1.NTC.2535382&amp;isFromPublicArea=True&amp;isModal=true&amp;asPopupView=true</t>
  </si>
  <si>
    <t>https://community.secop.gov.co/Public/Tendering/OpportunityDetail/Index?noticeUID=CO1.NTC.2542696&amp;isFromPublicArea=True&amp;isModal=true&amp;asPopupView=true</t>
  </si>
  <si>
    <t>https://community.secop.gov.co/Public/Tendering/OpportunityDetail/Index?noticeUID=CO1.NTC.2491643&amp;isFromPublicArea=True&amp;isModal=true&amp;asPopupView=true</t>
  </si>
  <si>
    <t>https://community.secop.gov.co/Public/Tendering/OpportunityDetail/Index?noticeUID=CO1.NTC.2493414&amp;isFromPublicArea=True&amp;isModal=true&amp;asPopupView=true</t>
  </si>
  <si>
    <t>https://community.secop.gov.co/Public/Tendering/OpportunityDetail/Index?noticeUID=CO1.NTC.2495673&amp;isFromPublicArea=True&amp;isModal=true&amp;asPopupView=true</t>
  </si>
  <si>
    <t>https://community.secop.gov.co/Public/Tendering/OpportunityDetail/Index?noticeUID=CO1.NTC.2492863&amp;isFromPublicArea=True&amp;isModal=true&amp;asPopupView=true</t>
  </si>
  <si>
    <t>https://community.secop.gov.co/Public/Tendering/OpportunityDetail/Index?noticeUID=CO1.NTC.2493705&amp;isFromPublicArea=True&amp;isModal=true&amp;asPopupView=true</t>
  </si>
  <si>
    <t>https://community.secop.gov.co/Public/Tendering/OpportunityDetail/Index?noticeUID=CO1.NTC.2493661&amp;isFromPublicArea=True&amp;isModal=true&amp;asPopupView=true</t>
  </si>
  <si>
    <t>https://community.secop.gov.co/Public/Tendering/OpportunityDetail/Index?noticeUID=CO1.NTC.2494219&amp;isFromPublicArea=True&amp;isModal=true&amp;asPopupView=true</t>
  </si>
  <si>
    <t>https://community.secop.gov.co/Public/Tendering/OpportunityDetail/Index?noticeUID=CO1.NTC.2494611&amp;isFromPublicArea=True&amp;isModal=true&amp;asPopupView=true</t>
  </si>
  <si>
    <t>https://community.secop.gov.co/Public/Tendering/OpportunityDetail/Index?noticeUID=CO1.NTC.2503781&amp;isFromPublicArea=True&amp;isModal=true&amp;asPopupView=true</t>
  </si>
  <si>
    <t>https://community.secop.gov.co/Public/Tendering/OpportunityDetail/Index?noticeUID=CO1.NTC.2493943&amp;isFromPublicArea=True&amp;isModal=False</t>
  </si>
  <si>
    <t>https://community.secop.gov.co/Public/Tendering/OpportunityDetail/Index?noticeUID=CO1.NTC.2495680&amp;isFromPublicArea=True&amp;isModal=False</t>
  </si>
  <si>
    <t>https://community.secop.gov.co/Public/Tendering/OpportunityDetail/Index?noticeUID=CO1.NTC.2494640&amp;isFromPublicArea=True&amp;isModal=true&amp;asPopupView=true</t>
  </si>
  <si>
    <t>https://community.secop.gov.co/Public/Tendering/OpportunityDetail/Index?noticeUID=CO1.NTC.2496138&amp;isFromPublicArea=True&amp;isModal=true&amp;asPopupView=true</t>
  </si>
  <si>
    <t>https://community.secop.gov.co/Public/Tendering/OpportunityDetail/Index?noticeUID=CO1.NTC.2496690&amp;isFromPublicArea=True&amp;isModal=true&amp;asPopupView=true</t>
  </si>
  <si>
    <t>https://community.secop.gov.co/Public/Tendering/OpportunityDetail/Index?noticeUID=CO1.NTC.2497102&amp;isFromPublicArea=True&amp;isModal=true&amp;asPopupView=true</t>
  </si>
  <si>
    <t>https://community.secop.gov.co/Public/Tendering/OpportunityDetail/Index?noticeUID=CO1.NTC.2496878&amp;isFromPublicArea=True&amp;isModal=true&amp;asPopupView=true</t>
  </si>
  <si>
    <t>https://community.secop.gov.co/Public/Tendering/OpportunityDetail/Index?noticeUID=CO1.NTC.2494755&amp;isFromPublicArea=True&amp;isModal=False</t>
  </si>
  <si>
    <t>https://community.secop.gov.co/Public/Tendering/ContractNoticePhases/View?PPI=CO1.PPI.16408847&amp;isFromPublicArea=True&amp;isModal=False</t>
  </si>
  <si>
    <t>https://community.secop.gov.co/Public/Tendering/OpportunityDetail/Index?noticeUID=CO1.NTC.2502268&amp;isFromPublicArea=True&amp;isModal=true&amp;asPopupView=true</t>
  </si>
  <si>
    <t>https://community.secop.gov.co/Public/Tendering/OpportunityDetail/Index?noticeUID=CO1.NTC.2501989&amp;isFromPublicArea=True&amp;isModal=False</t>
  </si>
  <si>
    <t>https://community.secop.gov.co/Public/Tendering/OpportunityDetail/Index?noticeUID=CO1.NTC.2496131&amp;isFromPublicArea=True&amp;isModal=true&amp;asPopupView=true</t>
  </si>
  <si>
    <t>https://community.secop.gov.co/Public/Tendering/OpportunityDetail/Index?noticeUID=CO1.NTC.2494723&amp;isFromPublicArea=True&amp;isModal=False</t>
  </si>
  <si>
    <t>https://community.secop.gov.co/Public/Tendering/OpportunityDetail/Index?noticeUID=CO1.NTC.2502323&amp;isFromPublicArea=True&amp;isModal=False</t>
  </si>
  <si>
    <t>https://community.secop.gov.co/Public/Tendering/OpportunityDetail/Index?noticeUID=CO1.NTC.2502293&amp;isFromPublicArea=True&amp;isModal=true&amp;asPopupView=true</t>
  </si>
  <si>
    <t>https://community.secop.gov.co/Public/Tendering/OpportunityDetail/Index?noticeUID=CO1.NTC.2494198&amp;isFromPublicArea=True&amp;isModal=true&amp;asPopupView=true</t>
  </si>
  <si>
    <t>https://community.secop.gov.co/Public/Tendering/OpportunityDetail/Index?noticeUID=CO1.NTC.2502610&amp;isFromPublicArea=True&amp;isModal=False</t>
  </si>
  <si>
    <t>https://community.secop.gov.co/Public/Tendering/OpportunityDetail/Index?noticeUID=CO1.NTC.2502629&amp;isFromPublicArea=True&amp;isModal=true&amp;asPopupView=true</t>
  </si>
  <si>
    <t>https://community.secop.gov.co/Public/Tendering/OpportunityDetail/Index?noticeUID=CO1.NTC.2494422&amp;isFromPublicArea=True&amp;isModal=False</t>
  </si>
  <si>
    <t>https://community.secop.gov.co/Public/Tendering/OpportunityDetail/Index?noticeUID=CO1.NTC.2492571&amp;isFromPublicArea=True&amp;isModal=true&amp;asPopupView=true</t>
  </si>
  <si>
    <t>https://community.secop.gov.co/Public/Tendering/OpportunityDetail/Index?noticeUID=CO1.NTC.2494270&amp;isFromPublicArea=True&amp;isModal=true&amp;asPopupView=true</t>
  </si>
  <si>
    <t>https://community.secop.gov.co/Public/Tendering/OpportunityDetail/Index?noticeUID=CO1.NTC.2494544&amp;isFromPublicArea=True&amp;isModal=true&amp;asPopupView=true</t>
  </si>
  <si>
    <t>https://community.secop.gov.co/Public/Tendering/OpportunityDetail/Index?noticeUID=CO1.NTC.2494898&amp;isFromPublicArea=True&amp;isModal=true&amp;asPopupView=true</t>
  </si>
  <si>
    <t>https://community.secop.gov.co/Public/Tendering/OpportunityDetail/Index?noticeUID=CO1.NTC.2494652&amp;isFromPublicArea=True&amp;isModal=true&amp;asPopupView=true</t>
  </si>
  <si>
    <t>https://community.secop.gov.co/Public/Tendering/OpportunityDetail/Index?noticeUID=CO1.NTC.2494817&amp;isFromPublicArea=True&amp;isModal=true&amp;asPopupView=true</t>
  </si>
  <si>
    <t>https://community.secop.gov.co/Public/Tendering/OpportunityDetail/Index?noticeUID=CO1.NTC.2494928&amp;isFromPublicArea=True&amp;isModal=true&amp;asPopupView=true</t>
  </si>
  <si>
    <t>https://community.secop.gov.co/Public/Tendering/OpportunityDetail/Index?noticeUID=CO1.NTC.2494823&amp;isFromPublicArea=True&amp;isModal=true&amp;asPopupView=true</t>
  </si>
  <si>
    <t>https://community.secop.gov.co/Public/Tendering/OpportunityDetail/Index?noticeUID=CO1.NTC.2495028&amp;isFromPublicArea=True&amp;isModal=true&amp;asPopupView=true</t>
  </si>
  <si>
    <t>https://community.secop.gov.co/Public/Tendering/OpportunityDetail/Index?noticeUID=CO1.NTC.2494586&amp;isFromPublicArea=True&amp;isModal=true&amp;asPopupView=true</t>
  </si>
  <si>
    <t>https://community.secop.gov.co/Public/Tendering/OpportunityDetail/Index?noticeUID=CO1.NTC.2494636&amp;isFromPublicArea=True&amp;isModal=true&amp;asPopupView=true</t>
  </si>
  <si>
    <t>https://community.secop.gov.co/Public/Tendering/OpportunityDetail/Index?noticeUID=CO1.NTC.2496002&amp;isFromPublicArea=True&amp;isModal=true&amp;asPopupView=true</t>
  </si>
  <si>
    <t>https://community.secop.gov.co/Public/Tendering/OpportunityDetail/Index?noticeUID=CO1.NTC.2496004&amp;isFromPublicArea=True&amp;isModal=true&amp;asPopupView=true</t>
  </si>
  <si>
    <t>https://community.secop.gov.co/Public/Tendering/OpportunityDetail/Index?noticeUID=CO1.NTC.2496010&amp;isFromPublicArea=True&amp;isModal=true&amp;asPopupView=true</t>
  </si>
  <si>
    <t>https://community.secop.gov.co/Public/Tendering/OpportunityDetail/Index?noticeUID=CO1.NTC.2495908&amp;isFromPublicArea=True&amp;isModal=true&amp;asPopupView=true</t>
  </si>
  <si>
    <t>https://community.secop.gov.co/Public/Tendering/OpportunityDetail/Index?noticeUID=CO1.NTC.2495607&amp;isFromPublicArea=True&amp;isModal=true&amp;asPopupView=true</t>
  </si>
  <si>
    <t>https://community.secop.gov.co/Public/Tendering/OpportunityDetail/Index?noticeUID=CO1.NTC.2496313&amp;isFromPublicArea=True&amp;isModal=true&amp;asPopupView=true</t>
  </si>
  <si>
    <t>https://community.secop.gov.co/Public/Tendering/OpportunityDetail/Index?noticeUID=CO1.NTC.2496218&amp;isFromPublicArea=True&amp;isModal=true&amp;asPopupView=true</t>
  </si>
  <si>
    <t>https://community.secop.gov.co/Public/Tendering/OpportunityDetail/Index?noticeUID=CO1.NTC.2496352&amp;isFromPublicArea=True&amp;isModal=true&amp;asPopupView=true</t>
  </si>
  <si>
    <t>https://community.secop.gov.co/Public/Tendering/OpportunityDetail/Index?noticeUID=CO1.NTC.2496377&amp;isFromPublicArea=True&amp;isModal=true&amp;asPopupView=true</t>
  </si>
  <si>
    <t>https://community.secop.gov.co/Public/Tendering/OpportunityDetail/Index?noticeUID=CO1.NTC.2496170&amp;isFromPublicArea=True&amp;isModal=true&amp;asPopupView=true</t>
  </si>
  <si>
    <t>https://community.secop.gov.co/Public/Tendering/OpportunityDetail/Index?noticeUID=CO1.NTC.2496178&amp;isFromPublicArea=True&amp;isModal=true&amp;asPopupView=true</t>
  </si>
  <si>
    <t>https://community.secop.gov.co/Public/Tendering/OpportunityDetail/Index?noticeUID=CO1.NTC.2496268&amp;isFromPublicArea=True&amp;isModal=true&amp;asPopupView=true</t>
  </si>
  <si>
    <t>https://community.secop.gov.co/Public/Tendering/OpportunityDetail/Index?noticeUID=CO1.NTC.2496224&amp;isFromPublicArea=True&amp;isModal=true&amp;asPopupView=true</t>
  </si>
  <si>
    <t>https://community.secop.gov.co/Public/Tendering/OpportunityDetail/Index?noticeUID=CO1.NTC.2516613&amp;isFromPublicArea=True&amp;isModal=true&amp;asPopupView=true</t>
  </si>
  <si>
    <t>https://community.secop.gov.co/Public/Tendering/OpportunityDetail/Index?noticeUID=CO1.NTC.2497983&amp;isFromPublicArea=True&amp;isModal=true&amp;asPopupView=true</t>
  </si>
  <si>
    <t>https://community.secop.gov.co/Public/Tendering/OpportunityDetail/Index?noticeUID=CO1.NTC.2591631&amp;isFromPublicArea=True&amp;isModal=true&amp;asPopupView=true</t>
  </si>
  <si>
    <t>https://community.secop.gov.co/Public/Tendering/OpportunityDetail/Index?noticeUID=CO1.NTC.2650484&amp;isFromPublicArea=True&amp;isModal=true&amp;asPopupView=true</t>
  </si>
  <si>
    <t>https://community.secop.gov.co/Public/Tendering/OpportunityDetail/Index?noticeUID=CO1.NTC.2583604&amp;isFromPublicArea=True&amp;isModal=true&amp;asPopupView=true</t>
  </si>
  <si>
    <t>https://community.secop.gov.co/Public/Tendering/OpportunityDetail/Index?noticeUID=CO1.NTC.2496539&amp;isFromPublicArea=True&amp;isModal=true&amp;asPopupView=true</t>
  </si>
  <si>
    <t>https://community.secop.gov.co/Public/Tendering/OpportunityDetail/Index?noticeUID=CO1.NTC.2496716&amp;isFromPublicArea=True&amp;isModal=true&amp;asPopupView=true</t>
  </si>
  <si>
    <t>https://community.secop.gov.co/Public/Tendering/OpportunityDetail/Index?noticeUID=CO1.NTC.2496891&amp;isFromPublicArea=True&amp;isModal=true&amp;asPopupView=true</t>
  </si>
  <si>
    <t>https://community.secop.gov.co/Public/Tendering/OpportunityDetail/Index?noticeUID=CO1.NTC.2497124&amp;isFromPublicArea=True&amp;isModal=true&amp;asPopupView=true</t>
  </si>
  <si>
    <t>https://community.secop.gov.co/Public/Tendering/OpportunityDetail/Index?noticeUID=CO1.NTC.2496895&amp;isFromPublicArea=True&amp;isModal=true&amp;asPopupView=true</t>
  </si>
  <si>
    <t>https://community.secop.gov.co/Public/Tendering/OpportunityDetail/Index?noticeUID=CO1.NTC.2496897&amp;isFromPublicArea=True&amp;isModal=true&amp;asPopupView=true</t>
  </si>
  <si>
    <t>https://community.secop.gov.co/Public/Tendering/OpportunityDetail/Index?noticeUID=CO1.NTC.2497134&amp;isFromPublicArea=True&amp;isModal=true&amp;asPopupView=true</t>
  </si>
  <si>
    <t>https://community.secop.gov.co/Public/Tendering/OpportunityDetail/Index?noticeUID=CO1.NTC.2497591&amp;isFromPublicArea=True&amp;isModal=true&amp;asPopupView=true</t>
  </si>
  <si>
    <t>https://community.secop.gov.co/Public/Tendering/OpportunityDetail/Index?noticeUID=CO1.NTC.2499319&amp;isFromPublicArea=True&amp;isModal=true&amp;asPopupView=true</t>
  </si>
  <si>
    <t>https://community.secop.gov.co/Public/Tendering/OpportunityDetail/Index?noticeUID=CO1.NTC.2497811&amp;isFromPublicArea=True&amp;isModal=true&amp;asPopupView=true</t>
  </si>
  <si>
    <t>https://community.secop.gov.co/Public/Tendering/OpportunityDetail/Index?noticeUID=CO1.NTC.2497606&amp;isFromPublicArea=True&amp;isModal=true&amp;asPopupView=true</t>
  </si>
  <si>
    <t>https://community.secop.gov.co/Public/Tendering/OpportunityDetail/Index?noticeUID=CO1.NTC.2497850&amp;isFromPublicArea=True&amp;isModal=true&amp;asPopupView=true</t>
  </si>
  <si>
    <t>https://community.secop.gov.co/Public/Tendering/OpportunityDetail/Index?noticeUID=CO1.NTC.2498101&amp;isFromPublicArea=True&amp;isModal=true&amp;asPopupView=true</t>
  </si>
  <si>
    <t>https://community.secop.gov.co/Public/Tendering/OpportunityDetail/Index?noticeUID=CO1.NTC.2498242&amp;isFromPublicArea=True&amp;isModal=true&amp;asPopupView=true</t>
  </si>
  <si>
    <t>https://community.secop.gov.co/Public/Tendering/OpportunityDetail/Index?noticeUID=CO1.NTC.2498604&amp;isFromPublicArea=True&amp;isModal=true&amp;asPopupView=true</t>
  </si>
  <si>
    <t>https://community.secop.gov.co/Public/Tendering/OpportunityDetail/Index?noticeUID=CO1.NTC.2498651&amp;isFromPublicArea=True&amp;isModal=true&amp;asPopupView=true</t>
  </si>
  <si>
    <t>https://community.secop.gov.co/Public/Tendering/OpportunityDetail/Index?noticeUID=CO1.NTC.2498451&amp;isFromPublicArea=True&amp;isModal=true&amp;asPopupView=true</t>
  </si>
  <si>
    <t>https://community.secop.gov.co/Public/Tendering/OpportunityDetail/Index?noticeUID=CO1.NTC.2497894&amp;isFromPublicArea=True&amp;isModal=true&amp;asPopupView=true</t>
  </si>
  <si>
    <t>https://community.secop.gov.co/Public/Tendering/OpportunityDetail/Index?noticeUID=CO1.NTC.2499038&amp;isFromPublicArea=True&amp;isModal=true&amp;asPopupView=true</t>
  </si>
  <si>
    <t>https://community.secop.gov.co/Public/Tendering/OpportunityDetail/Index?noticeUID=CO1.NTC.2499064&amp;isFromPublicArea=True&amp;isModal=true&amp;asPopupView=true</t>
  </si>
  <si>
    <t>https://community.secop.gov.co/Public/Tendering/OpportunityDetail/Index?noticeUID=CO1.NTC.2499089&amp;isFromPublicArea=True&amp;isModal=true&amp;asPopupView=true</t>
  </si>
  <si>
    <t>https://community.secop.gov.co/Public/Tendering/OpportunityDetail/Index?noticeUID=CO1.NTC.2502913&amp;isFromPublicArea=True&amp;isModal=true&amp;asPopupView=true</t>
  </si>
  <si>
    <t>https://community.secop.gov.co/Public/Tendering/OpportunityDetail/Index?noticeUID=CO1.NTC.2500115&amp;isFromPublicArea=True&amp;isModal=true&amp;asPopupView=true</t>
  </si>
  <si>
    <t>https://community.secop.gov.co/Public/Tendering/OpportunityDetail/Index?noticeUID=CO1.NTC.2500224&amp;isFromPublicArea=True&amp;isModal=true&amp;asPopupView=true</t>
  </si>
  <si>
    <t>https://community.secop.gov.co/Public/Tendering/OpportunityDetail/Index?noticeUID=CO1.NTC.2500311&amp;isFromPublicArea=True&amp;isModal=true&amp;asPopupView=true</t>
  </si>
  <si>
    <t>https://community.secop.gov.co/Public/Tendering/OpportunityDetail/Index?noticeUID=CO1.NTC.2500165&amp;isFromPublicArea=True&amp;isModal=true&amp;asPopupView=true</t>
  </si>
  <si>
    <t>https://community.secop.gov.co/Public/Tendering/OpportunityDetail/Index?noticeUID=CO1.NTC.2500328&amp;isFromPublicArea=True&amp;isModal=true&amp;asPopupView=true</t>
  </si>
  <si>
    <t>https://community.secop.gov.co/Public/Tendering/OpportunityDetail/Index?noticeUID=CO1.NTC.2499503&amp;isFromPublicArea=True&amp;isModal=true&amp;asPopupView=true</t>
  </si>
  <si>
    <t>https://community.secop.gov.co/Public/Tendering/OpportunityDetail/Index?noticeUID=CO1.NTC.2498201&amp;isFromPublicArea=True&amp;isModal=true&amp;asPopupView=true</t>
  </si>
  <si>
    <t>https://community.secop.gov.co/Public/Tendering/OpportunityDetail/Index?noticeUID=CO1.NTC.2498474&amp;isFromPublicArea=True&amp;isModal=true&amp;asPopupView=true</t>
  </si>
  <si>
    <t>https://community.secop.gov.co/Public/Tendering/OpportunityDetail/Index?noticeUID=CO1.NTC.2500038&amp;isFromPublicArea=True&amp;isModal=true&amp;asPopupView=true</t>
  </si>
  <si>
    <t>https://community.secop.gov.co/Public/Tendering/OpportunityDetail/Index?noticeUID=CO1.NTC.2500236&amp;isFromPublicArea=True&amp;isModal=true&amp;asPopupView=true</t>
  </si>
  <si>
    <t>https://community.secop.gov.co/Public/Tendering/OpportunityDetail/Index?noticeUID=CO1.NTC.2500250&amp;isFromPublicArea=True&amp;isModal=true&amp;asPopupView=true</t>
  </si>
  <si>
    <t>https://community.secop.gov.co/Public/Tendering/OpportunityDetail/Index?noticeUID=CO1.NTC.2500155&amp;isFromPublicArea=True&amp;isModal=true&amp;asPopupView=true</t>
  </si>
  <si>
    <t>https://community.secop.gov.co/Public/Tendering/OpportunityDetail/Index?noticeUID=CO1.NTC.2500178&amp;isFromPublicArea=True&amp;isModal=true&amp;asPopupView=true</t>
  </si>
  <si>
    <t>https://community.secop.gov.co/Public/Tendering/OpportunityDetail/Index?noticeUID=CO1.NTC.2499987&amp;isFromPublicArea=True&amp;isModal=true&amp;asPopupView=true</t>
  </si>
  <si>
    <t>https://community.secop.gov.co/Public/Tendering/OpportunityDetail/Index?noticeUID=CO1.NTC.2499998&amp;isFromPublicArea=True&amp;isModal=true&amp;asPopupView=true</t>
  </si>
  <si>
    <t>https://community.secop.gov.co/Public/Tendering/OpportunityDetail/Index?noticeUID=CO1.NTC.2500343&amp;isFromPublicArea=True&amp;isModal=true&amp;asPopupView=true</t>
  </si>
  <si>
    <t>https://community.secop.gov.co/Public/Tendering/OpportunityDetail/Index?noticeUID=CO1.NTC.2500295&amp;isFromPublicArea=True&amp;isModal=true&amp;asPopupView=true</t>
  </si>
  <si>
    <t>https://community.secop.gov.co/Public/Tendering/OpportunityDetail/Index?noticeUID=CO1.NTC.2499884&amp;isFromPublicArea=True&amp;isModal=true&amp;asPopupView=true</t>
  </si>
  <si>
    <t>https://community.secop.gov.co/Public/Tendering/OpportunityDetail/Index?noticeUID=CO1.NTC.2500502&amp;isFromPublicArea=True&amp;isModal=true&amp;asPopupView=true</t>
  </si>
  <si>
    <t>https://community.secop.gov.co/Public/Tendering/OpportunityDetail/Index?noticeUID=CO1.NTC.2507308&amp;isFromPublicArea=True&amp;isModal=true&amp;asPopupView=true</t>
  </si>
  <si>
    <t>https://community.secop.gov.co/Public/Tendering/OpportunityDetail/Index?noticeUID=CO1.NTC.2507148&amp;isFromPublicArea=True&amp;isModal=true&amp;asPopupView=true</t>
  </si>
  <si>
    <t>https://community.secop.gov.co/Public/Tendering/OpportunityDetail/Index?noticeUID=CO1.NTC.2501615&amp;isFromPublicArea=True&amp;isModal=true&amp;asPopupView=true</t>
  </si>
  <si>
    <t>https://community.secop.gov.co/Public/Tendering/OpportunityDetail/Index?noticeUID=CO1.NTC.2500198&amp;isFromPublicArea=True&amp;isModal=true&amp;asPopupView=true</t>
  </si>
  <si>
    <t>https://community.secop.gov.co/Public/Tendering/OpportunityDetail/Index?noticeUID=CO1.NTC.2500095&amp;isFromPublicArea=True&amp;isModal=true&amp;asPopupView=true</t>
  </si>
  <si>
    <t>https://community.secop.gov.co/Public/Tendering/OpportunityDetail/Index?noticeUID=CO1.NTC.2500336&amp;isFromPublicArea=True&amp;isModal=true&amp;asPopupView=true</t>
  </si>
  <si>
    <t>https://community.secop.gov.co/Public/Tendering/OpportunityDetail/Index?noticeUID=CO1.NTC.2500337&amp;isFromPublicArea=True&amp;isModal=true&amp;asPopupView=true</t>
  </si>
  <si>
    <t>https://community.secop.gov.co/Public/Tendering/OpportunityDetail/Index?noticeUID=CO1.NTC.2500339&amp;isFromPublicArea=True&amp;isModal=true&amp;asPopupView=true</t>
  </si>
  <si>
    <t>https://community.secop.gov.co/Public/Tendering/OpportunityDetail/Index?noticeUID=CO1.NTC.2500342&amp;isFromPublicArea=True&amp;isModal=true&amp;asPopupView=true</t>
  </si>
  <si>
    <t>https://community.secop.gov.co/Public/Tendering/OpportunityDetail/Index?noticeUID=CO1.NTC.2501203&amp;isFromPublicArea=True&amp;isModal=true&amp;asPopupView=true</t>
  </si>
  <si>
    <t>https://community.secop.gov.co/Public/Tendering/OpportunityDetail/Index?noticeUID=CO1.NTC.2500526&amp;isFromPublicArea=True&amp;isModal=true&amp;asPopupView=true</t>
  </si>
  <si>
    <t>https://community.secop.gov.co/Public/Tendering/OpportunityDetail/Index?noticeUID=CO1.NTC.2500300&amp;isFromPublicArea=True&amp;isModal=true&amp;asPopupView=true</t>
  </si>
  <si>
    <t>https://community.secop.gov.co/Public/Tendering/OpportunityDetail/Index?noticeUID=CO1.NTC.2500716&amp;isFromPublicArea=True&amp;isModal=true&amp;asPopupView=true</t>
  </si>
  <si>
    <t>https://community.secop.gov.co/Public/Tendering/OpportunityDetail/Index?noticeUID=CO1.NTC.2500363&amp;isFromPublicArea=True&amp;isModal=true&amp;asPopupView=true</t>
  </si>
  <si>
    <t>https://community.secop.gov.co/Public/Tendering/OpportunityDetail/Index?noticeUID=CO1.NTC.2500434&amp;isFromPublicArea=True&amp;isModal=true&amp;asPopupView=true</t>
  </si>
  <si>
    <t>https://community.secop.gov.co/Public/Tendering/OpportunityDetail/Index?noticeUID=CO1.NTC.2500523&amp;isFromPublicArea=True&amp;isModal=true&amp;asPopupView=true</t>
  </si>
  <si>
    <t>https://community.secop.gov.co/Public/Tendering/OpportunityDetail/Index?noticeUID=CO1.NTC.2500643&amp;isFromPublicArea=True&amp;isModal=true&amp;asPopupView=true</t>
  </si>
  <si>
    <t>https://community.secop.gov.co/Public/Tendering/OpportunityDetail/Index?noticeUID=CO1.NTC.2500645&amp;isFromPublicArea=True&amp;isModal=true&amp;asPopupView=true</t>
  </si>
  <si>
    <t>https://community.secop.gov.co/Public/Tendering/OpportunityDetail/Index?noticeUID=CO1.NTC.2501680&amp;isFromPublicArea=True&amp;isModal=true&amp;asPopupView=true</t>
  </si>
  <si>
    <t>https://community.secop.gov.co/Public/Tendering/OpportunityDetail/Index?noticeUID=CO1.NTC.2501274&amp;isFromPublicArea=True&amp;isModal=true&amp;asPopupView=true</t>
  </si>
  <si>
    <t>https://community.secop.gov.co/Public/Tendering/OpportunityDetail/Index?noticeUID=CO1.NTC.2501886&amp;isFromPublicArea=True&amp;isModal=true&amp;asPopupView=true</t>
  </si>
  <si>
    <t>https://community.secop.gov.co/Public/Tendering/OpportunityDetail/Index?noticeUID=CO1.NTC.2502012&amp;isFromPublicArea=True&amp;isModal=true&amp;asPopupView=true</t>
  </si>
  <si>
    <t>https://community.secop.gov.co/Public/Tendering/OpportunityDetail/Index?noticeUID=CO1.NTC.2505123&amp;isFromPublicArea=True&amp;isModal=true&amp;asPopupView=true</t>
  </si>
  <si>
    <t>https://community.secop.gov.co/Public/Tendering/OpportunityDetail/Index?noticeUID=CO1.NTC.2505525&amp;isFromPublicArea=True&amp;isModal=true&amp;asPopupView=true</t>
  </si>
  <si>
    <t>https://community.secop.gov.co/Public/Tendering/OpportunityDetail/Index?noticeUID=CO1.NTC.2505159&amp;isFromPublicArea=True&amp;isModal=true&amp;asPopupView=true</t>
  </si>
  <si>
    <t>https://community.secop.gov.co/Public/Tendering/OpportunityDetail/Index?noticeUID=CO1.NTC.2505586&amp;isFromPublicArea=True&amp;isModal=true&amp;asPopupView=true</t>
  </si>
  <si>
    <t>https://community.secop.gov.co/Public/Tendering/OpportunityDetail/Index?noticeUID=CO1.NTC.2503644&amp;isFromPublicArea=True&amp;isModal=true&amp;asPopupView=true</t>
  </si>
  <si>
    <t>https://community.secop.gov.co/Public/Tendering/OpportunityDetail/Index?noticeUID=CO1.NTC.2504516&amp;isFromPublicArea=True&amp;isModal=true&amp;asPopupView=true</t>
  </si>
  <si>
    <t>https://community.secop.gov.co/Public/Tendering/OpportunityDetail/Index?noticeUID=CO1.NTC.2504731&amp;isFromPublicArea=True&amp;isModal=true&amp;asPopupView=true</t>
  </si>
  <si>
    <t>https://community.secop.gov.co/Public/Tendering/OpportunityDetail/Index?noticeUID=CO1.NTC.2504762&amp;isFromPublicArea=True&amp;isModal=true&amp;asPopupView=true</t>
  </si>
  <si>
    <t>https://community.secop.gov.co/Public/Tendering/OpportunityDetail/Index?noticeUID=CO1.NTC.2504858&amp;isFromPublicArea=True&amp;isModal=true&amp;asPopupView=true</t>
  </si>
  <si>
    <t>https://community.secop.gov.co/Public/Tendering/OpportunityDetail/Index?noticeUID=CO1.NTC.2504879&amp;isFromPublicArea=True&amp;isModal=true&amp;asPopupView=true</t>
  </si>
  <si>
    <t>https://community.secop.gov.co/Public/Tendering/OpportunityDetail/Index?noticeUID=CO1.NTC.2504895&amp;isFromPublicArea=True&amp;isModal=true&amp;asPopupView=true</t>
  </si>
  <si>
    <t>https://community.secop.gov.co/Public/Tendering/OpportunityDetail/Index?noticeUID=CO1.NTC.2503724&amp;isFromPublicArea=True&amp;isModal=true&amp;asPopupView=true</t>
  </si>
  <si>
    <t>https://community.secop.gov.co/Public/Tendering/OpportunityDetail/Index?noticeUID=CO1.NTC.2503731&amp;isFromPublicArea=True&amp;isModal=true&amp;asPopupView=true</t>
  </si>
  <si>
    <t>https://community.secop.gov.co/Public/Tendering/OpportunityDetail/Index?noticeUID=CO1.NTC.2503738&amp;isFromPublicArea=True&amp;isModal=true&amp;asPopupView=true</t>
  </si>
  <si>
    <t>https://community.secop.gov.co/Public/Tendering/OpportunityDetail/Index?noticeUID=CO1.NTC.2504008&amp;isFromPublicArea=True&amp;isModal=true&amp;asPopupView=true</t>
  </si>
  <si>
    <t>https://community.secop.gov.co/Public/Tendering/OpportunityDetail/Index?noticeUID=CO1.NTC.2504440&amp;isFromPublicArea=True&amp;isModal=true&amp;asPopupView=true</t>
  </si>
  <si>
    <t>https://community.secop.gov.co/Public/Tendering/OpportunityDetail/Index?noticeUID=CO1.NTC.2505537&amp;isFromPublicArea=True&amp;isModal=true&amp;asPopupView=true</t>
  </si>
  <si>
    <t>https://community.secop.gov.co/Public/Tendering/OpportunityDetail/Index?noticeUID=CO1.NTC.2505293&amp;isFromPublicArea=True&amp;isModal=true&amp;asPopupView=true</t>
  </si>
  <si>
    <t>https://community.secop.gov.co/Public/Tendering/OpportunityDetail/Index?noticeUID=CO1.NTC.2506120&amp;isFromPublicArea=True&amp;isModal=true&amp;asPopupView=true</t>
  </si>
  <si>
    <t>https://community.secop.gov.co/Public/Tendering/OpportunityDetail/Index?noticeUID=CO1.NTC.2504162&amp;isFromPublicArea=True&amp;isModal=true&amp;asPopupView=true</t>
  </si>
  <si>
    <t>https://community.secop.gov.co/Public/Tendering/OpportunityDetail/Index?noticeUID=CO1.NTC.2506271&amp;isFromPublicArea=True&amp;isModal=true&amp;asPopupView=true</t>
  </si>
  <si>
    <t>https://community.secop.gov.co/Public/Tendering/OpportunityDetail/Index?noticeUID=CO1.NTC.2503220&amp;isFromPublicArea=True&amp;isModal=true&amp;asPopupView=true</t>
  </si>
  <si>
    <t>https://community.secop.gov.co/Public/Tendering/OpportunityDetail/Index?noticeUID=CO1.NTC.2506738&amp;isFromPublicArea=True&amp;isModal=true&amp;asPopupView=true</t>
  </si>
  <si>
    <t>https://community.secop.gov.co/Public/Tendering/OpportunityDetail/Index?noticeUID=CO1.NTC.2506657&amp;isFromPublicArea=True&amp;isModal=true&amp;asPopupView=true</t>
  </si>
  <si>
    <t>https://community.secop.gov.co/Public/Tendering/OpportunityDetail/Index?noticeUID=CO1.NTC.2506595&amp;isFromPublicArea=True&amp;isModal=true&amp;asPopupView=true</t>
  </si>
  <si>
    <t>https://community.secop.gov.co/Public/Tendering/OpportunityDetail/Index?noticeUID=CO1.NTC.2506892&amp;isFromPublicArea=True&amp;isModal=true&amp;asPopupView=true</t>
  </si>
  <si>
    <t>https://community.secop.gov.co/Public/Tendering/OpportunityDetail/Index?noticeUID=CO1.NTC.2506577&amp;isFromPublicArea=True&amp;isModal=true&amp;asPopupView=true</t>
  </si>
  <si>
    <t>https://community.secop.gov.co/Public/Tendering/OpportunityDetail/Index?noticeUID=CO1.NTC.2506791&amp;isFromPublicArea=True&amp;isModal=true&amp;asPopupView=true</t>
  </si>
  <si>
    <t>https://community.secop.gov.co/Public/Tendering/OpportunityDetail/Index?noticeUID=CO1.NTC.2507028&amp;isFromPublicArea=True&amp;isModal=true&amp;asPopupView=true</t>
  </si>
  <si>
    <t>https://community.secop.gov.co/Public/Tendering/OpportunityDetail/Index?noticeUID=CO1.NTC.2507053&amp;isFromPublicArea=True&amp;isModal=true&amp;asPopupView=true</t>
  </si>
  <si>
    <t>https://community.secop.gov.co/Public/Tendering/OpportunityDetail/Index?noticeUID=CO1.NTC.2506855&amp;isFromPublicArea=True&amp;isModal=true&amp;asPopupView=true</t>
  </si>
  <si>
    <t>https://community.secop.gov.co/Public/Tendering/OpportunityDetail/Index?noticeUID=CO1.NTC.2507217&amp;isFromPublicArea=True&amp;isModal=true&amp;asPopupView=true</t>
  </si>
  <si>
    <t>https://community.secop.gov.co/Public/Tendering/OpportunityDetail/Index?noticeUID=CO1.NTC.2524981&amp;isFromPublicArea=True&amp;isModal=true&amp;asPopupView=true</t>
  </si>
  <si>
    <t>https://community.secop.gov.co/Public/Tendering/OpportunityDetail/Index?noticeUID=CO1.NTC.2507386&amp;isFromPublicArea=True&amp;isModal=true&amp;asPopupView=true</t>
  </si>
  <si>
    <t>https://community.secop.gov.co/Public/Tendering/OpportunityDetail/Index?noticeUID=CO1.NTC.2507649&amp;isFromPublicArea=True&amp;isModal=true&amp;asPopupView=true</t>
  </si>
  <si>
    <t>https://community.secop.gov.co/Public/Tendering/OpportunityDetail/Index?noticeUID=CO1.NTC.2516922&amp;isFromPublicArea=True&amp;isModal=true&amp;asPopupView=true</t>
  </si>
  <si>
    <t>https://community.secop.gov.co/Public/Tendering/OpportunityDetail/Index?noticeUID=CO1.NTC.2507298&amp;isFromPublicArea=True&amp;isModal=true&amp;asPopupView=true</t>
  </si>
  <si>
    <t>https://community.secop.gov.co/Public/Tendering/OpportunityDetail/Index?noticeUID=CO1.NTC.2507277&amp;isFromPublicArea=True&amp;isModal=true&amp;asPopupView=true</t>
  </si>
  <si>
    <t>https://community.secop.gov.co/Public/Tendering/OpportunityDetail/Index?noticeUID=CO1.NTC.2507161&amp;isFromPublicArea=True&amp;isModal=true&amp;asPopupView=true</t>
  </si>
  <si>
    <t>https://community.secop.gov.co/Public/Tendering/OpportunityDetail/Index?noticeUID=CO1.NTC.2507903&amp;isFromPublicArea=True&amp;isModal=true&amp;asPopupView=true</t>
  </si>
  <si>
    <t>https://community.secop.gov.co/Public/Tendering/OpportunityDetail/Index?noticeUID=CO1.NTC.2506410&amp;isFromPublicArea=True&amp;isModal=true&amp;asPopupView=true</t>
  </si>
  <si>
    <t>https://community.secop.gov.co/Public/Tendering/OpportunityDetail/Index?noticeUID=CO1.NTC.2516411&amp;isFromPublicArea=True&amp;isModal=true&amp;asPopupView=true</t>
  </si>
  <si>
    <t>https://community.secop.gov.co/Public/Tendering/OpportunityDetail/Index?noticeUID=CO1.NTC.2516418&amp;isFromPublicArea=True&amp;isModal=true&amp;asPopupView=true</t>
  </si>
  <si>
    <t>https://community.secop.gov.co/Public/Tendering/OpportunityDetail/Index?noticeUID=CO1.NTC.2516142&amp;isFromPublicArea=True&amp;isModal=true&amp;asPopupView=true</t>
  </si>
  <si>
    <t>https://community.secop.gov.co/Public/Tendering/OpportunityDetail/Index?noticeUID=CO1.NTC.2506258&amp;isFromPublicArea=True&amp;isModal=true&amp;asPopupView=true</t>
  </si>
  <si>
    <t>https://community.secop.gov.co/Public/Tendering/OpportunityDetail/Index?noticeUID=CO1.NTC.2506406&amp;isFromPublicArea=True&amp;isModal=true&amp;asPopupView=true</t>
  </si>
  <si>
    <t>https://community.secop.gov.co/Public/Tendering/OpportunityDetail/Index?noticeUID=CO1.NTC.2506265&amp;isFromPublicArea=True&amp;isModal=true&amp;asPopupView=true</t>
  </si>
  <si>
    <t>https://community.secop.gov.co/Public/Tendering/OpportunityDetail/Index?noticeUID=CO1.NTC.2517262&amp;isFromPublicArea=True&amp;isModal=true&amp;asPopupView=true</t>
  </si>
  <si>
    <t>https://community.secop.gov.co/Public/Tendering/OpportunityDetail/Index?noticeUID=CO1.NTC.2517430&amp;isFromPublicArea=True&amp;isModal=true&amp;asPopupView=true</t>
  </si>
  <si>
    <t>https://community.secop.gov.co/Public/Tendering/OpportunityDetail/Index?noticeUID=CO1.NTC.2517517&amp;isFromPublicArea=True&amp;isModal=true&amp;asPopupView=true</t>
  </si>
  <si>
    <t>https://community.secop.gov.co/Public/Tendering/OpportunityDetail/Index?noticeUID=CO1.NTC.2523642&amp;isFromPublicArea=True&amp;isModal=true&amp;asPopupView=true</t>
  </si>
  <si>
    <t>https://community.secop.gov.co/Public/Tendering/OpportunityDetail/Index?noticeUID=CO1.NTC.2518530&amp;isFromPublicArea=True&amp;isModal=true&amp;asPopupView=true</t>
  </si>
  <si>
    <t>https://community.secop.gov.co/Public/Tendering/OpportunityDetail/Index?noticeUID=CO1.NTC.2518871&amp;isFromPublicArea=True&amp;isModal=true&amp;asPopupView=true</t>
  </si>
  <si>
    <t>https://community.secop.gov.co/Public/Tendering/OpportunityDetail/Index?noticeUID=CO1.NTC.2519466&amp;isFromPublicArea=True&amp;isModal=true&amp;asPopupView=true</t>
  </si>
  <si>
    <t>https://community.secop.gov.co/Public/Tendering/OpportunityDetail/Index?noticeUID=CO1.NTC.2519818&amp;isFromPublicArea=True&amp;isModal=true&amp;asPopupView=true</t>
  </si>
  <si>
    <t>https://community.secop.gov.co/Public/Tendering/OpportunityDetail/Index?noticeUID=CO1.NTC.2519843&amp;isFromPublicArea=True&amp;isModal=true&amp;asPopupView=true</t>
  </si>
  <si>
    <t>https://community.secop.gov.co/Public/Tendering/OpportunityDetail/Index?noticeUID=CO1.NTC.2531749&amp;isFromPublicArea=True&amp;isModal=true&amp;asPopupView=true</t>
  </si>
  <si>
    <t>https://community.secop.gov.co/Public/Tendering/OpportunityDetail/Index?noticeUID=CO1.NTC.2529224&amp;isFromPublicArea=True&amp;isModal=true&amp;asPopupView=true</t>
  </si>
  <si>
    <t>https://community.secop.gov.co/Public/Tendering/OpportunityDetail/Index?noticeUID=CO1.NTC.2520760&amp;isFromPublicArea=True&amp;isModal=true&amp;asPopupView=true</t>
  </si>
  <si>
    <t>https://community.secop.gov.co/Public/Tendering/OpportunityDetail/Index?noticeUID=CO1.NTC.2516863&amp;isFromPublicArea=True&amp;isModal=true&amp;asPopupView=true</t>
  </si>
  <si>
    <t>https://community.secop.gov.co/Public/Tendering/OpportunityDetail/Index?noticeUID=CO1.NTC.2517308&amp;isFromPublicArea=True&amp;isModal=true&amp;asPopupView=true</t>
  </si>
  <si>
    <t>https://community.secop.gov.co/Public/Tendering/OpportunityDetail/Index?noticeUID=CO1.NTC.2517250&amp;isFromPublicArea=True&amp;isModal=true&amp;asPopupView=true</t>
  </si>
  <si>
    <t>https://community.secop.gov.co/Public/Tendering/OpportunityDetail/Index?noticeUID=CO1.NTC.2518001&amp;isFromPublicArea=True&amp;isModal=true&amp;asPopupView=true</t>
  </si>
  <si>
    <t>https://community.secop.gov.co/Public/Tendering/OpportunityDetail/Index?noticeUID=CO1.NTC.2514212&amp;isFromPublicArea=True&amp;isModal=true&amp;asPopupView=true</t>
  </si>
  <si>
    <t>https://community.secop.gov.co/Public/Tendering/OpportunityDetail/Index?noticeUID=CO1.NTC.2521594&amp;isFromPublicArea=True&amp;isModal=true&amp;asPopupView=true</t>
  </si>
  <si>
    <t>https://community.secop.gov.co/Public/Tendering/OpportunityDetail/Index?noticeUID=CO1.NTC.2527986&amp;isFromPublicArea=True&amp;isModal=true&amp;asPopupView=true</t>
  </si>
  <si>
    <t>https://community.secop.gov.co/Public/Tendering/OpportunityDetail/Index?noticeUID=CO1.NTC.2534865&amp;isFromPublicArea=True&amp;isModal=true&amp;asPopupView=true</t>
  </si>
  <si>
    <t>https://community.secop.gov.co/Public/Tendering/OpportunityDetail/Index?noticeUID=CO1.NTC.2531551&amp;isFromPublicArea=True&amp;isModal=true&amp;asPopupView=true</t>
  </si>
  <si>
    <t>https://community.secop.gov.co/Public/Tendering/OpportunityDetail/Index?noticeUID=CO1.NTC.2517312&amp;isFromPublicArea=True&amp;isModal=true&amp;asPopupView=true</t>
  </si>
  <si>
    <t>https://community.secop.gov.co/Public/Tendering/OpportunityDetail/Index?noticeUID=CO1.NTC.2518760&amp;isFromPublicArea=True&amp;isModal=true&amp;asPopupView=true</t>
  </si>
  <si>
    <t>https://community.secop.gov.co/Public/Tendering/OpportunityDetail/Index?noticeUID=CO1.NTC.2518833&amp;isFromPublicArea=True&amp;isModal=true&amp;asPopupView=true</t>
  </si>
  <si>
    <t>https://community.secop.gov.co/Public/Tendering/OpportunityDetail/Index?noticeUID=CO1.NTC.2525642&amp;isFromPublicArea=True&amp;isModal=true&amp;asPopupView=true</t>
  </si>
  <si>
    <t>https://community.secop.gov.co/Public/Tendering/OpportunityDetail/Index?noticeUID=CO1.NTC.2521220&amp;isFromPublicArea=True&amp;isModal=true&amp;asPopupView=true</t>
  </si>
  <si>
    <t>https://community.secop.gov.co/Public/Tendering/OpportunityDetail/Index?noticeUID=CO1.NTC.2520711&amp;isFromPublicArea=True&amp;isModal=true&amp;asPopupView=true</t>
  </si>
  <si>
    <t>https://community.secop.gov.co/Public/Tendering/OpportunityDetail/Index?noticeUID=CO1.NTC.2520430&amp;isFromPublicArea=True&amp;isModal=true&amp;asPopupView=true</t>
  </si>
  <si>
    <t>https://community.secop.gov.co/Public/Tendering/OpportunityDetail/Index?noticeUID=CO1.NTC.2520279&amp;isFromPublicArea=True&amp;isModal=true&amp;asPopupView=true</t>
  </si>
  <si>
    <t>https://community.secop.gov.co/Public/Tendering/OpportunityDetail/Index?noticeUID=CO1.NTC.2520595&amp;isFromPublicArea=True&amp;isModal=true&amp;asPopupView=true</t>
  </si>
  <si>
    <t>https://community.secop.gov.co/Public/Tendering/OpportunityDetail/Index?noticeUID=CO1.NTC.2520631&amp;isFromPublicArea=True&amp;isModal=true&amp;asPopupView=true</t>
  </si>
  <si>
    <t>https://community.secop.gov.co/Public/Tendering/OpportunityDetail/Index?noticeUID=CO1.NTC.2520712&amp;isFromPublicArea=True&amp;isModal=true&amp;asPopupView=true</t>
  </si>
  <si>
    <t>https://community.secop.gov.co/Public/Tendering/OpportunityDetail/Index?noticeUID=CO1.NTC.2521215&amp;isFromPublicArea=True&amp;isModal=true&amp;asPopupView=true</t>
  </si>
  <si>
    <t>https://community.secop.gov.co/Public/Tendering/OpportunityDetail/Index?noticeUID=CO1.NTC.2521245&amp;isFromPublicArea=True&amp;isModal=true&amp;asPopupView=true</t>
  </si>
  <si>
    <t>https://community.secop.gov.co/Public/Tendering/OpportunityDetail/Index?noticeUID=CO1.NTC.2520921&amp;isFromPublicArea=True&amp;isModal=true&amp;asPopupView=true</t>
  </si>
  <si>
    <t>https://community.secop.gov.co/Public/Tendering/OpportunityDetail/Index?noticeUID=CO1.NTC.2524452&amp;isFromPublicArea=True&amp;isModal=true&amp;asPopupView=true</t>
  </si>
  <si>
    <t>https://community.secop.gov.co/Public/Tendering/OpportunityDetail/Index?noticeUID=CO1.NTC.2524469&amp;isFromPublicArea=True&amp;isModal=true&amp;asPopupView=true</t>
  </si>
  <si>
    <t>https://community.secop.gov.co/Public/Tendering/OpportunityDetail/Index?noticeUID=CO1.NTC.2523095&amp;isFromPublicArea=True&amp;isModal=true&amp;asPopupView=true</t>
  </si>
  <si>
    <t>https://community.secop.gov.co/Public/Tendering/OpportunityDetail/Index?noticeUID=CO1.NTC.2524208&amp;isFromPublicArea=True&amp;isModal=true&amp;asPopupView=true</t>
  </si>
  <si>
    <t>https://community.secop.gov.co/Public/Tendering/OpportunityDetail/Index?noticeUID=CO1.NTC.2524243&amp;isFromPublicArea=True&amp;isModal=true&amp;asPopupView=true</t>
  </si>
  <si>
    <t>https://community.secop.gov.co/Public/Tendering/OpportunityDetail/Index?noticeUID=CO1.NTC.2520162&amp;isFromPublicArea=True&amp;isModal=true&amp;asPopupView=true</t>
  </si>
  <si>
    <t>https://community.secop.gov.co/Public/Tendering/OpportunityDetail/Index?noticeUID=CO1.NTC.2521249&amp;isFromPublicArea=True&amp;isModal=true&amp;asPopupView=true</t>
  </si>
  <si>
    <t>https://community.secop.gov.co/Public/Tendering/OpportunityDetail/Index?noticeUID=CO1.NTC.2521602&amp;isFromPublicArea=True&amp;isModal=true&amp;asPopupView=true</t>
  </si>
  <si>
    <t>https://community.secop.gov.co/Public/Tendering/OpportunityDetail/Index?noticeUID=CO1.NTC.2520127&amp;isFromPublicArea=True&amp;isModal=true&amp;asPopupView=true</t>
  </si>
  <si>
    <t>https://community.secop.gov.co/Public/Tendering/OpportunityDetail/Index?noticeUID=CO1.NTC.2520134&amp;isFromPublicArea=True&amp;isModal=true&amp;asPopupView=true</t>
  </si>
  <si>
    <t>https://community.secop.gov.co/Public/Tendering/OpportunityDetail/Index?noticeUID=CO1.NTC.2520133&amp;isFromPublicArea=True&amp;isModal=true&amp;asPopupView=true</t>
  </si>
  <si>
    <t>https://community.secop.gov.co/Public/Tendering/OpportunityDetail/Index?noticeUID=CO1.NTC.2520317&amp;isFromPublicArea=True&amp;isModal=true&amp;asPopupView=true</t>
  </si>
  <si>
    <t>https://community.secop.gov.co/Public/Tendering/OpportunityDetail/Index?noticeUID=CO1.NTC.2520914&amp;isFromPublicArea=True&amp;isModal=true&amp;asPopupView=true</t>
  </si>
  <si>
    <t>https://community.secop.gov.co/Public/Tendering/OpportunityDetail/Index?noticeUID=CO1.NTC.2521255&amp;isFromPublicArea=True&amp;isModal=true&amp;asPopupView=true</t>
  </si>
  <si>
    <t>https://community.secop.gov.co/Public/Tendering/OpportunityDetail/Index?noticeUID=CO1.NTC.2521583&amp;isFromPublicArea=True&amp;isModal=true&amp;asPopupView=true</t>
  </si>
  <si>
    <t>https://community.secop.gov.co/Public/Tendering/OpportunityDetail/Index?noticeUID=CO1.NTC.2524440&amp;isFromPublicArea=True&amp;isModal=true&amp;asPopupView=true</t>
  </si>
  <si>
    <t>https://community.secop.gov.co/Public/Tendering/OpportunityDetail/Index?noticeUID=CO1.NTC.2525021&amp;isFromPublicArea=True&amp;isModal=true&amp;asPopupView=true</t>
  </si>
  <si>
    <t>https://community.secop.gov.co/Public/Tendering/OpportunityDetail/Index?noticeUID=CO1.NTC.2524705&amp;isFromPublicArea=True&amp;isModal=true&amp;asPopupView=true</t>
  </si>
  <si>
    <t>https://community.secop.gov.co/Public/Tendering/OpportunityDetail/Index?noticeUID=CO1.NTC.2524653&amp;isFromPublicArea=True&amp;isModal=true&amp;asPopupView=true</t>
  </si>
  <si>
    <t>https://community.secop.gov.co/Public/Tendering/OpportunityDetail/Index?noticeUID=CO1.NTC.2524715&amp;isFromPublicArea=True&amp;isModal=true&amp;asPopupView=true</t>
  </si>
  <si>
    <t>https://community.secop.gov.co/Public/Tendering/OpportunityDetail/Index?noticeUID=CO1.NTC.2524948&amp;isFromPublicArea=True&amp;isModal=true&amp;asPopupView=true</t>
  </si>
  <si>
    <t>https://community.secop.gov.co/Public/Tendering/OpportunityDetail/Index?noticeUID=CO1.NTC.2525256&amp;isFromPublicArea=True&amp;isModal=true&amp;asPopupView=true</t>
  </si>
  <si>
    <t>https://community.secop.gov.co/Public/Tendering/OpportunityDetail/Index?noticeUID=CO1.NTC.2525186&amp;isFromPublicArea=True&amp;isModal=true&amp;asPopupView=true</t>
  </si>
  <si>
    <t>https://community.secop.gov.co/Public/Tendering/OpportunityDetail/Index?noticeUID=CO1.NTC.2525071&amp;isFromPublicArea=True&amp;isModal=true&amp;asPopupView=true</t>
  </si>
  <si>
    <t>https://community.secop.gov.co/Public/Tendering/OpportunityDetail/Index?noticeUID=CO1.NTC.2525289&amp;isFromPublicArea=True&amp;isModal=true&amp;asPopupView=true</t>
  </si>
  <si>
    <t>https://community.secop.gov.co/Public/Tendering/OpportunityDetail/Index?noticeUID=CO1.NTC.2528814&amp;isFromPublicArea=True&amp;isModal=true&amp;asPopupView=true</t>
  </si>
  <si>
    <t>https://community.secop.gov.co/Public/Tendering/OpportunityDetail/Index?noticeUID=CO1.NTC.2525459&amp;isFromPublicArea=True&amp;isModal=true&amp;asPopupView=true</t>
  </si>
  <si>
    <t>https://community.secop.gov.co/Public/Tendering/OpportunityDetail/Index?noticeUID=CO1.NTC.2525817&amp;isFromPublicArea=True&amp;isModal=true&amp;asPopupView=true</t>
  </si>
  <si>
    <t>https://community.secop.gov.co/Public/Tendering/OpportunityDetail/Index?noticeUID=CO1.NTC.2534323&amp;isFromPublicArea=True&amp;isModal=true&amp;asPopupView=true</t>
  </si>
  <si>
    <t>https://community.secop.gov.co/Public/Tendering/OpportunityDetail/Index?noticeUID=CO1.NTC.2526021&amp;isFromPublicArea=True&amp;isModal=true&amp;asPopupView=true</t>
  </si>
  <si>
    <t>https://community.secop.gov.co/Public/Tendering/OpportunityDetail/Index?noticeUID=CO1.NTC.2525985&amp;isFromPublicArea=True&amp;isModal=true&amp;asPopupView=true</t>
  </si>
  <si>
    <t>https://community.secop.gov.co/Public/Tendering/OpportunityDetail/Index?noticeUID=CO1.NTC.2527935&amp;isFromPublicArea=True&amp;isModal=true&amp;asPopupView=true</t>
  </si>
  <si>
    <t>https://community.secop.gov.co/Public/Tendering/OpportunityDetail/Index?noticeUID=CO1.NTC.2527768&amp;isFromPublicArea=True&amp;isModal=true&amp;asPopupView=true</t>
  </si>
  <si>
    <t>https://community.secop.gov.co/Public/Tendering/OpportunityDetail/Index?noticeUID=CO1.NTC.2527999&amp;isFromPublicArea=True&amp;isModal=true&amp;asPopupView=true</t>
  </si>
  <si>
    <t>https://community.secop.gov.co/Public/Tendering/OpportunityDetail/Index?noticeUID=CO1.NTC.2528211&amp;isFromPublicArea=True&amp;isModal=true&amp;asPopupView=true</t>
  </si>
  <si>
    <t>https://community.secop.gov.co/Public/Tendering/OpportunityDetail/Index?noticeUID=CO1.NTC.2528219&amp;isFromPublicArea=True&amp;isModal=true&amp;asPopupView=true</t>
  </si>
  <si>
    <t>https://community.secop.gov.co/Public/Tendering/OpportunityDetail/Index?noticeUID=CO1.NTC.2528513&amp;isFromPublicArea=True&amp;isModal=true&amp;asPopupView=true</t>
  </si>
  <si>
    <t>https://community.secop.gov.co/Public/Tendering/OpportunityDetail/Index?noticeUID=CO1.NTC.2528533&amp;isFromPublicArea=True&amp;isModal=true&amp;asPopupView=true</t>
  </si>
  <si>
    <t>https://community.secop.gov.co/Public/Tendering/OpportunityDetail/Index?noticeUID=CO1.NTC.2528355&amp;isFromPublicArea=True&amp;isModal=true&amp;asPopupView=true</t>
  </si>
  <si>
    <t>https://community.secop.gov.co/Public/Tendering/OpportunityDetail/Index?noticeUID=CO1.NTC.2528565&amp;isFromPublicArea=True&amp;isModal=true&amp;asPopupView=true</t>
  </si>
  <si>
    <t>https://community.secop.gov.co/Public/Tendering/OpportunityDetail/Index?noticeUID=CO1.NTC.2528576&amp;isFromPublicArea=True&amp;isModal=true&amp;asPopupView=true</t>
  </si>
  <si>
    <t>https://community.secop.gov.co/Public/Tendering/OpportunityDetail/Index?noticeUID=CO1.NTC.2528400&amp;isFromPublicArea=True&amp;isModal=true&amp;asPopupView=true</t>
  </si>
  <si>
    <t>https://community.secop.gov.co/Public/Tendering/OpportunityDetail/Index?noticeUID=CO1.NTC.2528709&amp;isFromPublicArea=True&amp;isModal=true&amp;asPopupView=true</t>
  </si>
  <si>
    <t>https://community.secop.gov.co/Public/Tendering/OpportunityDetail/Index?noticeUID=CO1.NTC.2527171&amp;isFromPublicArea=True&amp;isModal=true&amp;asPopupView=true</t>
  </si>
  <si>
    <t>https://community.secop.gov.co/Public/Tendering/OpportunityDetail/Index?noticeUID=CO1.NTC.2527536&amp;isFromPublicArea=True&amp;isModal=true&amp;asPopupView=true</t>
  </si>
  <si>
    <t>https://community.secop.gov.co/Public/Tendering/OpportunityDetail/Index?noticeUID=CO1.NTC.2527096&amp;isFromPublicArea=True&amp;isModal=true&amp;asPopupView=true</t>
  </si>
  <si>
    <t>https://community.secop.gov.co/Public/Tendering/OpportunityDetail/Index?noticeUID=CO1.NTC.2528767&amp;isFromPublicArea=True&amp;isModal=true&amp;asPopupView=true</t>
  </si>
  <si>
    <t>https://community.secop.gov.co/Public/Tendering/OpportunityDetail/Index?noticeUID=CO1.NTC.2529124&amp;isFromPublicArea=True&amp;isModal=true&amp;asPopupView=true</t>
  </si>
  <si>
    <t>https://community.secop.gov.co/Public/Tendering/OpportunityDetail/Index?noticeUID=CO1.NTC.2529397&amp;isFromPublicArea=True&amp;isModal=true&amp;asPopupView=true</t>
  </si>
  <si>
    <t>https://community.secop.gov.co/Public/Tendering/OpportunityDetail/Index?noticeUID=CO1.NTC.2529499&amp;isFromPublicArea=True&amp;isModal=true&amp;asPopupView=true</t>
  </si>
  <si>
    <t>https://community.secop.gov.co/Public/Tendering/OpportunityDetail/Index?noticeUID=CO1.NTC.2530299&amp;isFromPublicArea=True&amp;isModal=true&amp;asPopupView=true</t>
  </si>
  <si>
    <t>https://community.secop.gov.co/Public/Tendering/OpportunityDetail/Index?noticeUID=CO1.NTC.2535481&amp;isFromPublicArea=True&amp;isModal=true&amp;asPopupView=true</t>
  </si>
  <si>
    <t>https://community.secop.gov.co/Public/Tendering/OpportunityDetail/Index?noticeUID=CO1.NTC.2533285&amp;isFromPublicArea=True&amp;isModal=true&amp;asPopupView=true</t>
  </si>
  <si>
    <t>https://community.secop.gov.co/Public/Tendering/OpportunityDetail/Index?noticeUID=CO1.NTC.2533593&amp;isFromPublicArea=True&amp;isModal=true&amp;asPopupView=true</t>
  </si>
  <si>
    <t>https://community.secop.gov.co/Public/Tendering/OpportunityDetail/Index?noticeUID=CO1.NTC.2533719&amp;isFromPublicArea=True&amp;isModal=true&amp;asPopupView=true</t>
  </si>
  <si>
    <t>https://community.secop.gov.co/Public/Tendering/OpportunityDetail/Index?noticeUID=CO1.NTC.2533851&amp;isFromPublicArea=True&amp;isModal=true&amp;asPopupView=true</t>
  </si>
  <si>
    <t>https://community.secop.gov.co/Public/Tendering/OpportunityDetail/Index?noticeUID=CO1.NTC.2533883&amp;isFromPublicArea=True&amp;isModal=true&amp;asPopupView=true</t>
  </si>
  <si>
    <t>https://community.secop.gov.co/Public/Tendering/OpportunityDetail/Index?noticeUID=CO1.NTC.2533763&amp;isFromPublicArea=True&amp;isModal=true&amp;asPopupView=true</t>
  </si>
  <si>
    <t>https://community.secop.gov.co/Public/Tendering/OpportunityDetail/Index?noticeUID=CO1.NTC.2533961&amp;isFromPublicArea=True&amp;isModal=true&amp;asPopupView=true</t>
  </si>
  <si>
    <t>https://community.secop.gov.co/Public/Tendering/OpportunityDetail/Index?noticeUID=CO1.NTC.2533789&amp;isFromPublicArea=True&amp;isModal=true&amp;asPopupView=true</t>
  </si>
  <si>
    <t>https://community.secop.gov.co/Public/Tendering/OpportunityDetail/Index?noticeUID=CO1.NTC.2531362&amp;isFromPublicArea=True&amp;isModal=true&amp;asPopupView=true</t>
  </si>
  <si>
    <t>https://community.secop.gov.co/Public/Tendering/OpportunityDetail/Index?noticeUID=CO1.NTC.2532969&amp;isFromPublicArea=True&amp;isModal=true&amp;asPopupView=true</t>
  </si>
  <si>
    <t>https://community.secop.gov.co/Public/Tendering/OpportunityDetail/Index?noticeUID=CO1.NTC.2533185&amp;isFromPublicArea=True&amp;isModal=true&amp;asPopupView=true</t>
  </si>
  <si>
    <t>https://community.secop.gov.co/Public/Tendering/OpportunityDetail/Index?noticeUID=CO1.NTC.2533442&amp;isFromPublicArea=True&amp;isModal=true&amp;asPopupView=true</t>
  </si>
  <si>
    <t>https://community.secop.gov.co/Public/Tendering/OpportunityDetail/Index?noticeUID=CO1.NTC.2533387&amp;isFromPublicArea=True&amp;isModal=true&amp;asPopupView=true</t>
  </si>
  <si>
    <t>https://community.secop.gov.co/Public/Tendering/OpportunityDetail/Index?noticeUID=CO1.NTC.2536622&amp;isFromPublicArea=True&amp;isModal=true&amp;asPopupView=true</t>
  </si>
  <si>
    <t>https://community.secop.gov.co/Public/Tendering/OpportunityDetail/Index?noticeUID=CO1.NTC.2536826&amp;isFromPublicArea=True&amp;isModal=true&amp;asPopupView=true</t>
  </si>
  <si>
    <t>https://community.secop.gov.co/Public/Tendering/OpportunityDetail/Index?noticeUID=CO1.NTC.2536855&amp;isFromPublicArea=True&amp;isModal=true&amp;asPopupView=true</t>
  </si>
  <si>
    <t>https://community.secop.gov.co/Public/Tendering/OpportunityDetail/Index?noticeUID=CO1.NTC.2532641&amp;isFromPublicArea=True&amp;isModal=true&amp;asPopupView=true</t>
  </si>
  <si>
    <t>https://community.secop.gov.co/Public/Tendering/OpportunityDetail/Index?noticeUID=CO1.NTC.2532867&amp;isFromPublicArea=True&amp;isModal=true&amp;asPopupView=true</t>
  </si>
  <si>
    <t>https://community.secop.gov.co/Public/Tendering/OpportunityDetail/Index?noticeUID=CO1.NTC.2532873&amp;isFromPublicArea=True&amp;isModal=true&amp;asPopupView=true</t>
  </si>
  <si>
    <t>https://community.secop.gov.co/Public/Tendering/OpportunityDetail/Index?noticeUID=CO1.NTC.2532924&amp;isFromPublicArea=True&amp;isModal=true&amp;asPopupView=true</t>
  </si>
  <si>
    <t>https://community.secop.gov.co/Public/Tendering/OpportunityDetail/Index?noticeUID=CO1.NTC.2532930&amp;isFromPublicArea=True&amp;isModal=true&amp;asPopupView=true</t>
  </si>
  <si>
    <t>https://community.secop.gov.co/Public/Tendering/OpportunityDetail/Index?noticeUID=CO1.NTC.2532651&amp;isFromPublicArea=True&amp;isModal=true&amp;asPopupView=true</t>
  </si>
  <si>
    <t>https://community.secop.gov.co/Public/Tendering/OpportunityDetail/Index?noticeUID=CO1.NTC.2533982&amp;isFromPublicArea=True&amp;isModal=true&amp;asPopupView=true</t>
  </si>
  <si>
    <t>https://community.secop.gov.co/Public/Tendering/OpportunityDetail/Index?noticeUID=CO1.NTC.2535582&amp;isFromPublicArea=True&amp;isModal=true&amp;asPopupView=true</t>
  </si>
  <si>
    <t>https://community.secop.gov.co/Public/Tendering/OpportunityDetail/Index?noticeUID=CO1.NTC.2534605&amp;isFromPublicArea=True&amp;isModal=true&amp;asPopupView=true</t>
  </si>
  <si>
    <t>https://community.secop.gov.co/Public/Tendering/OpportunityDetail/Index?noticeUID=CO1.NTC.2535662&amp;isFromPublicArea=True&amp;isModal=true&amp;asPopupView=true</t>
  </si>
  <si>
    <t>https://community.secop.gov.co/Public/Tendering/OpportunityDetail/Index?noticeUID=CO1.NTC.2534436&amp;isFromPublicArea=True&amp;isModal=true&amp;asPopupView=true</t>
  </si>
  <si>
    <t>https://community.secop.gov.co/Public/Tendering/OpportunityDetail/Index?noticeUID=CO1.NTC.2546399&amp;isFromPublicArea=True&amp;isModal=true&amp;asPopupView=true</t>
  </si>
  <si>
    <t>https://community.secop.gov.co/Public/Tendering/OpportunityDetail/Index?noticeUID=CO1.NTC.2534574&amp;isFromPublicArea=True&amp;isModal=true&amp;asPopupView=true</t>
  </si>
  <si>
    <t>https://community.secop.gov.co/Public/Tendering/OpportunityDetail/Index?noticeUID=CO1.NTC.2546749&amp;isFromPublicArea=True&amp;isModal=true&amp;asPopupView=true</t>
  </si>
  <si>
    <t>https://community.secop.gov.co/Public/Tendering/OpportunityDetail/Index?noticeUID=CO1.NTC.2533410&amp;isFromPublicArea=True&amp;isModal=true&amp;asPopupView=true</t>
  </si>
  <si>
    <t>https://community.secop.gov.co/Public/Tendering/OpportunityDetail/Index?noticeUID=CO1.NTC.2534245&amp;isFromPublicArea=True&amp;isModal=true&amp;asPopupView=true</t>
  </si>
  <si>
    <t>https://community.secop.gov.co/Public/Tendering/OpportunityDetail/Index?noticeUID=CO1.NTC.2544367&amp;isFromPublicArea=True&amp;isModal=true&amp;asPopupView=true</t>
  </si>
  <si>
    <t>https://community.secop.gov.co/Public/Tendering/OpportunityDetail/Index?noticeUID=CO1.NTC.2539520&amp;isFromPublicArea=True&amp;isModal=true&amp;asPopupView=true</t>
  </si>
  <si>
    <t>https://community.secop.gov.co/Public/Tendering/OpportunityDetail/Index?noticeUID=CO1.NTC.2539074&amp;isFromPublicArea=True&amp;isModal=true&amp;asPopupView=true</t>
  </si>
  <si>
    <t>https://community.secop.gov.co/Public/Tendering/OpportunityDetail/Index?noticeUID=CO1.NTC.2539079&amp;isFromPublicArea=True&amp;isModal=true&amp;asPopupView=true</t>
  </si>
  <si>
    <t>https://community.secop.gov.co/Public/Tendering/OpportunityDetail/Index?noticeUID=CO1.NTC.2538993&amp;isFromPublicArea=True&amp;isModal=true&amp;asPopupView=true</t>
  </si>
  <si>
    <t>https://community.secop.gov.co/Public/Tendering/OpportunityDetail/Index?noticeUID=CO1.NTC.2539000&amp;isFromPublicArea=True&amp;isModal=true&amp;asPopupView=true</t>
  </si>
  <si>
    <t>https://community.secop.gov.co/Public/Tendering/OpportunityDetail/Index?noticeUID=CO1.NTC.2535842&amp;isFromPublicArea=True&amp;isModal=true&amp;asPopupView=true</t>
  </si>
  <si>
    <t>https://community.secop.gov.co/Public/Tendering/OpportunityDetail/Index?noticeUID=CO1.NTC.2536619&amp;isFromPublicArea=True&amp;isModal=true&amp;asPopupView=true</t>
  </si>
  <si>
    <t>https://community.secop.gov.co/Public/Tendering/OpportunityDetail/Index?noticeUID=CO1.NTC.2536741&amp;isFromPublicArea=True&amp;isModal=true&amp;asPopupView=true</t>
  </si>
  <si>
    <t>https://community.secop.gov.co/Public/Tendering/OpportunityDetail/Index?noticeUID=CO1.NTC.2539243&amp;isFromPublicArea=True&amp;isModal=true&amp;asPopupView=true</t>
  </si>
  <si>
    <t>https://community.secop.gov.co/Public/Tendering/OpportunityDetail/Index?noticeUID=CO1.NTC.2539208&amp;isFromPublicArea=True&amp;isModal=true&amp;asPopupView=true</t>
  </si>
  <si>
    <t>https://community.secop.gov.co/Public/Tendering/OpportunityDetail/Index?noticeUID=CO1.NTC.2536395&amp;isFromPublicArea=True&amp;isModal=true&amp;asPopupView=true</t>
  </si>
  <si>
    <t>https://community.secop.gov.co/Public/Tendering/OpportunityDetail/Index?noticeUID=CO1.NTC.2537004&amp;isFromPublicArea=True&amp;isModal=true&amp;asPopupView=true</t>
  </si>
  <si>
    <t>https://community.secop.gov.co/Public/Tendering/OpportunityDetail/Index?noticeUID=CO1.NTC.2536845&amp;isFromPublicArea=True&amp;isModal=true&amp;asPopupView=true</t>
  </si>
  <si>
    <t>https://community.secop.gov.co/Public/Tendering/OpportunityDetail/Index?noticeUID=CO1.NTC.2539216&amp;isFromPublicArea=True&amp;isModal=true&amp;asPopupView=true</t>
  </si>
  <si>
    <t>https://community.secop.gov.co/Public/Tendering/OpportunityDetail/Index?noticeUID=CO1.NTC.2539220&amp;isFromPublicArea=True&amp;isModal=true&amp;asPopupView=true</t>
  </si>
  <si>
    <t>https://community.secop.gov.co/Public/Tendering/OpportunityDetail/Index?noticeUID=CO1.NTC.2539320&amp;isFromPublicArea=True&amp;isModal=true&amp;asPopupView=true</t>
  </si>
  <si>
    <t>https://community.secop.gov.co/Public/Tendering/OpportunityDetail/Index?noticeUID=CO1.NTC.2539324&amp;isFromPublicArea=True&amp;isModal=true&amp;asPopupView=true</t>
  </si>
  <si>
    <t>https://community.secop.gov.co/Public/Tendering/OpportunityDetail/Index?noticeUID=CO1.NTC.2539699&amp;isFromPublicArea=True&amp;isModal=true&amp;asPopupView=true</t>
  </si>
  <si>
    <t>https://community.secop.gov.co/Public/Tendering/OpportunityDetail/Index?noticeUID=CO1.NTC.2536867&amp;isFromPublicArea=True&amp;isModal=true&amp;asPopupView=true</t>
  </si>
  <si>
    <t>https://community.secop.gov.co/Public/Tendering/OpportunityDetail/Index?noticeUID=CO1.NTC.2537112&amp;isFromPublicArea=True&amp;isModal=true&amp;asPopupView=true</t>
  </si>
  <si>
    <t>https://community.secop.gov.co/Public/Tendering/OpportunityDetail/Index?noticeUID=CO1.NTC.2537114&amp;isFromPublicArea=True&amp;isModal=true&amp;asPopupView=true</t>
  </si>
  <si>
    <t>https://community.secop.gov.co/Public/Tendering/OpportunityDetail/Index?noticeUID=CO1.NTC.2536872&amp;isFromPublicArea=True&amp;isModal=true&amp;asPopupView=true</t>
  </si>
  <si>
    <t>https://community.secop.gov.co/Public/Tendering/OpportunityDetail/Index?noticeUID=CO1.NTC.2539628&amp;isFromPublicArea=True&amp;isModal=true&amp;asPopupView=true</t>
  </si>
  <si>
    <t>https://community.secop.gov.co/Public/Tendering/OpportunityDetail/Index?noticeUID=CO1.NTC.2541290&amp;isFromPublicArea=True&amp;isModal=true&amp;asPopupView=true</t>
  </si>
  <si>
    <t>https://community.secop.gov.co/Public/Tendering/OpportunityDetail/Index?noticeUID=CO1.NTC.2540700&amp;isFromPublicArea=True&amp;isModal=true&amp;asPopupView=true</t>
  </si>
  <si>
    <t>https://community.secop.gov.co/Public/Tendering/OpportunityDetail/Index?noticeUID=CO1.NTC.2543037&amp;isFromPublicArea=True&amp;isModal=true&amp;asPopupView=true</t>
  </si>
  <si>
    <t>https://community.secop.gov.co/Public/Tendering/OpportunityDetail/Index?noticeUID=CO1.NTC.2546046&amp;isFromPublicArea=True&amp;isModal=true&amp;asPopupView=true</t>
  </si>
  <si>
    <t>https://community.secop.gov.co/Public/Tendering/OpportunityDetail/Index?noticeUID=CO1.NTC.2544539&amp;isFromPublicArea=True&amp;isModal=true&amp;asPopupView=true</t>
  </si>
  <si>
    <t>https://community.secop.gov.co/Public/Tendering/OpportunityDetail/Index?noticeUID=CO1.NTC.2551699&amp;isFromPublicArea=True&amp;isModal=true&amp;asPopupView=true</t>
  </si>
  <si>
    <t>https://community.secop.gov.co/Public/Tendering/OpportunityDetail/Index?noticeUID=CO1.NTC.2554599&amp;isFromPublicArea=True&amp;isModal=true&amp;asPopupView=true</t>
  </si>
  <si>
    <t>https://community.secop.gov.co/Public/Tendering/OpportunityDetail/Index?noticeUID=CO1.NTC.2554464&amp;isFromPublicArea=True&amp;isModal=true&amp;asPopupView=true</t>
  </si>
  <si>
    <t>https://community.secop.gov.co/Public/Tendering/OpportunityDetail/Index?noticeUID=CO1.NTC.2554519&amp;isFromPublicArea=True&amp;isModal=true&amp;asPopupView=true</t>
  </si>
  <si>
    <t>https://community.secop.gov.co/Public/Tendering/OpportunityDetail/Index?noticeUID=CO1.NTC.2586376&amp;isFromPublicArea=True&amp;isModal=true&amp;asPopupView=true</t>
  </si>
  <si>
    <t>https://community.secop.gov.co/Public/Tendering/OpportunityDetail/Index?noticeUID=CO1.NTC.2556149&amp;isFromPublicArea=True&amp;isModal=true&amp;asPopupView=true</t>
  </si>
  <si>
    <t>https://community.secop.gov.co/Public/Tendering/OpportunityDetail/Index?noticeUID=CO1.NTC.2542679&amp;isFromPublicArea=True&amp;isModal=true&amp;asPopupView=true</t>
  </si>
  <si>
    <t>https://community.secop.gov.co/Public/Tendering/OpportunityDetail/Index?noticeUID=CO1.NTC.2542924&amp;isFromPublicArea=True&amp;isModal=true&amp;asPopupView=true</t>
  </si>
  <si>
    <t>https://community.secop.gov.co/Public/Tendering/OpportunityDetail/Index?noticeUID=CO1.NTC.2543981&amp;isFromPublicArea=True&amp;isModal=true&amp;asPopupView=true</t>
  </si>
  <si>
    <t>https://community.secop.gov.co/Public/Tendering/OpportunityDetail/Index?noticeUID=CO1.NTC.2544092&amp;isFromPublicArea=True&amp;isModal=true&amp;asPopupView=true</t>
  </si>
  <si>
    <t>https://community.secop.gov.co/Public/Tendering/OpportunityDetail/Index?noticeUID=CO1.NTC.2543108&amp;isFromPublicArea=True&amp;isModal=true&amp;asPopupView=true</t>
  </si>
  <si>
    <t>https://community.secop.gov.co/Public/Tendering/OpportunityDetail/Index?noticeUID=CO1.NTC.2543558&amp;isFromPublicArea=True&amp;isModal=true&amp;asPopupView=true</t>
  </si>
  <si>
    <t>https://community.secop.gov.co/Public/Tendering/OpportunityDetail/Index?noticeUID=CO1.NTC.2544498&amp;isFromPublicArea=True&amp;isModal=true&amp;asPopupView=true</t>
  </si>
  <si>
    <t>https://community.secop.gov.co/Public/Tendering/OpportunityDetail/Index?noticeUID=CO1.NTC.2546918&amp;isFromPublicArea=True&amp;isModal=true&amp;asPopupView=true</t>
  </si>
  <si>
    <t>https://community.secop.gov.co/Public/Tendering/OpportunityDetail/Index?noticeUID=CO1.NTC.2547041&amp;isFromPublicArea=True&amp;isModal=true&amp;asPopupView=true</t>
  </si>
  <si>
    <t>https://community.secop.gov.co/Public/Tendering/OpportunityDetail/Index?noticeUID=CO1.NTC.2548057&amp;isFromPublicArea=True&amp;isModal=true&amp;asPopupView=true</t>
  </si>
  <si>
    <t>https://community.secop.gov.co/Public/Tendering/OpportunityDetail/Index?noticeUID=CO1.NTC.2548596&amp;isFromPublicArea=True&amp;isModal=true&amp;asPopupView=true</t>
  </si>
  <si>
    <t>https://community.secop.gov.co/Public/Tendering/OpportunityDetail/Index?noticeUID=CO1.NTC.2549045&amp;isFromPublicArea=True&amp;isModal=true&amp;asPopupView=true</t>
  </si>
  <si>
    <t>https://community.secop.gov.co/Public/Tendering/OpportunityDetail/Index?noticeUID=CO1.NTC.2548943&amp;isFromPublicArea=True&amp;isModal=true&amp;asPopupView=true</t>
  </si>
  <si>
    <t>https://community.secop.gov.co/Public/Tendering/OpportunityDetail/Index?noticeUID=CO1.NTC.2548628&amp;isFromPublicArea=True&amp;isModal=true&amp;asPopupView=true</t>
  </si>
  <si>
    <t>https://community.secop.gov.co/Public/Tendering/OpportunityDetail/Index?noticeUID=CO1.NTC.2544483&amp;isFromPublicArea=True&amp;isModal=true&amp;asPopupView=true</t>
  </si>
  <si>
    <t>https://community.secop.gov.co/Public/Tendering/OpportunityDetail/Index?noticeUID=CO1.NTC.2547065&amp;isFromPublicArea=True&amp;isModal=true&amp;asPopupView=true</t>
  </si>
  <si>
    <t>https://community.secop.gov.co/Public/Tendering/OpportunityDetail/Index?noticeUID=CO1.NTC.2547414&amp;isFromPublicArea=True&amp;isModal=true&amp;asPopupView=true</t>
  </si>
  <si>
    <t>https://community.secop.gov.co/Public/Tendering/OpportunityDetail/Index?noticeUID=CO1.NTC.2547542&amp;isFromPublicArea=True&amp;isModal=true&amp;asPopupView=true</t>
  </si>
  <si>
    <t>https://community.secop.gov.co/Public/Tendering/OpportunityDetail/Index?noticeUID=CO1.NTC.2547454&amp;isFromPublicArea=True&amp;isModal=true&amp;asPopupView=true</t>
  </si>
  <si>
    <t>https://community.secop.gov.co/Public/Tendering/OpportunityDetail/Index?noticeUID=CO1.NTC.2547901&amp;isFromPublicArea=True&amp;isModal=true&amp;asPopupView=true</t>
  </si>
  <si>
    <t>https://community.secop.gov.co/Public/Tendering/OpportunityDetail/Index?noticeUID=CO1.NTC.2547931&amp;isFromPublicArea=True&amp;isModal=true&amp;asPopupView=true</t>
  </si>
  <si>
    <t>https://community.secop.gov.co/Public/Tendering/OpportunityDetail/Index?noticeUID=CO1.NTC.2553888&amp;isFromPublicArea=True&amp;isModal=true&amp;asPopupView=true</t>
  </si>
  <si>
    <t>https://community.secop.gov.co/Public/Tendering/OpportunityDetail/Index?noticeUID=CO1.NTC.2553652&amp;isFromPublicArea=True&amp;isModal=true&amp;asPopupView=true</t>
  </si>
  <si>
    <t>https://community.secop.gov.co/Public/Tendering/OpportunityDetail/Index?noticeUID=CO1.NTC.2547206&amp;isFromPublicArea=True&amp;isModal=true&amp;asPopupView=true</t>
  </si>
  <si>
    <t>https://community.secop.gov.co/Public/Tendering/OpportunityDetail/Index?noticeUID=CO1.NTC.2547503&amp;isFromPublicArea=True&amp;isModal=true&amp;asPopupView=true</t>
  </si>
  <si>
    <t>https://community.secop.gov.co/Public/Tendering/OpportunityDetail/Index?noticeUID=CO1.NTC.2547577&amp;isFromPublicArea=True&amp;isModal=true&amp;asPopupView=true</t>
  </si>
  <si>
    <t>https://community.secop.gov.co/Public/Tendering/OpportunityDetail/Index?noticeUID=CO1.NTC.2548384&amp;isFromPublicArea=True&amp;isModal=true&amp;asPopupView=true</t>
  </si>
  <si>
    <t>https://community.secop.gov.co/Public/Tendering/OpportunityDetail/Index?noticeUID=CO1.NTC.2549270&amp;isFromPublicArea=True&amp;isModal=true&amp;asPopupView=true</t>
  </si>
  <si>
    <t>https://community.secop.gov.co/Public/Tendering/OpportunityDetail/Index?noticeUID=CO1.NTC.2549594&amp;isFromPublicArea=True&amp;isModal=true&amp;asPopupView=true</t>
  </si>
  <si>
    <t>https://community.secop.gov.co/Public/Tendering/OpportunityDetail/Index?noticeUID=CO1.NTC.2548146&amp;isFromPublicArea=True&amp;isModal=true&amp;asPopupView=true</t>
  </si>
  <si>
    <t>https://community.secop.gov.co/Public/Tendering/OpportunityDetail/Index?noticeUID=CO1.NTC.2542492&amp;isFromPublicArea=True&amp;isModal=true&amp;asPopupView=true</t>
  </si>
  <si>
    <t>https://community.secop.gov.co/Public/Tendering/OpportunityDetail/Index?noticeUID=CO1.NTC.2548986&amp;isFromPublicArea=True&amp;isModal=true&amp;asPopupView=true</t>
  </si>
  <si>
    <t>https://community.secop.gov.co/Public/Tendering/OpportunityDetail/Index?noticeUID=CO1.NTC.2548785&amp;isFromPublicArea=True&amp;isModal=true&amp;asPopupView=true</t>
  </si>
  <si>
    <t>https://community.secop.gov.co/Public/Tendering/OpportunityDetail/Index?noticeUID=CO1.NTC.2552637&amp;isFromPublicArea=True&amp;isModal=true&amp;asPopupView=true</t>
  </si>
  <si>
    <t>https://community.secop.gov.co/Public/Tendering/OpportunityDetail/Index?noticeUID=CO1.NTC.2552875&amp;isFromPublicArea=True&amp;isModal=true&amp;asPopupView=true</t>
  </si>
  <si>
    <t>https://community.secop.gov.co/Public/Tendering/OpportunityDetail/Index?noticeUID=CO1.NTC.2552884&amp;isFromPublicArea=True&amp;isModal=true&amp;asPopupView=true</t>
  </si>
  <si>
    <t>https://community.secop.gov.co/Public/Tendering/OpportunityDetail/Index?noticeUID=CO1.NTC.2552898&amp;isFromPublicArea=True&amp;isModal=true&amp;asPopupView=true</t>
  </si>
  <si>
    <t>https://community.secop.gov.co/Public/Tendering/OpportunityDetail/Index?noticeUID=CO1.NTC.2554004&amp;isFromPublicArea=True&amp;isModal=true&amp;asPopupView=true</t>
  </si>
  <si>
    <t>https://community.secop.gov.co/Public/Tendering/OpportunityDetail/Index?noticeUID=CO1.NTC.2553979&amp;isFromPublicArea=True&amp;isModal=true&amp;asPopupView=true</t>
  </si>
  <si>
    <t>https://community.secop.gov.co/Public/Tendering/OpportunityDetail/Index?noticeUID=CO1.NTC.2554502&amp;isFromPublicArea=True&amp;isModal=true&amp;asPopupView=true</t>
  </si>
  <si>
    <t>https://community.secop.gov.co/Public/Tendering/OpportunityDetail/Index?noticeUID=CO1.NTC.2554567&amp;isFromPublicArea=True&amp;isModal=true&amp;asPopupView=true</t>
  </si>
  <si>
    <t>https://community.secop.gov.co/Public/Tendering/OpportunityDetail/Index?noticeUID=CO1.NTC.2554497&amp;isFromPublicArea=True&amp;isModal=true&amp;asPopupView=true</t>
  </si>
  <si>
    <t>https://community.secop.gov.co/Public/Tendering/OpportunityDetail/Index?noticeUID=CO1.NTC.2555027&amp;isFromPublicArea=True&amp;isModal=true&amp;asPopupView=true</t>
  </si>
  <si>
    <t>https://community.secop.gov.co/Public/Tendering/OpportunityDetail/Index?noticeUID=CO1.NTC.2554967&amp;isFromPublicArea=True&amp;isModal=true&amp;asPopupView=true</t>
  </si>
  <si>
    <t>https://community.secop.gov.co/Public/Tendering/OpportunityDetail/Index?noticeUID=CO1.NTC.2554126&amp;isFromPublicArea=True&amp;isModal=true&amp;asPopupView=true</t>
  </si>
  <si>
    <t>https://community.secop.gov.co/Public/Tendering/OpportunityDetail/Index?noticeUID=CO1.NTC.2553305&amp;isFromPublicArea=True&amp;isModal=true&amp;asPopupView=true</t>
  </si>
  <si>
    <t>https://community.secop.gov.co/Public/Tendering/OpportunityDetail/Index?noticeUID=CO1.NTC.2554307&amp;isFromPublicArea=True&amp;isModal=true&amp;asPopupView=true</t>
  </si>
  <si>
    <t>https://community.secop.gov.co/Public/Tendering/OpportunityDetail/Index?noticeUID=CO1.NTC.2555118&amp;isFromPublicArea=True&amp;isModal=true&amp;asPopupView=true</t>
  </si>
  <si>
    <t>https://community.secop.gov.co/Public/Tendering/OpportunityDetail/Index?noticeUID=CO1.NTC.2554705&amp;isFromPublicArea=True&amp;isModal=true&amp;asPopupView=true</t>
  </si>
  <si>
    <t>https://community.secop.gov.co/Public/Tendering/OpportunityDetail/Index?noticeUID=CO1.NTC.2554794&amp;isFromPublicArea=True&amp;isModal=true&amp;asPopupView=true</t>
  </si>
  <si>
    <t>https://community.secop.gov.co/Public/Tendering/OpportunityDetail/Index?noticeUID=CO1.NTC.2520630&amp;isFromPublicArea=True&amp;isModal=true&amp;asPopupView=true</t>
  </si>
  <si>
    <t>https://community.secop.gov.co/Public/Tendering/OpportunityDetail/Index?noticeUID=CO1.NTC.2555275&amp;isFromPublicArea=True&amp;isModal=true&amp;asPopupView=true</t>
  </si>
  <si>
    <t>https://community.secop.gov.co/Public/Tendering/OpportunityDetail/Index?noticeUID=CO1.NTC.2555296&amp;isFromPublicArea=True&amp;isModal=true&amp;asPopupView=true</t>
  </si>
  <si>
    <t>https://community.secop.gov.co/Public/Tendering/OpportunityDetail/Index?noticeUID=CO1.NTC.2559315&amp;isFromPublicArea=True&amp;isModal=true&amp;asPopupView=true</t>
  </si>
  <si>
    <t>https://community.secop.gov.co/Public/Tendering/OpportunityDetail/Index?noticeUID=CO1.NTC.2558096&amp;isFromPublicArea=True&amp;isModal=true&amp;asPopupView=true</t>
  </si>
  <si>
    <t>https://community.secop.gov.co/Public/Tendering/OpportunityDetail/Index?noticeUID=CO1.NTC.2558198&amp;isFromPublicArea=True&amp;isModal=true&amp;asPopupView=true</t>
  </si>
  <si>
    <t>https://community.secop.gov.co/Public/Tendering/OpportunityDetail/Index?noticeUID=CO1.NTC.2558343&amp;isFromPublicArea=True&amp;isModal=true&amp;asPopupView=true</t>
  </si>
  <si>
    <t>https://community.secop.gov.co/Public/Tendering/OpportunityDetail/Index?noticeUID=CO1.NTC.2558344&amp;isFromPublicArea=True&amp;isModal=true&amp;asPopupView=true</t>
  </si>
  <si>
    <t>https://community.secop.gov.co/Public/Tendering/OpportunityDetail/Index?noticeUID=CO1.NTC.2558514&amp;isFromPublicArea=True&amp;isModal=true&amp;asPopupView=true</t>
  </si>
  <si>
    <t>https://community.secop.gov.co/Public/Tendering/OpportunityDetail/Index?noticeUID=CO1.NTC.2558619&amp;isFromPublicArea=True&amp;isModal=true&amp;asPopupView=true</t>
  </si>
  <si>
    <t>https://community.secop.gov.co/Public/Tendering/OpportunityDetail/Index?noticeUID=CO1.NTC.2559587&amp;isFromPublicArea=True&amp;isModal=true&amp;asPopupView=true</t>
  </si>
  <si>
    <t>https://community.secop.gov.co/Public/Tendering/OpportunityDetail/Index?noticeUID=CO1.NTC.2596492&amp;isFromPublicArea=True&amp;isModal=true&amp;asPopupView=true</t>
  </si>
  <si>
    <t>https://community.secop.gov.co/Public/Tendering/OpportunityDetail/Index?noticeUID=CO1.NTC.2560604&amp;isFromPublicArea=True&amp;isModal=true&amp;asPopupView=true</t>
  </si>
  <si>
    <t>https://community.secop.gov.co/Public/Tendering/OpportunityDetail/Index?noticeUID=CO1.NTC.2560639&amp;isFromPublicArea=True&amp;isModal=true&amp;asPopupView=true</t>
  </si>
  <si>
    <t>https://community.secop.gov.co/Public/Tendering/OpportunityDetail/Index?noticeUID=CO1.NTC.2559407&amp;isFromPublicArea=True&amp;isModal=true&amp;asPopupView=true</t>
  </si>
  <si>
    <t>https://community.secop.gov.co/Public/Tendering/OpportunityDetail/Index?noticeUID=CO1.NTC.2559417&amp;isFromPublicArea=True&amp;isModal=true&amp;asPopupView=true</t>
  </si>
  <si>
    <t>https://community.secop.gov.co/Public/Tendering/OpportunityDetail/Index?noticeUID=CO1.NTC.2559508&amp;isFromPublicArea=True&amp;isModal=true&amp;asPopupView=true</t>
  </si>
  <si>
    <t>https://community.secop.gov.co/Public/Tendering/OpportunityDetail/Index?noticeUID=CO1.NTC.2559343&amp;isFromPublicArea=True&amp;isModal=true&amp;asPopupView=true</t>
  </si>
  <si>
    <t>https://community.secop.gov.co/Public/Tendering/OpportunityDetail/Index?noticeUID=CO1.NTC.2559431&amp;isFromPublicArea=True&amp;isModal=true&amp;asPopupView=true</t>
  </si>
  <si>
    <t>https://community.secop.gov.co/Public/Tendering/OpportunityDetail/Index?noticeUID=CO1.NTC.2559988&amp;isFromPublicArea=True&amp;isModal=true&amp;asPopupView=true</t>
  </si>
  <si>
    <t>https://community.secop.gov.co/Public/Tendering/OpportunityDetail/Index?noticeUID=CO1.NTC.2560388&amp;isFromPublicArea=True&amp;isModal=true&amp;asPopupView=true</t>
  </si>
  <si>
    <t>https://community.secop.gov.co/Public/Tendering/OpportunityDetail/Index?noticeUID=CO1.NTC.2560768&amp;isFromPublicArea=True&amp;isModal=true&amp;asPopupView=true</t>
  </si>
  <si>
    <t>https://community.secop.gov.co/Public/Tendering/OpportunityDetail/Index?noticeUID=CO1.NTC.2561314&amp;isFromPublicArea=True&amp;isModal=true&amp;asPopupView=true</t>
  </si>
  <si>
    <t>https://community.secop.gov.co/Public/Tendering/OpportunityDetail/Index?noticeUID=CO1.NTC.2561361&amp;isFromPublicArea=True&amp;isModal=true&amp;asPopupView=true</t>
  </si>
  <si>
    <t>https://community.secop.gov.co/Public/Tendering/OpportunityDetail/Index?noticeUID=CO1.NTC.2561103&amp;isFromPublicArea=True&amp;isModal=true&amp;asPopupView=true</t>
  </si>
  <si>
    <t>https://community.secop.gov.co/Public/Tendering/OpportunityDetail/Index?noticeUID=CO1.NTC.2560885&amp;isFromPublicArea=True&amp;isModal=true&amp;asPopupView=true</t>
  </si>
  <si>
    <t>https://community.secop.gov.co/Public/Tendering/OpportunityDetail/Index?noticeUID=CO1.NTC.2561261&amp;isFromPublicArea=True&amp;isModal=true&amp;asPopupView=true</t>
  </si>
  <si>
    <t>https://community.secop.gov.co/Public/Tendering/OpportunityDetail/Index?noticeUID=CO1.NTC.2561156&amp;isFromPublicArea=True&amp;isModal=true&amp;asPopupView=true</t>
  </si>
  <si>
    <t>https://community.secop.gov.co/Public/Tendering/OpportunityDetail/Index?noticeUID=CO1.NTC.2561363&amp;isFromPublicArea=True&amp;isModal=true&amp;asPopupView=true</t>
  </si>
  <si>
    <t>https://community.secop.gov.co/Public/Tendering/OpportunityDetail/Index?noticeUID=CO1.NTC.2562175&amp;isFromPublicArea=True&amp;isModal=true&amp;asPopupView=true</t>
  </si>
  <si>
    <t>https://community.secop.gov.co/Public/Tendering/OpportunityDetail/Index?noticeUID=CO1.NTC.2562485&amp;isFromPublicArea=True&amp;isModal=true&amp;asPopupView=true</t>
  </si>
  <si>
    <t>https://community.secop.gov.co/Public/Tendering/OpportunityDetail/Index?noticeUID=CO1.NTC.2562503&amp;isFromPublicArea=True&amp;isModal=true&amp;asPopupView=true</t>
  </si>
  <si>
    <t>https://community.secop.gov.co/Public/Tendering/OpportunityDetail/Index?noticeUID=CO1.NTC.2563319&amp;isFromPublicArea=True&amp;isModal=true&amp;asPopupView=true</t>
  </si>
  <si>
    <t>https://community.secop.gov.co/Public/Tendering/OpportunityDetail/Index?noticeUID=CO1.NTC.2562877&amp;isFromPublicArea=True&amp;isModal=true&amp;asPopupView=true</t>
  </si>
  <si>
    <t>https://community.secop.gov.co/Public/Tendering/OpportunityDetail/Index?noticeUID=CO1.NTC.2563249&amp;isFromPublicArea=True&amp;isModal=true&amp;asPopupView=true</t>
  </si>
  <si>
    <t>https://community.secop.gov.co/Public/Tendering/OpportunityDetail/Index?noticeUID=CO1.NTC.2569737&amp;isFromPublicArea=True&amp;isModal=true&amp;asPopupView=true</t>
  </si>
  <si>
    <t>https://community.secop.gov.co/Public/Tendering/OpportunityDetail/Index?noticeUID=CO1.NTC.2569849&amp;isFromPublicArea=True&amp;isModal=true&amp;asPopupView=true</t>
  </si>
  <si>
    <t>https://community.secop.gov.co/Public/Tendering/OpportunityDetail/Index?noticeUID=CO1.NTC.2570224&amp;isFromPublicArea=True&amp;isModal=true&amp;asPopupView=true</t>
  </si>
  <si>
    <t>https://community.secop.gov.co/Public/Tendering/OpportunityDetail/Index?noticeUID=CO1.NTC.2570405&amp;isFromPublicArea=True&amp;isModal=true&amp;asPopupView=true</t>
  </si>
  <si>
    <t>https://community.secop.gov.co/Public/Tendering/OpportunityDetail/Index?noticeUID=CO1.NTC.2570295&amp;isFromPublicArea=True&amp;isModal=true&amp;asPopupView=true</t>
  </si>
  <si>
    <t>https://community.secop.gov.co/Public/Tendering/OpportunityDetail/Index?noticeUID=CO1.NTC.2570458&amp;isFromPublicArea=True&amp;isModal=true&amp;asPopupView=true</t>
  </si>
  <si>
    <t>https://community.secop.gov.co/Public/Tendering/OpportunityDetail/Index?noticeUID=CO1.NTC.2570641&amp;isFromPublicArea=True&amp;isModal=true&amp;asPopupView=true</t>
  </si>
  <si>
    <t>https://community.secop.gov.co/Public/Tendering/OpportunityDetail/Index?noticeUID=CO1.NTC.2570912&amp;isFromPublicArea=True&amp;isModal=true&amp;asPopupView=true</t>
  </si>
  <si>
    <t>https://community.secop.gov.co/Public/Tendering/OpportunityDetail/Index?noticeUID=CO1.NTC.2563929&amp;isFromPublicArea=True&amp;isModal=true&amp;asPopupView=true</t>
  </si>
  <si>
    <t>https://community.secop.gov.co/Public/Tendering/OpportunityDetail/Index?noticeUID=CO1.NTC.2564062&amp;isFromPublicArea=True&amp;isModal=true&amp;asPopupView=true</t>
  </si>
  <si>
    <t>https://community.secop.gov.co/Public/Tendering/OpportunityDetail/Index?noticeUID=CO1.NTC.2564159&amp;isFromPublicArea=True&amp;isModal=true&amp;asPopupView=true</t>
  </si>
  <si>
    <t>https://community.secop.gov.co/Public/Tendering/OpportunityDetail/Index?noticeUID=CO1.NTC.2564105&amp;isFromPublicArea=True&amp;isModal=true&amp;asPopupView=true</t>
  </si>
  <si>
    <t>https://community.secop.gov.co/Public/Tendering/OpportunityDetail/Index?noticeUID=CO1.NTC.2564125&amp;isFromPublicArea=True&amp;isModal=true&amp;asPopupView=true</t>
  </si>
  <si>
    <t>https://community.secop.gov.co/Public/Tendering/OpportunityDetail/Index?noticeUID=CO1.NTC.2564324&amp;isFromPublicArea=True&amp;isModal=true&amp;asPopupView=true</t>
  </si>
  <si>
    <t>https://community.secop.gov.co/Public/Tendering/OpportunityDetail/Index?noticeUID=CO1.NTC.2628217&amp;isFromPublicArea=True&amp;isModal=true&amp;asPopupView=true</t>
  </si>
  <si>
    <t>https://community.secop.gov.co/Public/Tendering/OpportunityDetail/Index?noticeUID=CO1.NTC.2627743&amp;isFromPublicArea=True&amp;isModal=true&amp;asPopupView=true</t>
  </si>
  <si>
    <t>https://community.secop.gov.co/Public/Tendering/OpportunityDetail/Index?noticeUID=CO1.NTC.2582349&amp;isFromPublicArea=True&amp;isModal=true&amp;asPopupView=true</t>
  </si>
  <si>
    <t>https://community.secop.gov.co/Public/Tendering/OpportunityDetail/Index?noticeUID=CO1.NTC.2582705&amp;isFromPublicArea=True&amp;isModal=true&amp;asPopupView=true</t>
  </si>
  <si>
    <t>https://community.secop.gov.co/Public/Tendering/OpportunityDetail/Index?noticeUID=CO1.NTC.2582675&amp;isFromPublicArea=True&amp;isModal=true&amp;asPopupView=true</t>
  </si>
  <si>
    <t>https://community.secop.gov.co/Public/Tendering/OpportunityDetail/Index?noticeUID=CO1.NTC.2583231&amp;isFromPublicArea=True&amp;isModal=true&amp;asPopupView=true</t>
  </si>
  <si>
    <t>https://community.secop.gov.co/Public/Tendering/OpportunityDetail/Index?noticeUID=CO1.NTC.2583517&amp;isFromPublicArea=True&amp;isModal=true&amp;asPopupView=true</t>
  </si>
  <si>
    <t>https://community.secop.gov.co/Public/Tendering/OpportunityDetail/Index?noticeUID=CO1.NTC.2583707&amp;isFromPublicArea=True&amp;isModal=true&amp;asPopupView=true</t>
  </si>
  <si>
    <t>https://community.secop.gov.co/Public/Tendering/OpportunityDetail/Index?noticeUID=CO1.NTC.2584027&amp;isFromPublicArea=True&amp;isModal=true&amp;asPopupView=true</t>
  </si>
  <si>
    <t>https://community.secop.gov.co/Public/Tendering/OpportunityDetail/Index?noticeUID=CO1.NTC.2575011&amp;isFromPublicArea=True&amp;isModal=true&amp;asPopupView=true</t>
  </si>
  <si>
    <t>https://community.secop.gov.co/Public/Tendering/OpportunityDetail/Index?noticeUID=CO1.NTC.2591633&amp;isFromPublicArea=True&amp;isModal=true&amp;asPopupView=true</t>
  </si>
  <si>
    <t>https://community.secop.gov.co/Public/Tendering/OpportunityDetail/Index?noticeUID=CO1.NTC.2569766&amp;isFromPublicArea=True&amp;isModal=true&amp;asPopupView=true</t>
  </si>
  <si>
    <t>https://community.secop.gov.co/Public/Tendering/OpportunityDetail/Index?noticeUID=CO1.NTC.2569769&amp;isFromPublicArea=True&amp;isModal=true&amp;asPopupView=true</t>
  </si>
  <si>
    <t>https://community.secop.gov.co/Public/Tendering/OpportunityDetail/Index?noticeUID=CO1.NTC.2569771&amp;isFromPublicArea=True&amp;isModal=true&amp;asPopupView=true</t>
  </si>
  <si>
    <t>https://community.secop.gov.co/Public/Tendering/OpportunityDetail/Index?noticeUID=CO1.NTC.2551428&amp;isFromPublicArea=True&amp;isModal=true&amp;asPopupView=true</t>
  </si>
  <si>
    <t>https://community.secop.gov.co/Public/Tendering/OpportunityDetail/Index?noticeUID=CO1.NTC.2563290&amp;isFromPublicArea=True&amp;isModal=true&amp;asPopupView=true</t>
  </si>
  <si>
    <t>https://community.secop.gov.co/Public/Tendering/OpportunityDetail/Index?noticeUID=CO1.NTC.2580767&amp;isFromPublicArea=True&amp;isModal=true&amp;asPopupView=true</t>
  </si>
  <si>
    <t>https://community.secop.gov.co/Public/Tendering/OpportunityDetail/Index?noticeUID=CO1.NTC.2580773&amp;isFromPublicArea=True&amp;isModal=true&amp;asPopupView=true</t>
  </si>
  <si>
    <t>https://community.secop.gov.co/Public/Tendering/OpportunityDetail/Index?noticeUID=CO1.NTC.2581017&amp;isFromPublicArea=True&amp;isModal=true&amp;asPopupView=true</t>
  </si>
  <si>
    <t>https://community.secop.gov.co/Public/Tendering/OpportunityDetail/Index?noticeUID=CO1.NTC.2581026&amp;isFromPublicArea=True&amp;isModal=true&amp;asPopupView=true</t>
  </si>
  <si>
    <t>https://community.secop.gov.co/Public/Tendering/OpportunityDetail/Index?noticeUID=CO1.NTC.2581033&amp;isFromPublicArea=True&amp;isModal=true&amp;asPopupView=true</t>
  </si>
  <si>
    <t>https://community.secop.gov.co/Public/Tendering/OpportunityDetail/Index?noticeUID=CO1.NTC.2578848&amp;isFromPublicArea=True&amp;isModal=true&amp;asPopupView=true</t>
  </si>
  <si>
    <t>https://community.secop.gov.co/Public/Tendering/OpportunityDetail/Index?noticeUID=CO1.NTC.2579058&amp;isFromPublicArea=True&amp;isModal=true&amp;asPopupView=true</t>
  </si>
  <si>
    <t>https://community.secop.gov.co/Public/Tendering/OpportunityDetail/Index?noticeUID=CO1.NTC.2579462&amp;isFromPublicArea=True&amp;isModal=true&amp;asPopupView=true</t>
  </si>
  <si>
    <t>https://community.secop.gov.co/Public/Tendering/OpportunityDetail/Index?noticeUID=CO1.NTC.2581149&amp;isFromPublicArea=True&amp;isModal=true&amp;asPopupView=true</t>
  </si>
  <si>
    <t>https://community.secop.gov.co/Public/Tendering/OpportunityDetail/Index?noticeUID=CO1.NTC.2520636&amp;isFromPublicArea=True&amp;isModal=true&amp;asPopupView=true</t>
  </si>
  <si>
    <t>https://community.secop.gov.co/Public/Tendering/OpportunityDetail/Index?noticeUID=CO1.NTC.2581890&amp;isFromPublicArea=True&amp;isModal=true&amp;asPopupView=true</t>
  </si>
  <si>
    <t>https://community.secop.gov.co/Public/Tendering/OpportunityDetail/Index?noticeUID=CO1.NTC.2582493&amp;isFromPublicArea=True&amp;isModal=true&amp;asPopupView=true</t>
  </si>
  <si>
    <t>https://community.secop.gov.co/Public/Tendering/OpportunityDetail/Index?noticeUID=CO1.NTC.2584212&amp;isFromPublicArea=True&amp;isModal=true&amp;asPopupView=true</t>
  </si>
  <si>
    <t>https://community.secop.gov.co/Public/Tendering/OpportunityDetail/Index?noticeUID=CO1.NTC.2584456&amp;isFromPublicArea=True&amp;isModal=true&amp;asPopupView=true</t>
  </si>
  <si>
    <t>https://community.secop.gov.co/Public/Tendering/OpportunityDetail/Index?noticeUID=CO1.NTC.2579817&amp;isFromPublicArea=True&amp;isModal=true&amp;asPopupView=true</t>
  </si>
  <si>
    <t>https://community.secop.gov.co/Public/Tendering/OpportunityDetail/Index?noticeUID=CO1.NTC.2579859&amp;isFromPublicArea=True&amp;isModal=true&amp;asPopupView=true</t>
  </si>
  <si>
    <t>https://community.secop.gov.co/Public/Tendering/OpportunityDetail/Index?noticeUID=CO1.NTC.2579880&amp;isFromPublicArea=True&amp;isModal=true&amp;asPopupView=true</t>
  </si>
  <si>
    <t>https://community.secop.gov.co/Public/Tendering/OpportunityDetail/Index?noticeUID=CO1.NTC.2579979&amp;isFromPublicArea=True&amp;isModal=true&amp;asPopupView=true</t>
  </si>
  <si>
    <t>https://community.secop.gov.co/Public/Tendering/OpportunityDetail/Index?noticeUID=CO1.NTC.2580229&amp;isFromPublicArea=True&amp;isModal=true&amp;asPopupView=true</t>
  </si>
  <si>
    <t>https://community.secop.gov.co/Public/Tendering/OpportunityDetail/Index?noticeUID=CO1.NTC.2580527&amp;isFromPublicArea=True&amp;isModal=true&amp;asPopupView=true</t>
  </si>
  <si>
    <t>https://community.secop.gov.co/Public/Tendering/OpportunityDetail/Index?noticeUID=CO1.NTC.2580189&amp;isFromPublicArea=True&amp;isModal=true&amp;asPopupView=true</t>
  </si>
  <si>
    <t>https://community.secop.gov.co/Public/Tendering/OpportunityDetail/Index?noticeUID=CO1.NTC.2580638&amp;isFromPublicArea=True&amp;isModal=true&amp;asPopupView=true</t>
  </si>
  <si>
    <t>https://community.secop.gov.co/Public/Tendering/OpportunityDetail/Index?noticeUID=CO1.NTC.2580821&amp;isFromPublicArea=True&amp;isModal=true&amp;asPopupView=true</t>
  </si>
  <si>
    <t>https://community.secop.gov.co/Public/Tendering/OpportunityDetail/Index?noticeUID=CO1.NTC.2586614&amp;isFromPublicArea=True&amp;isModal=true&amp;asPopupView=true</t>
  </si>
  <si>
    <t>https://community.secop.gov.co/Public/Tendering/OpportunityDetail/Index?noticeUID=CO1.NTC.2578700&amp;isFromPublicArea=True&amp;isModal=true&amp;asPopupView=true</t>
  </si>
  <si>
    <t>https://community.secop.gov.co/Public/Tendering/OpportunityDetail/Index?noticeUID=CO1.NTC.2579358&amp;isFromPublicArea=True&amp;isModal=true&amp;asPopupView=true</t>
  </si>
  <si>
    <t>https://community.secop.gov.co/Public/Tendering/OpportunityDetail/Index?noticeUID=CO1.NTC.2585242&amp;isFromPublicArea=True&amp;isModal=true&amp;asPopupView=true</t>
  </si>
  <si>
    <t>https://community.secop.gov.co/Public/Tendering/OpportunityDetail/Index?noticeUID=CO1.NTC.2578276&amp;isFromPublicArea=True&amp;isModal=true&amp;asPopupView=true</t>
  </si>
  <si>
    <t>https://community.secop.gov.co/Public/Tendering/OpportunityDetail/Index?noticeUID=CO1.NTC.2581333&amp;isFromPublicArea=True&amp;isModal=true&amp;asPopupView=true</t>
  </si>
  <si>
    <t>https://community.secop.gov.co/Public/Tendering/OpportunityDetail/Index?noticeUID=CO1.NTC.2584911&amp;isFromPublicArea=True&amp;isModal=true&amp;asPopupView=true</t>
  </si>
  <si>
    <t>https://community.secop.gov.co/Public/Tendering/OpportunityDetail/Index?noticeUID=CO1.NTC.2584942&amp;isFromPublicArea=True&amp;isModal=true&amp;asPopupView=true</t>
  </si>
  <si>
    <t>https://community.secop.gov.co/Public/Tendering/OpportunityDetail/Index?noticeUID=CO1.NTC.2585212&amp;isFromPublicArea=True&amp;isModal=true&amp;asPopupView=true</t>
  </si>
  <si>
    <t>https://community.secop.gov.co/Public/Tendering/OpportunityDetail/Index?noticeUID=CO1.NTC.2585081&amp;isFromPublicArea=True&amp;isModal=true&amp;asPopupView=true</t>
  </si>
  <si>
    <t>https://community.secop.gov.co/Public/Tendering/OpportunityDetail/Index?noticeUID=CO1.NTC.2585369&amp;isFromPublicArea=True&amp;isModal=true&amp;asPopupView=true</t>
  </si>
  <si>
    <t>https://community.secop.gov.co/Public/Tendering/OpportunityDetail/Index?noticeUID=CO1.NTC.2585683&amp;isFromPublicArea=True&amp;isModal=true&amp;asPopupView=true</t>
  </si>
  <si>
    <t>https://community.secop.gov.co/Public/Tendering/OpportunityDetail/Index?noticeUID=CO1.NTC.2582899&amp;isFromPublicArea=True&amp;isModal=true&amp;asPopupView=true</t>
  </si>
  <si>
    <t>https://community.secop.gov.co/Public/Tendering/OpportunityDetail/Index?noticeUID=CO1.NTC.2583410&amp;isFromPublicArea=True&amp;isModal=true&amp;asPopupView=true</t>
  </si>
  <si>
    <t>https://community.secop.gov.co/Public/Tendering/OpportunityDetail/Index?noticeUID=CO1.NTC.2596353&amp;isFromPublicArea=True&amp;isModal=true&amp;asPopupView=true</t>
  </si>
  <si>
    <t>https://community.secop.gov.co/Public/Tendering/OpportunityDetail/Index?noticeUID=CO1.NTC.2583594&amp;isFromPublicArea=True&amp;isModal=true&amp;asPopupView=true</t>
  </si>
  <si>
    <t>https://community.secop.gov.co/Public/Tendering/OpportunityDetail/Index?noticeUID=CO1.NTC.2584124&amp;isFromPublicArea=True&amp;isModal=true&amp;asPopupView=true</t>
  </si>
  <si>
    <t xml:space="preserve">https://community.secop.gov.co/Public/Tendering/ContractNoticePhases/View?PPI=CO1.PPI.16642091&amp;isFromPublicArea=True&amp;isModal=False
</t>
  </si>
  <si>
    <t>https://community.secop.gov.co/Public/Tendering/OpportunityDetail/Index?noticeUID=CO1.NTC.2585416&amp;isFromPublicArea=True&amp;isModal=true&amp;asPopupView=true</t>
  </si>
  <si>
    <t>https://community.secop.gov.co/Public/Tendering/OpportunityDetail/Index?noticeUID=CO1.NTC.2585601&amp;isFromPublicArea=True&amp;isModal=true&amp;asPopupView=true</t>
  </si>
  <si>
    <t>https://community.secop.gov.co/Public/Tendering/OpportunityDetail/Index?noticeUID=CO1.NTC.2585462&amp;isFromPublicArea=True&amp;isModal=true&amp;asPopupView=true</t>
  </si>
  <si>
    <t>https://community.secop.gov.co/Public/Tendering/OpportunityDetail/Index?noticeUID=CO1.NTC.2585732&amp;isFromPublicArea=True&amp;isModal=true&amp;asPopupView=true</t>
  </si>
  <si>
    <t>https://community.secop.gov.co/Public/Tendering/OpportunityDetail/Index?noticeUID=CO1.NTC.2585748&amp;isFromPublicArea=True&amp;isModal=true&amp;asPopupView=true</t>
  </si>
  <si>
    <t>https://community.secop.gov.co/Public/Tendering/OpportunityDetail/Index?noticeUID=CO1.NTC.2585917&amp;isFromPublicArea=True&amp;isModal=true&amp;asPopupView=true</t>
  </si>
  <si>
    <t>https://community.secop.gov.co/Public/Tendering/OpportunityDetail/Index?noticeUID=CO1.NTC.2585787&amp;isFromPublicArea=True&amp;isModal=true&amp;asPopupView=true</t>
  </si>
  <si>
    <t>https://community.secop.gov.co/Public/Tendering/OpportunityDetail/Index?noticeUID=CO1.NTC.2585851&amp;isFromPublicArea=True&amp;isModal=true&amp;asPopupView=true</t>
  </si>
  <si>
    <t>https://community.secop.gov.co/Public/Tendering/OpportunityDetail/Index?noticeUID=CO1.NTC.2585882&amp;isFromPublicArea=True&amp;isModal=true&amp;asPopupView=true</t>
  </si>
  <si>
    <t>https://community.secop.gov.co/Public/Tendering/OpportunityDetail/Index?noticeUID=CO1.NTC.2585563&amp;isFromPublicArea=True&amp;isModal=true&amp;asPopupView=true</t>
  </si>
  <si>
    <t>https://community.secop.gov.co/Public/Tendering/OpportunityDetail/Index?noticeUID=CO1.NTC.2585392&amp;isFromPublicArea=True&amp;isModal=true&amp;asPopupView=true</t>
  </si>
  <si>
    <t>https://community.secop.gov.co/Public/Tendering/OpportunityDetail/Index?noticeUID=CO1.NTC.2585693&amp;isFromPublicArea=True&amp;isModal=true&amp;asPopupView=true</t>
  </si>
  <si>
    <t>https://community.secop.gov.co/Public/Tendering/OpportunityDetail/Index?noticeUID=CO1.NTC.2586204&amp;isFromPublicArea=True&amp;isModal=true&amp;asPopupView=true</t>
  </si>
  <si>
    <t>https://community.secop.gov.co/Public/Tendering/OpportunityDetail/Index?noticeUID=CO1.NTC.2583170&amp;isFromPublicArea=True&amp;isModal=true&amp;asPopupView=true</t>
  </si>
  <si>
    <t>https://community.secop.gov.co/Public/Tendering/OpportunityDetail/Index?noticeUID=CO1.NTC.2583644&amp;isFromPublicArea=True&amp;isModal=true&amp;asPopupView=true</t>
  </si>
  <si>
    <t>https://community.secop.gov.co/Public/Tendering/OpportunityDetail/Index?noticeUID=CO1.NTC.2583854&amp;isFromPublicArea=True&amp;isModal=true&amp;asPopupView=true</t>
  </si>
  <si>
    <t>https://community.secop.gov.co/Public/Tendering/OpportunityDetail/Index?noticeUID=CO1.NTC.2590482&amp;isFromPublicArea=True&amp;isModal=true&amp;asPopupView=true</t>
  </si>
  <si>
    <t>https://community.secop.gov.co/Public/Tendering/OpportunityDetail/Index?noticeUID=CO1.NTC.2583374&amp;isFromPublicArea=True&amp;isModal=true&amp;asPopupView=true</t>
  </si>
  <si>
    <t>https://community.secop.gov.co/Public/Tendering/OpportunityDetail/Index?noticeUID=CO1.NTC.2583650&amp;isFromPublicArea=True&amp;isModal=true&amp;asPopupView=true</t>
  </si>
  <si>
    <t>https://community.secop.gov.co/Public/Tendering/OpportunityDetail/Index?noticeUID=CO1.NTC.2583397&amp;isFromPublicArea=True&amp;isModal=true&amp;asPopupView=true</t>
  </si>
  <si>
    <t>https://community.secop.gov.co/Public/Tendering/OpportunityDetail/Index?noticeUID=CO1.NTC.2583675&amp;isFromPublicArea=True&amp;isModal=true&amp;asPopupView=true</t>
  </si>
  <si>
    <t>https://community.secop.gov.co/Public/Tendering/OpportunityDetail/Index?noticeUID=CO1.NTC.2583954&amp;isFromPublicArea=True&amp;isModal=true&amp;asPopupView=true</t>
  </si>
  <si>
    <t>https://community.secop.gov.co/Public/Tendering/OpportunityDetail/Index?noticeUID=CO1.NTC.2583861&amp;isFromPublicArea=True&amp;isModal=true&amp;asPopupView=true</t>
  </si>
  <si>
    <t>https://community.secop.gov.co/Public/Tendering/OpportunityDetail/Index?noticeUID=CO1.NTC.2584151&amp;isFromPublicArea=True&amp;isModal=true&amp;asPopupView=true</t>
  </si>
  <si>
    <t>https://community.secop.gov.co/Public/Tendering/OpportunityDetail/Index?noticeUID=CO1.NTC.2597236&amp;isFromPublicArea=True&amp;isModal=true&amp;asPopupView=true</t>
  </si>
  <si>
    <t>https://community.secop.gov.co/Public/Tendering/OpportunityDetail/Index?noticeUID=CO1.NTC.2597908&amp;isFromPublicArea=True&amp;isModal=true&amp;asPopupView=true</t>
  </si>
  <si>
    <t>https://community.secop.gov.co/Public/Tendering/OpportunityDetail/Index?noticeUID=CO1.NTC.2591897&amp;isFromPublicArea=True&amp;isModal=true&amp;asPopupView=true</t>
  </si>
  <si>
    <t>https://community.secop.gov.co/Public/Tendering/OpportunityDetail/Index?noticeUID=CO1.NTC.2592529&amp;isFromPublicArea=True&amp;isModal=true&amp;asPopupView=true</t>
  </si>
  <si>
    <t>https://community.secop.gov.co/Public/Tendering/OpportunityDetail/Index?noticeUID=CO1.NTC.2585409&amp;isFromPublicArea=True&amp;isModal=true&amp;asPopupView=true</t>
  </si>
  <si>
    <t>https://community.secop.gov.co/Public/Tendering/OpportunityDetail/Index?noticeUID=CO1.NTC.2608375&amp;isFromPublicArea=True&amp;isModal=true&amp;asPopupView=true</t>
  </si>
  <si>
    <t>https://community.secop.gov.co/Public/Tendering/OpportunityDetail/Index?noticeUID=CO1.NTC.2588654&amp;isFromPublicArea=True&amp;isModal=true&amp;asPopupView=true</t>
  </si>
  <si>
    <t>https://community.secop.gov.co/Public/Tendering/OpportunityDetail/Index?noticeUID=CO1.NTC.2588395&amp;isFromPublicArea=True&amp;isModal=true&amp;asPopupView=true</t>
  </si>
  <si>
    <t>https://community.secop.gov.co/Public/Tendering/OpportunityDetail/Index?noticeUID=CO1.NTC.2588945&amp;isFromPublicArea=True&amp;isModal=true&amp;asPopupView=true</t>
  </si>
  <si>
    <t>https://community.secop.gov.co/Public/Tendering/OpportunityDetail/Index?noticeUID=CO1.NTC.2589019&amp;isFromPublicArea=True&amp;isModal=true&amp;asPopupView=true</t>
  </si>
  <si>
    <t>https://community.secop.gov.co/Public/Tendering/OpportunityDetail/Index?noticeUID=CO1.NTC.2589063&amp;isFromPublicArea=True&amp;isModal=true&amp;asPopupView=true</t>
  </si>
  <si>
    <t>https://community.secop.gov.co/Public/Tendering/OpportunityDetail/Index?noticeUID=CO1.NTC.2602311&amp;isFromPublicArea=True&amp;isModal=true&amp;asPopupView=true</t>
  </si>
  <si>
    <t>https://community.secop.gov.co/Public/Tendering/OpportunityDetail/Index?noticeUID=CO1.NTC.2589926&amp;isFromPublicArea=True&amp;isModal=true&amp;asPopupView=true</t>
  </si>
  <si>
    <t>https://community.secop.gov.co/Public/Tendering/OpportunityDetail/Index?noticeUID=CO1.NTC.2589683&amp;isFromPublicArea=True&amp;isModal=true&amp;asPopupView=true</t>
  </si>
  <si>
    <t>https://community.secop.gov.co/Public/Tendering/OpportunityDetail/Index?noticeUID=CO1.NTC.2592417&amp;isFromPublicArea=True&amp;isModal=true&amp;asPopupView=true</t>
  </si>
  <si>
    <t>https://community.secop.gov.co/Public/Tendering/OpportunityDetail/Index?noticeUID=CO1.NTC.2602826&amp;isFromPublicArea=True&amp;isModal=true&amp;asPopupView=true</t>
  </si>
  <si>
    <t>https://community.secop.gov.co/Public/Tendering/OpportunityDetail/Index?noticeUID=CO1.NTC.2593805&amp;isFromPublicArea=True&amp;isModal=true&amp;asPopupView=true</t>
  </si>
  <si>
    <t>https://community.secop.gov.co/Public/Tendering/OpportunityDetail/Index?noticeUID=CO1.NTC.2591990&amp;isFromPublicArea=True&amp;isModal=true&amp;asPopupView=true</t>
  </si>
  <si>
    <t>https://community.secop.gov.co/Public/Tendering/OpportunityDetail/Index?noticeUID=CO1.NTC.2593308&amp;isFromPublicArea=True&amp;isModal=true&amp;asPopupView=true</t>
  </si>
  <si>
    <t>https://community.secop.gov.co/Public/Tendering/OpportunityDetail/Index?noticeUID=CO1.NTC.2587417&amp;isFromPublicArea=True&amp;isModal=true&amp;asPopupView=true</t>
  </si>
  <si>
    <t>https://community.secop.gov.co/Public/Tendering/OpportunityDetail/Index?noticeUID=CO1.NTC.2588272&amp;isFromPublicArea=True&amp;isModal=true&amp;asPopupView=true</t>
  </si>
  <si>
    <t>https://community.secop.gov.co/Public/Tendering/OpportunityDetail/Index?noticeUID=CO1.NTC.2588298&amp;isFromPublicArea=True&amp;isModal=true&amp;asPopupView=true</t>
  </si>
  <si>
    <t>https://community.secop.gov.co/Public/Tendering/OpportunityDetail/Index?noticeUID=CO1.NTC.2588491&amp;isFromPublicArea=True&amp;isModal=true&amp;asPopupView=true</t>
  </si>
  <si>
    <t>https://community.secop.gov.co/Public/Tendering/OpportunityDetail/Index?noticeUID=CO1.NTC.2591430&amp;isFromPublicArea=True&amp;isModal=true&amp;asPopupView=true</t>
  </si>
  <si>
    <t>https://community.secop.gov.co/Public/Tendering/OpportunityDetail/Index?noticeUID=CO1.NTC.2591736&amp;isFromPublicArea=True&amp;isModal=true&amp;asPopupView=true</t>
  </si>
  <si>
    <t>https://community.secop.gov.co/Public/Tendering/OpportunityDetail/Index?noticeUID=CO1.NTC.2591738&amp;isFromPublicArea=True&amp;isModal=true&amp;asPopupView=true</t>
  </si>
  <si>
    <t>https://community.secop.gov.co/Public/Tendering/OpportunityDetail/Index?noticeUID=CO1.NTC.2591739&amp;isFromPublicArea=True&amp;isModal=true&amp;asPopupView=true</t>
  </si>
  <si>
    <t>https://community.secop.gov.co/Public/Tendering/OpportunityDetail/Index?noticeUID=CO1.NTC.2591558&amp;isFromPublicArea=True&amp;isModal=true&amp;asPopupView=true</t>
  </si>
  <si>
    <t>https://community.secop.gov.co/Public/Tendering/OpportunityDetail/Index?noticeUID=CO1.NTC.2591638&amp;isFromPublicArea=True&amp;isModal=true&amp;asPopupView=true</t>
  </si>
  <si>
    <t>https://community.secop.gov.co/Public/Tendering/OpportunityDetail/Index?noticeUID=CO1.NTC.2596212&amp;isFromPublicArea=True&amp;isModal=true&amp;asPopupView=true</t>
  </si>
  <si>
    <t>https://community.secop.gov.co/Public/Tendering/OpportunityDetail/Index?noticeUID=CO1.NTC.2595842&amp;isFromPublicArea=True&amp;isModal=true&amp;asPopupView=true</t>
  </si>
  <si>
    <t>https://community.secop.gov.co/Public/Tendering/OpportunityDetail/Index?noticeUID=CO1.NTC.2595864&amp;isFromPublicArea=True&amp;isModal=true&amp;asPopupView=true</t>
  </si>
  <si>
    <t>https://community.secop.gov.co/Public/Tendering/OpportunityDetail/Index?noticeUID=CO1.NTC.2595894&amp;isFromPublicArea=True&amp;isModal=true&amp;asPopupView=true</t>
  </si>
  <si>
    <t>https://community.secop.gov.co/Public/Tendering/OpportunityDetail/Index?noticeUID=CO1.NTC.2596424&amp;isFromPublicArea=True&amp;isModal=true&amp;asPopupView=true</t>
  </si>
  <si>
    <t>https://community.secop.gov.co/Public/Tendering/OpportunityDetail/Index?noticeUID=CO1.NTC.2592984&amp;isFromPublicArea=True&amp;isModal=true&amp;asPopupView=true</t>
  </si>
  <si>
    <t>https://community.secop.gov.co/Public/Tendering/OpportunityDetail/Index?noticeUID=CO1.NTC.2593867&amp;isFromPublicArea=True&amp;isModal=true&amp;asPopupView=true</t>
  </si>
  <si>
    <t>https://community.secop.gov.co/Public/Tendering/OpportunityDetail/Index?noticeUID=CO1.NTC.2594222&amp;isFromPublicArea=True&amp;isModal=true&amp;asPopupView=true</t>
  </si>
  <si>
    <t>https://community.secop.gov.co/Public/Tendering/OpportunityDetail/Index?noticeUID=CO1.NTC.2595977&amp;isFromPublicArea=True&amp;isModal=true&amp;asPopupView=true</t>
  </si>
  <si>
    <t>https://community.secop.gov.co/Public/Tendering/OpportunityDetail/Index?noticeUID=CO1.NTC.2596572&amp;isFromPublicArea=True&amp;isModal=true&amp;asPopupView=true</t>
  </si>
  <si>
    <t>https://community.secop.gov.co/Public/Tendering/OpportunityDetail/Index?noticeUID=CO1.NTC.2597119&amp;isFromPublicArea=True&amp;isModal=true&amp;asPopupView=true</t>
  </si>
  <si>
    <t>https://community.secop.gov.co/Public/Tendering/OpportunityDetail/Index?noticeUID=CO1.NTC.2594471&amp;isFromPublicArea=True&amp;isModal=true&amp;asPopupView=true</t>
  </si>
  <si>
    <t>https://community.secop.gov.co/Public/Tendering/OpportunityDetail/Index?noticeUID=CO1.NTC.2597009&amp;isFromPublicArea=True&amp;isModal=true&amp;asPopupView=true</t>
  </si>
  <si>
    <t>https://community.secop.gov.co/Public/Tendering/OpportunityDetail/Index?noticeUID=CO1.NTC.2597467&amp;isFromPublicArea=True&amp;isModal=true&amp;asPopupView=true</t>
  </si>
  <si>
    <t>https://community.secop.gov.co/Public/Tendering/OpportunityDetail/Index?noticeUID=CO1.NTC.2597406&amp;isFromPublicArea=True&amp;isModal=true&amp;asPopupView=true</t>
  </si>
  <si>
    <t>https://community.secop.gov.co/Public/Tendering/OpportunityDetail/Index?noticeUID=CO1.NTC.2599498&amp;isFromPublicArea=True&amp;isModal=true&amp;asPopupView=true</t>
  </si>
  <si>
    <t>https://community.secop.gov.co/Public/Tendering/OpportunityDetail/Index?noticeUID=CO1.NTC.2598305&amp;isFromPublicArea=True&amp;isModal=true&amp;asPopupView=true</t>
  </si>
  <si>
    <t>https://community.secop.gov.co/Public/Tendering/OpportunityDetail/Index?noticeUID=CO1.NTC.2598289&amp;isFromPublicArea=True&amp;isModal=true&amp;asPopupView=true</t>
  </si>
  <si>
    <t>https://community.secop.gov.co/Public/Tendering/OpportunityDetail/Index?noticeUID=CO1.NTC.2598447&amp;isFromPublicArea=True&amp;isModal=true&amp;asPopupView=true</t>
  </si>
  <si>
    <t>https://community.secop.gov.co/Public/Tendering/OpportunityDetail/Index?noticeUID=CO1.NTC.2598947&amp;isFromPublicArea=True&amp;isModal=true&amp;asPopupView=true</t>
  </si>
  <si>
    <t>https://community.secop.gov.co/Public/Tendering/OpportunityDetail/Index?noticeUID=CO1.NTC.2595813&amp;isFromPublicArea=True&amp;isModal=true&amp;asPopupView=true</t>
  </si>
  <si>
    <t>https://community.secop.gov.co/Public/Tendering/OpportunityDetail/Index?noticeUID=CO1.NTC.2595661&amp;isFromPublicArea=True&amp;isModal=true&amp;asPopupView=true</t>
  </si>
  <si>
    <t>https://community.secop.gov.co/Public/Tendering/OpportunityDetail/Index?noticeUID=CO1.NTC.2595810&amp;isFromPublicArea=True&amp;isModal=true&amp;asPopupView=true</t>
  </si>
  <si>
    <t>https://community.secop.gov.co/Public/Tendering/OpportunityDetail/Index?noticeUID=CO1.NTC.2595679&amp;isFromPublicArea=True&amp;isModal=true&amp;asPopupView=true</t>
  </si>
  <si>
    <t>https://community.secop.gov.co/Public/Tendering/OpportunityDetail/Index?noticeUID=CO1.NTC.2595688&amp;isFromPublicArea=True&amp;isModal=true&amp;asPopupView=true</t>
  </si>
  <si>
    <t>https://community.secop.gov.co/Public/Tendering/OpportunityDetail/Index?noticeUID=CO1.NTC.2595819&amp;isFromPublicArea=True&amp;isModal=true&amp;asPopupView=true</t>
  </si>
  <si>
    <t>https://community.secop.gov.co/Public/Tendering/OpportunityDetail/Index?noticeUID=CO1.NTC.2537127&amp;isFromPublicArea=True&amp;isModal=true&amp;asPopupView=true</t>
  </si>
  <si>
    <t>https://community.secop.gov.co/Public/Tendering/OpportunityDetail/Index?noticeUID=CO1.NTC.2596107&amp;isFromPublicArea=True&amp;isModal=true&amp;asPopupView=true</t>
  </si>
  <si>
    <t>https://community.secop.gov.co/Public/Tendering/OpportunityDetail/Index?noticeUID=CO1.NTC.2596185&amp;isFromPublicArea=True&amp;isModal=true&amp;asPopupView=true</t>
  </si>
  <si>
    <t>https://community.secop.gov.co/Public/Tendering/OpportunityDetail/Index?noticeUID=CO1.NTC.2597108&amp;isFromPublicArea=True&amp;isModal=true&amp;asPopupView=true</t>
  </si>
  <si>
    <t>https://community.secop.gov.co/Public/Tendering/OpportunityDetail/Index?noticeUID=CO1.NTC.2597298&amp;isFromPublicArea=True&amp;isModal=true&amp;asPopupView=true</t>
  </si>
  <si>
    <t>https://community.secop.gov.co/Public/Tendering/OpportunityDetail/Index?noticeUID=CO1.NTC.2597922&amp;isFromPublicArea=True&amp;isModal=true&amp;asPopupView=true</t>
  </si>
  <si>
    <t>https://community.secop.gov.co/Public/Tendering/OpportunityDetail/Index?noticeUID=CO1.NTC.2598127&amp;isFromPublicArea=True&amp;isModal=true&amp;asPopupView=true</t>
  </si>
  <si>
    <t>https://community.secop.gov.co/Public/Tendering/OpportunityDetail/Index?noticeUID=CO1.NTC.2598642&amp;isFromPublicArea=True&amp;isModal=true&amp;asPopupView=true</t>
  </si>
  <si>
    <t>https://community.secop.gov.co/Public/Tendering/OpportunityDetail/Index?noticeUID=CO1.NTC.2599141&amp;isFromPublicArea=True&amp;isModal=true&amp;asPopupView=true</t>
  </si>
  <si>
    <t>https://community.secop.gov.co/Public/Tendering/OpportunityDetail/Index?noticeUID=CO1.NTC.2597898&amp;isFromPublicArea=True&amp;isModal=true&amp;asPopupView=true</t>
  </si>
  <si>
    <t>https://community.secop.gov.co/Public/Tendering/OpportunityDetail/Index?noticeUID=CO1.NTC.2598046&amp;isFromPublicArea=True&amp;isModal=true&amp;asPopupView=true</t>
  </si>
  <si>
    <t>https://community.secop.gov.co/Public/Tendering/OpportunityDetail/Index?noticeUID=CO1.NTC.2598708&amp;isFromPublicArea=True&amp;isModal=true&amp;asPopupView=true</t>
  </si>
  <si>
    <t>https://community.secop.gov.co/Public/Tendering/OpportunityDetail/Index?noticeUID=CO1.NTC.2598643&amp;isFromPublicArea=True&amp;isModal=true&amp;asPopupView=true</t>
  </si>
  <si>
    <t>https://community.secop.gov.co/Public/Tendering/OpportunityDetail/Index?noticeUID=CO1.NTC.2561572&amp;isFromPublicArea=True&amp;isModal=true&amp;asPopupView=true</t>
  </si>
  <si>
    <t>https://community.secop.gov.co/Public/Tendering/OpportunityDetail/Index?noticeUID=CO1.NTC.2599359&amp;isFromPublicArea=True&amp;isModal=true&amp;asPopupView=true</t>
  </si>
  <si>
    <t>https://community.secop.gov.co/Public/Tendering/OpportunityDetail/Index?noticeUID=CO1.NTC.2600596&amp;isFromPublicArea=True&amp;isModal=true&amp;asPopupView=true</t>
  </si>
  <si>
    <t>https://community.secop.gov.co/Public/Tendering/OpportunityDetail/Index?noticeUID=CO1.NTC.2604117&amp;isFromPublicArea=True&amp;isModal=true&amp;asPopupView=true</t>
  </si>
  <si>
    <t>https://community.secop.gov.co/Public/Tendering/OpportunityDetail/Index?noticeUID=CO1.NTC.2604156&amp;isFromPublicArea=True&amp;isModal=true&amp;asPopupView=true</t>
  </si>
  <si>
    <t>https://community.secop.gov.co/Public/Tendering/OpportunityDetail/Index?noticeUID=CO1.NTC.2604176&amp;isFromPublicArea=True&amp;isModal=true&amp;asPopupView=true</t>
  </si>
  <si>
    <t>https://community.secop.gov.co/Public/Tendering/OpportunityDetail/Index?noticeUID=CO1.NTC.2625378&amp;isFromPublicArea=True&amp;isModal=true&amp;asPopupView=true</t>
  </si>
  <si>
    <t>https://community.secop.gov.co/Public/Tendering/OpportunityDetail/Index?noticeUID=CO1.NTC.2605196&amp;isFromPublicArea=True&amp;isModal=true&amp;asPopupView=true</t>
  </si>
  <si>
    <t>https://community.secop.gov.co/Public/Tendering/OpportunityDetail/Index?noticeUID=CO1.NTC.2603880&amp;isFromPublicArea=True&amp;isModal=true&amp;asPopupView=true</t>
  </si>
  <si>
    <t>https://community.secop.gov.co/Public/Tendering/OpportunityDetail/Index?noticeUID=CO1.NTC.2607736&amp;isFromPublicArea=True&amp;isModal=true&amp;asPopupView=true</t>
  </si>
  <si>
    <t>https://community.secop.gov.co/Public/Tendering/OpportunityDetail/Index?noticeUID=CO1.NTC.2609004&amp;isFromPublicArea=True&amp;isModal=true&amp;asPopupView=true</t>
  </si>
  <si>
    <t>https://community.secop.gov.co/Public/Tendering/OpportunityDetail/Index?noticeUID=CO1.NTC.2607532&amp;isFromPublicArea=True&amp;isModal=true&amp;asPopupView=true</t>
  </si>
  <si>
    <t>https://community.secop.gov.co/Public/Tendering/OpportunityDetail/Index?noticeUID=CO1.NTC.2607865&amp;isFromPublicArea=True&amp;isModal=true&amp;asPopupView=true</t>
  </si>
  <si>
    <t>https://community.secop.gov.co/Public/Tendering/OpportunityDetail/Index?noticeUID=CO1.NTC.2608041&amp;isFromPublicArea=True&amp;isModal=true&amp;asPopupView=true</t>
  </si>
  <si>
    <t>https://community.secop.gov.co/Public/Tendering/OpportunityDetail/Index?noticeUID=CO1.NTC.2608148&amp;isFromPublicArea=True&amp;isModal=true&amp;asPopupView=true</t>
  </si>
  <si>
    <t>https://community.secop.gov.co/Public/Tendering/OpportunityDetail/Index?noticeUID=CO1.NTC.2608331&amp;isFromPublicArea=True&amp;isModal=False</t>
  </si>
  <si>
    <t>https://community.secop.gov.co/Public/Tendering/OpportunityDetail/Index?noticeUID=CO1.NTC.2608173&amp;isFromPublicArea=True&amp;isModal=true&amp;asPopupView=true</t>
  </si>
  <si>
    <t>https://community.secop.gov.co/Public/Tendering/OpportunityDetail/Index?noticeUID=CO1.NTC.2609420&amp;isFromPublicArea=True&amp;isModal=true&amp;asPopupView=true</t>
  </si>
  <si>
    <t>https://community.secop.gov.co/Public/Tendering/OpportunityDetail/Index?noticeUID=CO1.NTC.2610658&amp;isFromPublicArea=True&amp;isModal=true&amp;asPopupView=true</t>
  </si>
  <si>
    <t>https://community.secop.gov.co/Public/Tendering/OpportunityDetail/Index?noticeUID=CO1.NTC.2646002&amp;isFromPublicArea=True&amp;isModal=true&amp;asPopupView=true</t>
  </si>
  <si>
    <t>https://community.secop.gov.co/Public/Tendering/OpportunityDetail/Index?noticeUID=CO1.NTC.2617831&amp;isFromPublicArea=True&amp;isModal=true&amp;asPopupView=true</t>
  </si>
  <si>
    <t>https://community.secop.gov.co/Public/Tendering/OpportunityDetail/Index?noticeUID=CO1.NTC.2617796&amp;isFromPublicArea=True&amp;isModal=true&amp;asPopupView=true</t>
  </si>
  <si>
    <t>https://community.secop.gov.co/Public/Tendering/OpportunityDetail/Index?noticeUID=CO1.NTC.2618211&amp;isFromPublicArea=True&amp;isModal=true&amp;asPopupView=true</t>
  </si>
  <si>
    <t>https://community.secop.gov.co/Public/Tendering/OpportunityDetail/Index?noticeUID=CO1.NTC.2618457&amp;isFromPublicArea=True&amp;isModal=true&amp;asPopupView=true</t>
  </si>
  <si>
    <t>https://community.secop.gov.co/Public/Tendering/OpportunityDetail/Index?noticeUID=CO1.NTC.2618735&amp;isFromPublicArea=True&amp;isModal=true&amp;asPopupView=true</t>
  </si>
  <si>
    <t>https://community.secop.gov.co/Public/Tendering/OpportunityDetail/Index?noticeUID=CO1.NTC.2619201&amp;isFromPublicArea=True&amp;isModal=true&amp;asPopupView=true</t>
  </si>
  <si>
    <t>https://community.secop.gov.co/Public/Tendering/OpportunityDetail/Index?noticeUID=CO1.NTC.2618955&amp;isFromPublicArea=True&amp;isModal=False</t>
  </si>
  <si>
    <t>https://community.secop.gov.co/Public/Tendering/OpportunityDetail/Index?noticeUID=CO1.NTC.2619251&amp;isFromPublicArea=True&amp;isModal=False</t>
  </si>
  <si>
    <t>https://community.secop.gov.co/Public/Tendering/ContractNoticePhases/View?PPI=CO1.PPI.16507559&amp;isFromPublicArea=True&amp;isModal=False</t>
  </si>
  <si>
    <t>https://community.secop.gov.co/Public/Tendering/OpportunityDetail/Index?noticeUID=CO1.NTC.2619642&amp;isFromPublicArea=True&amp;isModal=False</t>
  </si>
  <si>
    <t>https://community.secop.gov.co/Public/Tendering/OpportunityDetail/Index?noticeUID=CO1.NTC.2611431&amp;isFromPublicArea=True&amp;isModal=true&amp;asPopupView=true</t>
  </si>
  <si>
    <t>https://community.secop.gov.co/Public/Tendering/OpportunityDetail/Index?noticeUID=CO1.NTC.2613315&amp;isFromPublicArea=True&amp;isModal=true&amp;asPopupView=true</t>
  </si>
  <si>
    <t>https://community.secop.gov.co/Public/Tendering/OpportunityDetail/Index?noticeUID=CO1.NTC.2612216&amp;isFromPublicArea=True&amp;isModal=true&amp;asPopupView=true</t>
  </si>
  <si>
    <t>https://community.secop.gov.co/Public/Tendering/OpportunityDetail/Index?noticeUID=CO1.NTC.2612193&amp;isFromPublicArea=True&amp;isModal=true&amp;asPopupView=true</t>
  </si>
  <si>
    <t>https://community.secop.gov.co/Public/Tendering/OpportunityDetail/Index?noticeUID=CO1.NTC.2612989&amp;isFromPublicArea=True&amp;isModal=true&amp;asPopupView=true</t>
  </si>
  <si>
    <t>https://community.secop.gov.co/Public/Tendering/OpportunityDetail/Index?noticeUID=CO1.NTC.2612494&amp;isFromPublicArea=True&amp;isModal=true&amp;asPopupView=true</t>
  </si>
  <si>
    <t>https://community.secop.gov.co/Public/Tendering/OpportunityDetail/Index?noticeUID=CO1.NTC.2620032&amp;isFromPublicArea=True&amp;isModal=true&amp;asPopupView=true</t>
  </si>
  <si>
    <t>https://community.secop.gov.co/Public/Tendering/OpportunityDetail/Index?noticeUID=CO1.NTC.2615592&amp;isFromPublicArea=True&amp;isModal=true&amp;asPopupView=true</t>
  </si>
  <si>
    <t>https://community.secop.gov.co/Public/Tendering/OpportunityDetail/Index?noticeUID=CO1.NTC.2619594&amp;isFromPublicArea=True&amp;isModal=true&amp;asPopupView=true</t>
  </si>
  <si>
    <t>https://community.secop.gov.co/Public/Tendering/OpportunityDetail/Index?noticeUID=CO1.NTC.2620720&amp;isFromPublicArea=True&amp;isModal=true&amp;asPopupView=true</t>
  </si>
  <si>
    <t>https://community.secop.gov.co/Public/Tendering/OpportunityDetail/Index?noticeUID=CO1.NTC.2621108&amp;isFromPublicArea=True&amp;isModal=False</t>
  </si>
  <si>
    <t>https://community.secop.gov.co/Public/Tendering/OpportunityDetail/Index?noticeUID=CO1.NTC.2616370&amp;isFromPublicArea=True&amp;isModal=true&amp;asPopupView=true</t>
  </si>
  <si>
    <t>https://community.secop.gov.co/Public/Tendering/OpportunityDetail/Index?noticeUID=CO1.NTC.2617029&amp;isFromPublicArea=True&amp;isModal=true&amp;asPopupView=true</t>
  </si>
  <si>
    <t>https://community.secop.gov.co/Public/Tendering/OpportunityDetail/Index?noticeUID=CO1.NTC.2601878&amp;isFromPublicArea=True&amp;isModal=true&amp;asPopupView=true</t>
  </si>
  <si>
    <t>https://community.secop.gov.co/Public/Tendering/OpportunityDetail/Index?noticeUID=CO1.NTC.2605900&amp;isFromPublicArea=True&amp;isModal=true&amp;asPopupView=true</t>
  </si>
  <si>
    <t>https://community.secop.gov.co/Public/Tendering/OpportunityDetail/Index?noticeUID=CO1.NTC.2609617&amp;isFromPublicArea=True&amp;isModal=true&amp;asPopupView=true</t>
  </si>
  <si>
    <t>https://community.secop.gov.co/Public/Tendering/OpportunityDetail/Index?noticeUID=CO1.NTC.2611847&amp;isFromPublicArea=True&amp;isModal=true&amp;asPopupView=true</t>
  </si>
  <si>
    <t>https://community.secop.gov.co/Public/Tendering/OpportunityDetail/Index?noticeUID=CO1.NTC.2612663&amp;isFromPublicArea=True&amp;isModal=true&amp;asPopupView=true</t>
  </si>
  <si>
    <t>https://community.secop.gov.co/Public/Tendering/OpportunityDetail/Index?noticeUID=CO1.NTC.2618090&amp;isFromPublicArea=True&amp;isModal=true&amp;asPopupView=true</t>
  </si>
  <si>
    <t>https://community.secop.gov.co/Public/Tendering/OpportunityDetail/Index?noticeUID=CO1.NTC.2613005&amp;isFromPublicArea=True&amp;isModal=true&amp;asPopupView=true</t>
  </si>
  <si>
    <t>https://community.secop.gov.co/Public/Tendering/OpportunityDetail/Index?noticeUID=CO1.NTC.2613039&amp;isFromPublicArea=True&amp;isModal=true&amp;asPopupView=true</t>
  </si>
  <si>
    <t>https://community.secop.gov.co/Public/Tendering/OpportunityDetail/Index?noticeUID=CO1.NTC.2612885&amp;isFromPublicArea=True&amp;isModal=true&amp;asPopupView=true</t>
  </si>
  <si>
    <t>https://community.secop.gov.co/Public/Tendering/OpportunityDetail/Index?noticeUID=CO1.NTC.2613336&amp;isFromPublicArea=True&amp;isModal=true&amp;asPopupView=true</t>
  </si>
  <si>
    <t>https://community.secop.gov.co/Public/Tendering/OpportunityDetail/Index?noticeUID=CO1.NTC.2636043&amp;isFromPublicArea=True&amp;isModal=true&amp;asPopupView=true</t>
  </si>
  <si>
    <t>https://community.secop.gov.co/Public/Tendering/OpportunityDetail/Index?noticeUID=CO1.NTC.2635427&amp;isFromPublicArea=True&amp;isModal=true&amp;asPopupView=true</t>
  </si>
  <si>
    <t>https://community.secop.gov.co/Public/Tendering/OpportunityDetail/Index?noticeUID=CO1.NTC.2619363&amp;isFromPublicArea=True&amp;isModal=False</t>
  </si>
  <si>
    <t>https://community.secop.gov.co/Public/Tendering/OpportunityDetail/Index?noticeUID=CO1.NTC.2620835&amp;isFromPublicArea=True&amp;isModal=true&amp;asPopupView=true</t>
  </si>
  <si>
    <t>https://community.secop.gov.co/Public/Tendering/OpportunityDetail/Index?noticeUID=CO1.NTC.2620685&amp;isFromPublicArea=True&amp;isModal=False</t>
  </si>
  <si>
    <t>https://community.secop.gov.co/Public/Tendering/OpportunityDetail/Index?noticeUID=CO1.NTC.2621116&amp;isFromPublicArea=True&amp;isModal=False</t>
  </si>
  <si>
    <t>https://community.secop.gov.co/Public/Tendering/OpportunityDetail/Index?noticeUID=CO1.NTC.2621721&amp;isFromPublicArea=True&amp;isModal=False</t>
  </si>
  <si>
    <t>https://community.secop.gov.co/Public/Tendering/OpportunityDetail/Index?noticeUID=CO1.NTC.2621118&amp;isFromPublicArea=True&amp;isModal=False</t>
  </si>
  <si>
    <t>https://community.secop.gov.co/Public/Tendering/OpportunityDetail/Index?noticeUID=CO1.NTC.2620981&amp;isFromPublicArea=True&amp;isModal=False</t>
  </si>
  <si>
    <t>https://community.secop.gov.co/Public/Tendering/OpportunityDetail/Index?noticeUID=CO1.NTC.2626484&amp;isFromPublicArea=True&amp;isModal=true&amp;asPopupView=true</t>
  </si>
  <si>
    <t>https://community.secop.gov.co/Public/Tendering/OpportunityDetail/Index?noticeUID=CO1.NTC.2624596&amp;isFromPublicArea=True&amp;isModal=true&amp;asPopupView=true</t>
  </si>
  <si>
    <t>https://community.secop.gov.co/Public/Tendering/OpportunityDetail/Index?noticeUID=CO1.NTC.2624643&amp;isFromPublicArea=True&amp;isModal=true&amp;asPopupView=true</t>
  </si>
  <si>
    <t>https://community.secop.gov.co/Public/Tendering/OpportunityDetail/Index?noticeUID=CO1.NTC.2626826&amp;isFromPublicArea=True&amp;isModal=true&amp;asPopupView=true</t>
  </si>
  <si>
    <t>https://community.secop.gov.co/Public/Tendering/OpportunityDetail/Index?noticeUID=CO1.NTC.2628347&amp;isFromPublicArea=True&amp;isModal=true&amp;asPopupView=true</t>
  </si>
  <si>
    <t>https://community.secop.gov.co/Public/Tendering/OpportunityDetail/Index?noticeUID=CO1.NTC.2628762&amp;isFromPublicArea=True&amp;isModal=true&amp;asPopupView=true</t>
  </si>
  <si>
    <t>https://community.secop.gov.co/Public/Tendering/OpportunityDetail/Index?noticeUID=CO1.NTC.2625845&amp;isFromPublicArea=True&amp;isModal=true&amp;asPopupView=true</t>
  </si>
  <si>
    <t>https://community.secop.gov.co/Public/Tendering/OpportunityDetail/Index?noticeUID=CO1.NTC.2626471&amp;isFromPublicArea=True&amp;isModal=true&amp;asPopupView=true</t>
  </si>
  <si>
    <t>https://community.secop.gov.co/Public/Tendering/OpportunityDetail/Index?noticeUID=CO1.NTC.2627934&amp;isFromPublicArea=True&amp;isModal=true&amp;asPopupView=true</t>
  </si>
  <si>
    <t>https://community.secop.gov.co/Public/Tendering/OpportunityDetail/Index?noticeUID=CO1.NTC.2629250&amp;isFromPublicArea=True&amp;isModal=true&amp;asPopupView=true</t>
  </si>
  <si>
    <t>https://community.secop.gov.co/Public/Tendering/OpportunityDetail/Index?noticeUID=CO1.NTC.2629912&amp;isFromPublicArea=True&amp;isModal=true&amp;asPopupView=true</t>
  </si>
  <si>
    <t>https://community.secop.gov.co/Public/Tendering/OpportunityDetail/Index?noticeUID=CO1.NTC.2628644&amp;isFromPublicArea=True&amp;isModal=true&amp;asPopupView=true</t>
  </si>
  <si>
    <t>https://community.secop.gov.co/Public/Tendering/OpportunityDetail/Index?noticeUID=CO1.NTC.2628378&amp;isFromPublicArea=True&amp;isModal=true&amp;asPopupView=true</t>
  </si>
  <si>
    <t>https://community.secop.gov.co/Public/Tendering/OpportunityDetail/Index?noticeUID=CO1.NTC.2630391&amp;isFromPublicArea=True&amp;isModal=true&amp;asPopupView=true</t>
  </si>
  <si>
    <t>https://community.secop.gov.co/Public/Tendering/OpportunityDetail/Index?noticeUID=CO1.NTC.2631068&amp;isFromPublicArea=True&amp;isModal=true&amp;asPopupView=true</t>
  </si>
  <si>
    <t>https://community.secop.gov.co/Public/Tendering/OpportunityDetail/Index?noticeUID=CO1.NTC.2631642&amp;isFromPublicArea=True&amp;isModal=true&amp;asPopupView=true</t>
  </si>
  <si>
    <t>https://community.secop.gov.co/Public/Tendering/OpportunityDetail/Index?noticeUID=CO1.NTC.2629029&amp;isFromPublicArea=True&amp;isModal=true&amp;asPopupView=true</t>
  </si>
  <si>
    <t>https://community.secop.gov.co/Public/Tendering/OpportunityDetail/Index?noticeUID=CO1.NTC.2558350&amp;isFromPublicArea=True&amp;isModal=true&amp;asPopupView=true</t>
  </si>
  <si>
    <t>https://community.secop.gov.co/Public/Tendering/OpportunityDetail/Index?noticeUID=CO1.NTC.2628882&amp;isFromPublicArea=True&amp;isModal=true&amp;asPopupView=true</t>
  </si>
  <si>
    <t>https://community.secop.gov.co/Public/Tendering/OpportunityDetail/Index?noticeUID=CO1.NTC.2629280&amp;isFromPublicArea=True&amp;isModal=true&amp;asPopupView=true</t>
  </si>
  <si>
    <t>https://community.secop.gov.co/Public/Tendering/OpportunityDetail/Index?noticeUID=CO1.NTC.2630981&amp;isFromPublicArea=True&amp;isModal=true&amp;asPopupView=true</t>
  </si>
  <si>
    <t>https://community.secop.gov.co/Public/Tendering/OpportunityDetail/Index?noticeUID=CO1.NTC.2630493&amp;isFromPublicArea=True&amp;isModal=true&amp;asPopupView=true</t>
  </si>
  <si>
    <t>https://community.secop.gov.co/Public/Tendering/OpportunityDetail/Index?noticeUID=CO1.NTC.2631106&amp;isFromPublicArea=True&amp;isModal=true&amp;asPopupView=true</t>
  </si>
  <si>
    <t>https://community.secop.gov.co/Public/Tendering/OpportunityDetail/Index?noticeUID=CO1.NTC.2630855&amp;isFromPublicArea=True&amp;isModal=true&amp;asPopupView=true</t>
  </si>
  <si>
    <t>https://community.secop.gov.co/Public/Tendering/OpportunityDetail/Index?noticeUID=CO1.NTC.2633862&amp;isFromPublicArea=True&amp;isModal=true&amp;asPopupView=true</t>
  </si>
  <si>
    <t>https://community.secop.gov.co/Public/Tendering/OpportunityDetail/Index?noticeUID=CO1.NTC.2634238&amp;isFromPublicArea=True&amp;isModal=true&amp;asPopupView=true</t>
  </si>
  <si>
    <t>https://community.secop.gov.co/Public/Tendering/OpportunityDetail/Index?noticeUID=CO1.NTC.2633582&amp;isFromPublicArea=True&amp;isModal=true&amp;asPopupView=true</t>
  </si>
  <si>
    <t>https://community.secop.gov.co/Public/Tendering/OpportunityDetail/Index?noticeUID=CO1.NTC.2646313&amp;isFromPublicArea=True&amp;isModal=true&amp;asPopupView=true</t>
  </si>
  <si>
    <t>https://community.secop.gov.co/Public/Tendering/OpportunityDetail/Index?noticeUID=CO1.NTC.2633905&amp;isFromPublicArea=True&amp;isModal=true&amp;asPopupView=true</t>
  </si>
  <si>
    <t>https://community.secop.gov.co/Public/Tendering/OpportunityDetail/Index?noticeUID=CO1.NTC.2634786&amp;isFromPublicArea=True&amp;isModal=true&amp;asPopupView=true</t>
  </si>
  <si>
    <t>https://community.secop.gov.co/Public/Tendering/OpportunityDetail/Index?noticeUID=CO1.NTC.2636058&amp;isFromPublicArea=True&amp;isModal=true&amp;asPopupView=true</t>
  </si>
  <si>
    <t>https://community.secop.gov.co/Public/Tendering/OpportunityDetail/Index?noticeUID=CO1.NTC.2635452&amp;isFromPublicArea=True&amp;isModal=true&amp;asPopupView=true</t>
  </si>
  <si>
    <t>https://community.secop.gov.co/Public/Tendering/OpportunityDetail/Index?noticeUID=CO1.NTC.2635908&amp;isFromPublicArea=True&amp;isModal=true&amp;asPopupView=true</t>
  </si>
  <si>
    <t>https://community.secop.gov.co/Public/Tendering/OpportunityDetail/Index?noticeUID=CO1.NTC.2635639&amp;isFromPublicArea=True&amp;isModal=true&amp;asPopupView=true</t>
  </si>
  <si>
    <t>https://community.secop.gov.co/Public/Tendering/OpportunityDetail/Index?noticeUID=CO1.NTC.2635751&amp;isFromPublicArea=True&amp;isModal=true&amp;asPopupView=true</t>
  </si>
  <si>
    <t>https://community.secop.gov.co/Public/Tendering/OpportunityDetail/Index?noticeUID=CO1.NTC.2648330&amp;isFromPublicArea=True&amp;isModal=true&amp;asPopupView=true</t>
  </si>
  <si>
    <t>https://community.secop.gov.co/Public/Tendering/OpportunityDetail/Index?noticeUID=CO1.NTC.2635603&amp;isFromPublicArea=True&amp;isModal=true&amp;asPopupView=true</t>
  </si>
  <si>
    <t>https://community.secop.gov.co/Public/Tendering/OpportunityDetail/Index?noticeUID=CO1.NTC.2635471&amp;isFromPublicArea=True&amp;isModal=true&amp;asPopupView=true</t>
  </si>
  <si>
    <t>https://community.secop.gov.co/Public/Tendering/OpportunityDetail/Index?noticeUID=CO1.NTC.2644246&amp;isFromPublicArea=True&amp;isModal=true&amp;asPopupView=true</t>
  </si>
  <si>
    <t>https://community.secop.gov.co/Public/Tendering/OpportunityDetail/Index?noticeUID=CO1.NTC.2642793&amp;isFromPublicArea=True&amp;isModal=true&amp;asPopupView=true</t>
  </si>
  <si>
    <t>https://community.secop.gov.co/Public/Tendering/OpportunityDetail/Index?noticeUID=CO1.NTC.2647404&amp;isFromPublicArea=True&amp;isModal=true&amp;asPopupView=true</t>
  </si>
  <si>
    <t>https://community.secop.gov.co/Public/Tendering/OpportunityDetail/Index?noticeUID=CO1.NTC.2645327&amp;isFromPublicArea=True&amp;isModal=true&amp;asPopupView=true</t>
  </si>
  <si>
    <t>https://community.secop.gov.co/Public/Tendering/OpportunityDetail/Index?noticeUID=CO1.NTC.2649225&amp;isFromPublicArea=True&amp;isModal=true&amp;asPopupView=true</t>
  </si>
  <si>
    <t>https://community.secop.gov.co/Public/Tendering/OpportunityDetail/Index?noticeUID=CO1.NTC.2646483&amp;isFromPublicArea=True&amp;isModal=true&amp;asPopupView=true</t>
  </si>
  <si>
    <t>https://community.secop.gov.co/Public/Tendering/OpportunityDetail/Index?noticeUID=CO1.NTC.2646267&amp;isFromPublicArea=True&amp;isModal=true&amp;asPopupView=true</t>
  </si>
  <si>
    <t>https://community.secop.gov.co/Public/Tendering/OpportunityDetail/Index?noticeUID=CO1.NTC.2645408&amp;isFromPublicArea=True&amp;isModal=true&amp;asPopupView=true</t>
  </si>
  <si>
    <t>https://community.secop.gov.co/Public/Tendering/OpportunityDetail/Index?noticeUID=CO1.NTC.2645523&amp;isFromPublicArea=True&amp;isModal=true&amp;asPopupView=true</t>
  </si>
  <si>
    <t>https://community.secop.gov.co/Public/Tendering/OpportunityDetail/Index?noticeUID=CO1.NTC.2646028&amp;isFromPublicArea=True&amp;isModal=true&amp;asPopupView=true</t>
  </si>
  <si>
    <t>https://community.secop.gov.co/Public/Tendering/OpportunityDetail/Index?noticeUID=CO1.NTC.2690684&amp;isFromPublicArea=True&amp;isModal=true&amp;asPopupView=true</t>
  </si>
  <si>
    <t>https://community.secop.gov.co/Public/Tendering/OpportunityDetail/Index?noticeUID=CO1.NTC.2646743&amp;isFromPublicArea=True&amp;isModal=true&amp;asPopupView=true</t>
  </si>
  <si>
    <t>https://community.secop.gov.co/Public/Tendering/OpportunityDetail/Index?noticeUID=CO1.NTC.2684200&amp;isFromPublicArea=True&amp;isModal=true&amp;asPopupView=true</t>
  </si>
  <si>
    <t>https://community.secop.gov.co/Public/Tendering/OpportunityDetail/Index?noticeUID=CO1.NTC.2684844&amp;isFromPublicArea=True&amp;isModal=true&amp;asPopupView=true</t>
  </si>
  <si>
    <t>https://community.secop.gov.co/Public/Tendering/OpportunityDetail/Index?noticeUID=CO1.NTC.2648273&amp;isFromPublicArea=True&amp;isModal=true&amp;asPopupView=true</t>
  </si>
  <si>
    <t>https://community.secop.gov.co/Public/Tendering/OpportunityDetail/Index?noticeUID=CO1.NTC.2648464&amp;isFromPublicArea=True&amp;isModal=true&amp;asPopupView=true</t>
  </si>
  <si>
    <t>https://community.secop.gov.co/Public/Tendering/OpportunityDetail/Index?noticeUID=CO1.NTC.2647690&amp;isFromPublicArea=True&amp;isModal=true&amp;asPopupView=true</t>
  </si>
  <si>
    <t>https://community.secop.gov.co/Public/Tendering/OpportunityDetail/Index?noticeUID=CO1.NTC.2648181&amp;isFromPublicArea=True&amp;isModal=true&amp;asPopupView=true</t>
  </si>
  <si>
    <t>https://community.secop.gov.co/Public/Tendering/OpportunityDetail/Index?noticeUID=CO1.NTC.2649829&amp;isFromPublicArea=True&amp;isModal=true&amp;asPopupView=true</t>
  </si>
  <si>
    <t>https://community.secop.gov.co/Public/Tendering/OpportunityDetail/Index?noticeUID=CO1.NTC.2650217&amp;isFromPublicArea=True&amp;isModal=true&amp;asPopupView=true</t>
  </si>
  <si>
    <t>https://community.secop.gov.co/Public/Tendering/OpportunityDetail/Index?noticeUID=CO1.NTC.2650993&amp;isFromPublicArea=True&amp;isModal=true&amp;asPopupView=true</t>
  </si>
  <si>
    <t>https://community.secop.gov.co/Public/Tendering/OpportunityDetail/Index?noticeUID=CO1.NTC.2651915&amp;isFromPublicArea=True&amp;isModal=true&amp;asPopupView=true</t>
  </si>
  <si>
    <t>https://community.secop.gov.co/Public/Tendering/OpportunityDetail/Index?noticeUID=CO1.NTC.2653582&amp;isFromPublicArea=True&amp;isModal=true&amp;asPopupView=true</t>
  </si>
  <si>
    <t>https://community.secop.gov.co/Public/Tendering/OpportunityDetail/Index?noticeUID=CO1.NTC.2654304&amp;isFromPublicArea=True&amp;isModal=true&amp;asPopupView=true</t>
  </si>
  <si>
    <t>https://community.secop.gov.co/Public/Tendering/OpportunityDetail/Index?noticeUID=CO1.NTC.2683676&amp;isFromPublicArea=True&amp;isModal=true&amp;asPopupView=true</t>
  </si>
  <si>
    <t>https://community.secop.gov.co/Public/Tendering/OpportunityDetail/Index?noticeUID=CO1.NTC.2683685&amp;isFromPublicArea=True&amp;isModal=true&amp;asPopupView=true</t>
  </si>
  <si>
    <t>https://community.secop.gov.co/Public/Tendering/OpportunityDetail/Index?noticeUID=CO1.NTC.2683809&amp;isFromPublicArea=True&amp;isModal=true&amp;asPopupView=true</t>
  </si>
  <si>
    <t>https://community.secop.gov.co/Public/Tendering/OpportunityDetail/Index?noticeUID=CO1.NTC.2676763&amp;isFromPublicArea=True&amp;isModal=true&amp;asPopupView=true</t>
  </si>
  <si>
    <t>https://community.secop.gov.co/Public/Tendering/OpportunityDetail/Index?noticeUID=CO1.NTC.2673177&amp;isFromPublicArea=True&amp;isModal=true&amp;asPopupView=true</t>
  </si>
  <si>
    <t>https://community.secop.gov.co/Public/Tendering/OpportunityDetail/Index?noticeUID=CO1.NTC.2688062&amp;isFromPublicArea=True&amp;isModal=true&amp;asPopupView=true</t>
  </si>
  <si>
    <t>https://community.secop.gov.co/Public/Tendering/OpportunityDetail/Index?noticeUID=CO1.NTC.2685917&amp;isFromPublicArea=True&amp;isModal=true&amp;asPopupView=true</t>
  </si>
  <si>
    <t>https://community.secop.gov.co/Public/Tendering/OpportunityDetail/Index?noticeUID=CO1.NTC.2684588&amp;isFromPublicArea=True&amp;isModal=true&amp;asPopupView=true</t>
  </si>
  <si>
    <t>https://community.secop.gov.co/Public/Tendering/OpportunityDetail/Index?noticeUID=CO1.NTC.2658894&amp;isFromPublicArea=True&amp;isModal=true&amp;asPopupView=true</t>
  </si>
  <si>
    <t>https://community.secop.gov.co/Public/Tendering/OpportunityDetail/Index?noticeUID=CO1.NTC.2659149&amp;isFromPublicArea=True&amp;isModal=true&amp;asPopupView=true</t>
  </si>
  <si>
    <t>https://community.secop.gov.co/Public/Tendering/OpportunityDetail/Index?noticeUID=CO1.NTC.2659405&amp;isFromPublicArea=True&amp;isModal=true&amp;asPopupView=true</t>
  </si>
  <si>
    <t>https://community.secop.gov.co/Public/Tendering/OpportunityDetail/Index?noticeUID=CO1.NTC.2619218&amp;isFromPublicArea=True&amp;isModal=true&amp;asPopupView=true</t>
  </si>
  <si>
    <t>https://community.secop.gov.co/Public/Tendering/OpportunityDetail/Index?noticeUID=CO1.NTC.2686823&amp;isFromPublicArea=True&amp;isModal=true&amp;asPopupView=true</t>
  </si>
  <si>
    <t>https://community.secop.gov.co/Public/Tendering/OpportunityDetail/Index?noticeUID=CO1.NTC.2684167&amp;isFromPublicArea=True&amp;isModal=true&amp;asPopupView=true</t>
  </si>
  <si>
    <t>https://community.secop.gov.co/Public/Tendering/OpportunityDetail/Index?noticeUID=CO1.NTC.2685090&amp;isFromPublicArea=True&amp;isModal=true&amp;asPopupView=true</t>
  </si>
  <si>
    <t>https://community.secop.gov.co/Public/Tendering/OpportunityDetail/Index?noticeUID=CO1.NTC.2686441&amp;isFromPublicArea=True&amp;isModal=true&amp;asPopupView=true</t>
  </si>
  <si>
    <t>https://community.secop.gov.co/Public/Tendering/OpportunityDetail/Index?noticeUID=CO1.NTC.2691079&amp;isFromPublicArea=True&amp;isModal=true&amp;asPopupView=true</t>
  </si>
  <si>
    <t>https://community.secop.gov.co/Public/Tendering/OpportunityDetail/Index?noticeUID=CO1.NTC.2689310&amp;isFromPublicArea=True&amp;isModal=true&amp;asPopupView=true</t>
  </si>
  <si>
    <t>https://community.secop.gov.co/Public/Tendering/OpportunityDetail/Index?noticeUID=CO1.NTC.2687888&amp;isFromPublicArea=True&amp;isModal=true&amp;asPopupView=true</t>
  </si>
  <si>
    <t>https://community.secop.gov.co/Public/Tendering/OpportunityDetail/Index?noticeUID=CO1.NTC.2689656&amp;isFromPublicArea=True&amp;isModal=true&amp;asPopupView=true</t>
  </si>
  <si>
    <t>https://community.secop.gov.co/Public/Tendering/OpportunityDetail/Index?noticeUID=CO1.NTC.2690529&amp;isFromPublicArea=True&amp;isModal=true&amp;asPopupView=true</t>
  </si>
  <si>
    <t>https://community.secop.gov.co/Public/Tendering/OpportunityDetail/Index?noticeUID=CO1.NTC.2690590&amp;isFromPublicArea=True&amp;isModal=true&amp;asPopupView=true</t>
  </si>
  <si>
    <t>https://community.secop.gov.co/Public/Tendering/OpportunityDetail/Index?noticeUID=CO1.NTC.2688331&amp;isFromPublicArea=True&amp;isModal=true&amp;asPopupView=true</t>
  </si>
  <si>
    <t>https://community.secop.gov.co/Public/Tendering/OpportunityDetail/Index?noticeUID=CO1.NTC.2688360&amp;isFromPublicArea=True&amp;isModal=true&amp;asPopupView=true</t>
  </si>
  <si>
    <t>https://community.secop.gov.co/Public/Tendering/OpportunityDetail/Index?noticeUID=CO1.NTC.2691653&amp;isFromPublicArea=True&amp;isModal=true&amp;asPopupView=true</t>
  </si>
  <si>
    <t>https://community.secop.gov.co/Public/Tendering/OpportunityDetail/Index?noticeUID=CO1.NTC.2692267&amp;isFromPublicArea=True&amp;isModal=true&amp;asPopupView=true</t>
  </si>
  <si>
    <t>https://community.secop.gov.co/Public/Tendering/OpportunityDetail/Index?noticeUID=CO1.NTC.2690761&amp;isFromPublicArea=True&amp;isModal=true&amp;asPopupView=true</t>
  </si>
  <si>
    <t>https://community.secop.gov.co/Public/Tendering/OpportunityDetail/Index?noticeUID=CO1.NTC.2692652&amp;isFromPublicArea=True&amp;isModal=true&amp;asPopupView=true</t>
  </si>
  <si>
    <t>https://community.secop.gov.co/Public/Tendering/OpportunityDetail/Index?noticeUID=CO1.NTC.2689940&amp;isFromPublicArea=True&amp;isModal=true&amp;asPopupView=true</t>
  </si>
  <si>
    <t>https://community.secop.gov.co/Public/Tendering/OpportunityDetail/Index?noticeUID=CO1.NTC.2687426&amp;isFromPublicArea=True&amp;isModal=true&amp;asPopupView=true</t>
  </si>
  <si>
    <t>https://community.secop.gov.co/Public/Tendering/OpportunityDetail/Index?noticeUID=CO1.NTC.2688884&amp;isFromPublicArea=True&amp;isModal=true&amp;asPopupView=true</t>
  </si>
  <si>
    <t>https://community.secop.gov.co/Public/Tendering/OpportunityDetail/Index?noticeUID=CO1.NTC.2691318&amp;isFromPublicArea=True&amp;isModal=true&amp;asPopupView=true</t>
  </si>
  <si>
    <t>https://community.secop.gov.co/Public/Tendering/OpportunityDetail/Index?noticeUID=CO1.NTC.2693916&amp;isFromPublicArea=True&amp;isModal=true&amp;asPopupView=true</t>
  </si>
  <si>
    <t>https://community.secop.gov.co/Public/Tendering/OpportunityDetail/Index?noticeUID=CO1.NTC.2693735&amp;isFromPublicArea=True&amp;isModal=true&amp;asPopupView=true</t>
  </si>
  <si>
    <t>https://community.secop.gov.co/Public/Tendering/OpportunityDetail/Index?noticeUID=CO1.NTC.2690171&amp;isFromPublicArea=True&amp;isModal=true&amp;asPopupView=true</t>
  </si>
  <si>
    <t>https://community.secop.gov.co/Public/Tendering/OpportunityDetail/Index?noticeUID=CO1.NTC.2691054&amp;isFromPublicArea=True&amp;isModal=true&amp;asPopupView=true</t>
  </si>
  <si>
    <t>https://community.secop.gov.co/Public/Tendering/OpportunityDetail/Index?noticeUID=CO1.NTC.2691250&amp;isFromPublicArea=True&amp;isModal=true&amp;asPopupView=true</t>
  </si>
  <si>
    <t>https://community.secop.gov.co/Public/Tendering/OpportunityDetail/Index?noticeUID=CO1.NTC.2691701&amp;isFromPublicArea=True&amp;isModal=true&amp;asPopupView=true</t>
  </si>
  <si>
    <t>https://community.secop.gov.co/Public/Tendering/OpportunityDetail/Index?noticeUID=CO1.NTC.2691654&amp;isFromPublicArea=True&amp;isModal=true&amp;asPopupView=true</t>
  </si>
  <si>
    <t>https://community.secop.gov.co/Public/Tendering/OpportunityDetail/Index?noticeUID=CO1.NTC.2689885&amp;isFromPublicArea=True&amp;isModal=true&amp;asPopupView=true</t>
  </si>
  <si>
    <t>https://community.secop.gov.co/Public/Tendering/OpportunityDetail/Index?noticeUID=CO1.NTC.2690493&amp;isFromPublicArea=True&amp;isModal=true&amp;asPopupView=true</t>
  </si>
  <si>
    <t>https://community.secop.gov.co/Public/Tendering/OpportunityDetail/Index?noticeUID=CO1.NTC.2690754&amp;isFromPublicArea=True&amp;isModal=true&amp;asPopupView=true</t>
  </si>
  <si>
    <t>https://community.secop.gov.co/Public/Tendering/OpportunityDetail/Index?noticeUID=CO1.NTC.2694812&amp;isFromPublicArea=True&amp;isModal=true&amp;asPopupView=true</t>
  </si>
  <si>
    <t>https://community.secop.gov.co/Public/Tendering/OpportunityDetail/Index?noticeUID=CO1.NTC.2695908&amp;isFromPublicArea=True&amp;isModal=true&amp;asPopupView=true</t>
  </si>
  <si>
    <t>https://community.secop.gov.co/Public/Tendering/OpportunityDetail/Index?noticeUID=CO1.NTC.2701704&amp;isFromPublicArea=True&amp;isModal=true&amp;asPopupView=true</t>
  </si>
  <si>
    <t>https://community.secop.gov.co/Public/Tendering/OpportunityDetail/Index?noticeUID=CO1.NTC.2701902&amp;isFromPublicArea=True&amp;isModal=true&amp;asPopupView=true</t>
  </si>
  <si>
    <t>https://community.secop.gov.co/Public/Tendering/OpportunityDetail/Index?noticeUID=CO1.NTC.2704817&amp;isFromPublicArea=True&amp;isModal=true&amp;asPopupView=true</t>
  </si>
  <si>
    <t>https://community.secop.gov.co/Public/Tendering/OpportunityDetail/Index?noticeUID=CO1.NTC.2702913&amp;isFromPublicArea=True&amp;isModal=true&amp;asPopupView=true</t>
  </si>
  <si>
    <t>https://community.secop.gov.co/Public/Tendering/OpportunityDetail/Index?noticeUID=CO1.NTC.2704458&amp;isFromPublicArea=True&amp;isModal=true&amp;asPopupView=true</t>
  </si>
  <si>
    <t>https://community.secop.gov.co/Public/Tendering/OpportunityDetail/Index?noticeUID=CO1.NTC.2712286&amp;isFromPublicArea=True&amp;isModal=true&amp;asPopupView=true</t>
  </si>
  <si>
    <t>https://community.secop.gov.co/Public/Tendering/OpportunityDetail/Index?noticeUID=CO1.NTC.2704970&amp;isFromPublicArea=True&amp;isModal=true&amp;asPopupView=true</t>
  </si>
  <si>
    <t>https://community.secop.gov.co/Public/Tendering/OpportunityDetail/Index?noticeUID=CO1.NTC.2704967&amp;isFromPublicArea=True&amp;isModal=true&amp;asPopupView=true</t>
  </si>
  <si>
    <t>https://community.secop.gov.co/Public/Tendering/OpportunityDetail/Index?noticeUID=CO1.NTC.2704520&amp;isFromPublicArea=True&amp;isModal=true&amp;asPopupView=true</t>
  </si>
  <si>
    <t>https://community.secop.gov.co/Public/Tendering/OpportunityDetail/Index?noticeUID=CO1.NTC.2705761&amp;isFromPublicArea=True&amp;isModal=true&amp;asPopupView=true</t>
  </si>
  <si>
    <t>https://community.secop.gov.co/Public/Tendering/OpportunityDetail/Index?noticeUID=CO1.NTC.2709121&amp;isFromPublicArea=True&amp;isModal=true&amp;asPopupView=true</t>
  </si>
  <si>
    <t>https://community.secop.gov.co/Public/Tendering/OpportunityDetail/Index?noticeUID=CO1.NTC.2707655&amp;isFromPublicArea=True&amp;isModal=true&amp;asPopupView=true</t>
  </si>
  <si>
    <t>https://community.secop.gov.co/Public/Tendering/OpportunityDetail/Index?noticeUID=CO1.NTC.2707667&amp;isFromPublicArea=True&amp;isModal=true&amp;asPopupView=true</t>
  </si>
  <si>
    <t>https://community.secop.gov.co/Public/Tendering/OpportunityDetail/Index?noticeUID=CO1.NTC.2708884&amp;isFromPublicArea=True&amp;isModal=true&amp;asPopupView=true</t>
  </si>
  <si>
    <t>https://community.secop.gov.co/Public/Tendering/OpportunityDetail/Index?noticeUID=CO1.NTC.2709291&amp;isFromPublicArea=True&amp;isModal=true&amp;asPopupView=true</t>
  </si>
  <si>
    <t>https://community.secop.gov.co/Public/Tendering/OpportunityDetail/Index?noticeUID=CO1.NTC.2711171&amp;isFromPublicArea=True&amp;isModal=False</t>
  </si>
  <si>
    <t>https://community.secop.gov.co/Public/Tendering/OpportunityDetail/Index?noticeUID=CO1.NTC.2711452&amp;isFromPublicArea=True&amp;isModal=true&amp;asPopupView=true</t>
  </si>
  <si>
    <t>https://community.secop.gov.co/Public/Tendering/OpportunityDetail/Index?noticeUID=CO1.NTC.2712644&amp;isFromPublicArea=True&amp;isModal=False</t>
  </si>
  <si>
    <t>https://community.secop.gov.co/Public/Tendering/OpportunityDetail/Index?noticeUID=CO1.NTC.2720451&amp;isFromPublicArea=True&amp;isModal=true&amp;asPopupView=true</t>
  </si>
  <si>
    <t>https://community.secop.gov.co/Public/Tendering/OpportunityDetail/Index?noticeUID=CO1.NTC.2713335&amp;isFromPublicArea=True&amp;isModal=true&amp;asPopupView=true</t>
  </si>
  <si>
    <t>https://community.secop.gov.co/Public/Tendering/OpportunityDetail/Index?noticeUID=CO1.NTC.2715917&amp;isFromPublicArea=True&amp;isModal=true&amp;asPopupView=true</t>
  </si>
  <si>
    <t>https://community.secop.gov.co/Public/Tendering/OpportunityDetail/Index?noticeUID=CO1.NTC.2723656&amp;isFromPublicArea=True&amp;isModal=true&amp;asPopupView=true</t>
  </si>
  <si>
    <t>https://community.secop.gov.co/Public/Tendering/OpportunityDetail/Index?noticeUID=CO1.NTC.2715506&amp;isFromPublicArea=True&amp;isModal=true&amp;asPopupView=true</t>
  </si>
  <si>
    <t>https://community.secop.gov.co/Public/Tendering/OpportunityDetail/Index?noticeUID=CO1.NTC.2728023&amp;isFromPublicArea=True&amp;isModal=true&amp;asPopupView=true</t>
  </si>
  <si>
    <t>https://community.secop.gov.co/Public/Tendering/OpportunityDetail/Index?noticeUID=CO1.NTC.2728121&amp;isFromPublicArea=True&amp;isModal=true&amp;asPopupView=true</t>
  </si>
  <si>
    <t>https://community.secop.gov.co/Public/Tendering/OpportunityDetail/Index?noticeUID=CO1.NTC.2728729&amp;isFromPublicArea=True&amp;isModal=true&amp;asPopupView=true</t>
  </si>
  <si>
    <t>https://community.secop.gov.co/Public/Tendering/OpportunityDetail/Index?noticeUID=CO1.NTC.2728838&amp;isFromPublicArea=True&amp;isModal=true&amp;asPopupView=true</t>
  </si>
  <si>
    <t>https://community.secop.gov.co/Public/Tendering/OpportunityDetail/Index?noticeUID=CO1.NTC.2728865&amp;isFromPublicArea=True&amp;isModal=true&amp;asPopupView=true</t>
  </si>
  <si>
    <t>https://community.secop.gov.co/Public/Tendering/OpportunityDetail/Index?noticeUID=CO1.NTC.2729239&amp;isFromPublicArea=True&amp;isModal=true&amp;asPopupView=true</t>
  </si>
  <si>
    <t>https://community.secop.gov.co/Public/Tendering/OpportunityDetail/Index?noticeUID=CO1.NTC.2728711&amp;isFromPublicArea=True&amp;isModal=true&amp;asPopupView=true</t>
  </si>
  <si>
    <t>https://community.secop.gov.co/Public/Tendering/OpportunityDetail/Index?noticeUID=CO1.NTC.2739455&amp;isFromPublicArea=True&amp;isModal=true&amp;asPopupView=true</t>
  </si>
  <si>
    <t>https://community.secop.gov.co/Public/Tendering/OpportunityDetail/Index?noticeUID=CO1.NTC.2729664&amp;isFromPublicArea=True&amp;isModal=true&amp;asPopupView=true</t>
  </si>
  <si>
    <t>https://community.secop.gov.co/Public/Tendering/OpportunityDetail/Index?noticeUID=CO1.NTC.2729998&amp;isFromPublicArea=True&amp;isModal=true&amp;asPopupView=true</t>
  </si>
  <si>
    <t>https://community.secop.gov.co/Public/Tendering/OpportunityDetail/Index?noticeUID=CO1.NTC.2752326&amp;isFromPublicArea=True&amp;isModal=true&amp;asPopupView=true</t>
  </si>
  <si>
    <t>https://community.secop.gov.co/Public/Tendering/OpportunityDetail/Index?noticeUID=CO1.NTC.2733846&amp;isFromPublicArea=True&amp;isModal=true&amp;asPopupView=true</t>
  </si>
  <si>
    <t>https://community.secop.gov.co/Public/Tendering/OpportunityDetail/Index?noticeUID=CO1.NTC.2732533&amp;isFromPublicArea=True&amp;isModal=true&amp;asPopupView=true</t>
  </si>
  <si>
    <t>https://community.secop.gov.co/Public/Tendering/OpportunityDetail/Index?noticeUID=CO1.NTC.2733682&amp;isFromPublicArea=True&amp;isModal=true&amp;asPopupView=true</t>
  </si>
  <si>
    <t>https://community.secop.gov.co/Public/Tendering/OpportunityDetail/Index?noticeUID=CO1.NTC.2734243&amp;isFromPublicArea=True&amp;isModal=true&amp;asPopupView=true</t>
  </si>
  <si>
    <t>https://community.secop.gov.co/Public/Tendering/OpportunityDetail/Index?noticeUID=CO1.NTC.2734697&amp;isFromPublicArea=True&amp;isModal=true&amp;asPopupView=true</t>
  </si>
  <si>
    <t>https://community.secop.gov.co/Public/Tendering/OpportunityDetail/Index?noticeUID=CO1.NTC.2738825&amp;isFromPublicArea=True&amp;isModal=true&amp;asPopupView=true</t>
  </si>
  <si>
    <t>https://community.secop.gov.co/Public/Tendering/OpportunityDetail/Index?noticeUID=CO1.NTC.2738880&amp;isFromPublicArea=True&amp;isModal=true&amp;asPopupView=true</t>
  </si>
  <si>
    <t>https://community.secop.gov.co/Public/Tendering/OpportunityDetail/Index?noticeUID=CO1.NTC.2737981&amp;isFromPublicArea=True&amp;isModal=true&amp;asPopupView=true</t>
  </si>
  <si>
    <t>https://community.secop.gov.co/Public/Tendering/OpportunityDetail/Index?noticeUID=CO1.NTC.2756434&amp;isFromPublicArea=True&amp;isModal=true&amp;asPopupView=true</t>
  </si>
  <si>
    <t>https://community.secop.gov.co/Public/Tendering/OpportunityDetail/Index?noticeUID=CO1.NTC.2739729&amp;isFromPublicArea=True&amp;isModal=true&amp;asPopupView=true</t>
  </si>
  <si>
    <t>https://community.secop.gov.co/Public/Tendering/OpportunityDetail/Index?noticeUID=CO1.NTC.2754468&amp;isFromPublicArea=True&amp;isModal=true&amp;asPopupView=true</t>
  </si>
  <si>
    <t>https://community.secop.gov.co/Public/Tendering/OpportunityDetail/Index?noticeUID=CO1.NTC.2749551&amp;isFromPublicArea=True&amp;isModal=true&amp;asPopupView=true</t>
  </si>
  <si>
    <t>https://community.secop.gov.co/Public/Tendering/OpportunityDetail/Index?noticeUID=CO1.NTC.2754150&amp;isFromPublicArea=True&amp;isModal=true&amp;asPopupView=true</t>
  </si>
  <si>
    <t>https://community.secop.gov.co/Public/Tendering/OpportunityDetail/Index?noticeUID=CO1.NTC.2754907&amp;isFromPublicArea=True&amp;isModal=true&amp;asPopupView=true</t>
  </si>
  <si>
    <t>https://community.secop.gov.co/Public/Tendering/OpportunityDetail/Index?noticeUID=CO1.NTC.2752943&amp;isFromPublicArea=True&amp;isModal=true&amp;asPopupView=true</t>
  </si>
  <si>
    <t>https://community.secop.gov.co/Public/Tendering/OpportunityDetail/Index?noticeUID=CO1.NTC.2753105&amp;isFromPublicArea=True&amp;isModal=true&amp;asPopupView=true</t>
  </si>
  <si>
    <t>https://community.secop.gov.co/Public/Tendering/OpportunityDetail/Index?noticeUID=CO1.NTC.2755084&amp;isFromPublicArea=True&amp;isModal=true&amp;asPopupView=true</t>
  </si>
  <si>
    <t>https://community.secop.gov.co/Public/Tendering/OpportunityDetail/Index?noticeUID=CO1.NTC.2758160&amp;isFromPublicArea=True&amp;isModal=true&amp;asPopupView=true</t>
  </si>
  <si>
    <t>https://community.secop.gov.co/Public/Tendering/OpportunityDetail/Index?noticeUID=CO1.NTC.2756880&amp;isFromPublicArea=True&amp;isModal=true&amp;asPopupView=true</t>
  </si>
  <si>
    <t>https://community.secop.gov.co/Public/Tendering/OpportunityDetail/Index?noticeUID=CO1.NTC.2757490&amp;isFromPublicArea=True&amp;isModal=true&amp;asPopupView=true</t>
  </si>
  <si>
    <t>https://community.secop.gov.co/Public/Tendering/OpportunityDetail/Index?noticeUID=CO1.NTC.2757387&amp;isFromPublicArea=True&amp;isModal=true&amp;asPopupView=true</t>
  </si>
  <si>
    <t>https://community.secop.gov.co/Public/Tendering/OpportunityDetail/Index?noticeUID=CO1.NTC.2759673&amp;isFromPublicArea=True&amp;isModal=true&amp;asPopupView=true</t>
  </si>
  <si>
    <t>https://community.secop.gov.co/Public/Tendering/OpportunityDetail/Index?noticeUID=CO1.NTC.2758866&amp;isFromPublicArea=True&amp;isModal=true&amp;asPopupView=true</t>
  </si>
  <si>
    <t>https://community.secop.gov.co/Public/Tendering/OpportunityDetail/Index?noticeUID=CO1.NTC.2760605&amp;isFromPublicArea=True&amp;isModal=true&amp;asPopupView=true</t>
  </si>
  <si>
    <t>https://community.secop.gov.co/Public/Tendering/OpportunityDetail/Index?noticeUID=CO1.NTC.2760378&amp;isFromPublicArea=True&amp;isModal=true&amp;asPopupView=true</t>
  </si>
  <si>
    <t>https://community.secop.gov.co/Public/Tendering/OpportunityDetail/Index?noticeUID=CO1.NTC.2762721&amp;isFromPublicArea=True&amp;isModal=true&amp;asPopupView=true</t>
  </si>
  <si>
    <t>https://community.secop.gov.co/Public/Tendering/OpportunityDetail/Index?noticeUID=CO1.NTC.2764480&amp;isFromPublicArea=True&amp;isModal=true&amp;asPopupView=true</t>
  </si>
  <si>
    <t>https://community.secop.gov.co/Public/Tendering/OpportunityDetail/Index?noticeUID=CO1.NTC.2784012&amp;isFromPublicArea=True&amp;isModal=true&amp;asPopupView=true</t>
  </si>
  <si>
    <t>https://community.secop.gov.co/Public/Tendering/OpportunityDetail/Index?noticeUID=CO1.NTC.2784138&amp;isFromPublicArea=True&amp;isModal=true&amp;asPopupView=true</t>
  </si>
  <si>
    <t>https://community.secop.gov.co/Public/Tendering/OpportunityDetail/Index?noticeUID=CO1.NTC.2782215&amp;isFromPublicArea=True&amp;isModal=true&amp;asPopupView=true</t>
  </si>
  <si>
    <t>https://community.secop.gov.co/Public/Tendering/OpportunityDetail/Index?noticeUID=CO1.NTC.2785953&amp;isFromPublicArea=True&amp;isModal=true&amp;asPopupView=true</t>
  </si>
  <si>
    <t>https://community.secop.gov.co/Public/Tendering/OpportunityDetail/Index?noticeUID=CO1.NTC.2789997&amp;isFromPublicArea=True&amp;isModal=true&amp;asPopupView=true</t>
  </si>
  <si>
    <t>https://community.secop.gov.co/Public/Tendering/OpportunityDetail/Index?noticeUID=CO1.NTC.2787570&amp;isFromPublicArea=True&amp;isModal=true&amp;asPopupView=true</t>
  </si>
  <si>
    <t>https://community.secop.gov.co/Public/Tendering/OpportunityDetail/Index?noticeUID=CO1.NTC.2784831&amp;isFromPublicArea=True&amp;isModal=true&amp;asPopupView=true</t>
  </si>
  <si>
    <t>https://community.secop.gov.co/Public/Tendering/OpportunityDetail/Index?noticeUID=CO1.NTC.2782965&amp;isFromPublicArea=True&amp;isModal=False</t>
  </si>
  <si>
    <t>https://community.secop.gov.co/Public/Tendering/OpportunityDetail/Index?noticeUID=CO1.NTC.2785570&amp;isFromPublicArea=True&amp;isModal=true&amp;asPopupView=true</t>
  </si>
  <si>
    <t>https://community.secop.gov.co/Public/Tendering/OpportunityDetail/Index?noticeUID=CO1.NTC.2785631&amp;isFromPublicArea=True&amp;isModal=true&amp;asPopupView=true</t>
  </si>
  <si>
    <t>https://community.secop.gov.co/Public/Tendering/OpportunityDetail/Index?noticeUID=CO1.NTC.2786762&amp;isFromPublicArea=True&amp;isModal=true&amp;asPopupView=true</t>
  </si>
  <si>
    <t>https://community.secop.gov.co/Public/Tendering/OpportunityDetail/Index?noticeUID=CO1.NTC.2786412&amp;isFromPublicArea=True&amp;isModal=true&amp;asPopupView=true</t>
  </si>
  <si>
    <t>https://community.secop.gov.co/Public/Tendering/OpportunityDetail/Index?noticeUID=CO1.NTC.2786100&amp;isFromPublicArea=True&amp;isModal=true&amp;asPopupView=true</t>
  </si>
  <si>
    <t>https://community.secop.gov.co/Public/Tendering/OpportunityDetail/Index?noticeUID=CO1.NTC.2788808&amp;isFromPublicArea=True&amp;isModal=true&amp;asPopupView=true</t>
  </si>
  <si>
    <t>https://community.secop.gov.co/Public/Tendering/OpportunityDetail/Index?noticeUID=CO1.NTC.2790850&amp;isFromPublicArea=True&amp;isModal=true&amp;asPopupView=true</t>
  </si>
  <si>
    <t>https://community.secop.gov.co/Public/Tendering/OpportunityDetail/Index?noticeUID=CO1.NTC.2789890&amp;isFromPublicArea=True&amp;isModal=true&amp;asPopupView=true</t>
  </si>
  <si>
    <t>https://community.secop.gov.co/Public/Tendering/OpportunityDetail/Index?noticeUID=CO1.NTC.2792243&amp;isFromPublicArea=True&amp;isModal=true&amp;asPopupView=true</t>
  </si>
  <si>
    <t>https://community.secop.gov.co/Public/Tendering/OpportunityDetail/Index?noticeUID=CO1.NTC.2792351&amp;isFromPublicArea=True&amp;isModal=true&amp;asPopupView=true</t>
  </si>
  <si>
    <t>https://colombiacompra.gov.co/tienda-virtual-del-estado-colombiano/ordenes-compra/84557</t>
  </si>
  <si>
    <t>https://colombiacompra.gov.co/tienda-virtual-del-estado-colombiano/ordenes-compra/84554</t>
  </si>
  <si>
    <t>https://colombiacompra.gov.co/tienda-virtual-del-estado-colombiano/ordenes-compra/84618</t>
  </si>
  <si>
    <t>https://colombiacompra.gov.co/tienda-virtual-del-estado-colombiano/ordenes-compra/84613</t>
  </si>
  <si>
    <t>NICOLAS FELIPE LEON PINEDA</t>
  </si>
  <si>
    <t>YULY ANDREA DUARTE GONZALEZ</t>
  </si>
  <si>
    <t>LEISLY YURANI TORRES</t>
  </si>
  <si>
    <t>SEBASTIAN ANDRES MACIAS LIEVANO</t>
  </si>
  <si>
    <t>CLAUDIA PATRICIA CEBALLOS GARCIA</t>
  </si>
  <si>
    <t>JULIANA CATALINA PEREZ RODRIGUEZ</t>
  </si>
  <si>
    <t>GENNA PAMELA MARTINEZ GUANA</t>
  </si>
  <si>
    <t>ANA MARIA MONTAÑEZ GIL</t>
  </si>
  <si>
    <t>SERGIO EDUARDO RAMIREZ PATIÑO</t>
  </si>
  <si>
    <t>JIMMY ANDRES CASTELLANOS CARRILLO</t>
  </si>
  <si>
    <t>SONIA PAOLA GARCIA CONTRERAS</t>
  </si>
  <si>
    <t>ANGIE CATALINA ACOSTA CORTES</t>
  </si>
  <si>
    <t>ELKIN DARIO RAGUA RUEDA</t>
  </si>
  <si>
    <t>DIANA CAROLINA LADINO DURAN</t>
  </si>
  <si>
    <t>CARLOS IVAN GARCIA QUINTERO</t>
  </si>
  <si>
    <t>JUAN SEBASTIAN JARAMILLO GAITAN</t>
  </si>
  <si>
    <t>LINA CONSTANZA JAIMES TORRES</t>
  </si>
  <si>
    <t>JHON ALEXANDER MONROY BENITEZ</t>
  </si>
  <si>
    <t>LILIANA MARIA OSPINA ARIAS</t>
  </si>
  <si>
    <t>EDUARDO ANDRES GARZON TORRES</t>
  </si>
  <si>
    <t>ELKIN YESID MORENO SANCHEZ</t>
  </si>
  <si>
    <t>NATALIA MARIA BOCANEGRA TOVAR</t>
  </si>
  <si>
    <t>JOHANNA MILENA VELASCO HERNANDEZ</t>
  </si>
  <si>
    <t>ANDRES FELIPE SUAREZ DURANGO</t>
  </si>
  <si>
    <t>LINA MARIA RAMIREZ FLOREZ</t>
  </si>
  <si>
    <t>LENIN JHONATHAN DAVILA PARDO</t>
  </si>
  <si>
    <t>JOSE ALFONSO PEREZ CONTRERAS</t>
  </si>
  <si>
    <t>ANA MARIA LAGOS CARDENAS</t>
  </si>
  <si>
    <t>YEISSON FABIAN GARCIA SILVA</t>
  </si>
  <si>
    <t>HUGO FERNANDO ARENAS VANOY</t>
  </si>
  <si>
    <t>SERGIO HUMBERTO CUBIDES BOTIA</t>
  </si>
  <si>
    <t>MUNDO LIMPIEZA LIMITADA</t>
  </si>
  <si>
    <t>PRESTAR SERVICIO INTEGRAL DE ASEO Y CAFETERIA EN LAS INSTALACIONES DE LA SECRETARIA DISTRITAL DEL HÁBITAT</t>
  </si>
  <si>
    <t>PRESTAR EL SERVICIO DE TRANSPORTE TERRESTRE AUTOMOTOR ESPECIAL, INCLUIDOS TODOS LOS GASTOS INHERENTES AL MISMO</t>
  </si>
  <si>
    <t>https://colombiacompra.gov.co/tienda-virtual-del-estado-colombiano/ordenes-compra/84730</t>
  </si>
  <si>
    <t>https://colombiacompra.gov.co/tienda-virtual-del-estado-colombiano/ordenes-compra/85626</t>
  </si>
  <si>
    <t>LUIS FELIPE MENDEZ BLANCO</t>
  </si>
  <si>
    <t>AMMY JULIETH MORA PARRALES</t>
  </si>
  <si>
    <t>JUAN CAMILO BARRERA TRIVIÑO</t>
  </si>
  <si>
    <t>SUMINISTRO DE COMBUSTIBLE: GASOLINA CORRIENTE Y DIESEL PARA EL PARQUE AUTOMOTOR DE LA SECRETARÍA DISTRITAL DEL HÁBITAT</t>
  </si>
  <si>
    <t>JORGE ALBERTO VALENCIA FUENTES</t>
  </si>
  <si>
    <t xml:space="preserve">GERMAN GOMEZ DIAZ </t>
  </si>
  <si>
    <t>PIEDAD GUTIERREZ BARRIOS</t>
  </si>
  <si>
    <t>YENIFER ROJAS</t>
  </si>
  <si>
    <t>ELVIDIA CASTILLO MOSQUERA</t>
  </si>
  <si>
    <t>FLAVIO ENRIQUE DAZA ROJAS</t>
  </si>
  <si>
    <t>YEIMY PAOLA SANCHEZ GOMEZ</t>
  </si>
  <si>
    <t xml:space="preserve">DANIELA SEDANO SAENZ </t>
  </si>
  <si>
    <t>ANA MARIA PEREZ VARGAS</t>
  </si>
  <si>
    <t>JENNIFER PAOLA MORALES TORRES</t>
  </si>
  <si>
    <t>ANDRES FELIPE ACOSTA BOHORQUEZ.</t>
  </si>
  <si>
    <t>LINA PAOLA GARCES APONTE</t>
  </si>
  <si>
    <t xml:space="preserve">TATIANA MARTINEZ FERRO </t>
  </si>
  <si>
    <t xml:space="preserve">LENA GARCIA TOBON </t>
  </si>
  <si>
    <t>IVAN FELIPE JIMENES QUITIAN</t>
  </si>
  <si>
    <t>LEIDY CATHERINE MARTINEZ PRIETO</t>
  </si>
  <si>
    <t xml:space="preserve">GABRIEL SUAREZ RAMIREZ </t>
  </si>
  <si>
    <t xml:space="preserve">MADIYERLEING SUATERNA ARAGON </t>
  </si>
  <si>
    <t>PAOLA ANDREA  ZAMUDIO PEDRAZA</t>
  </si>
  <si>
    <t>JORGE ANDRES MORALES ROMERO</t>
  </si>
  <si>
    <t>ERNESTO FABRIZIO ARMELLA VELAZQUEZ</t>
  </si>
  <si>
    <t xml:space="preserve">NATALIA PALACIO RODRIGUEZ </t>
  </si>
  <si>
    <t>FELIX ALEXANDER LOPEZ ANZOLA</t>
  </si>
  <si>
    <t xml:space="preserve">LAURA GARCIA COY </t>
  </si>
  <si>
    <t>CATERINE SANCHEZ GONZALEZ</t>
  </si>
  <si>
    <t xml:space="preserve">CAROLA GONZALEZ LEON </t>
  </si>
  <si>
    <t>MILITZA GODOY RAMOS</t>
  </si>
  <si>
    <t>GABINO HERNANDEZ BLANCO</t>
  </si>
  <si>
    <t>NICOLAS MEJIA LUNA</t>
  </si>
  <si>
    <t>GLADYS LUNA GAONA</t>
  </si>
  <si>
    <t>PEDRO MARIO BUITRAGO MEDINA</t>
  </si>
  <si>
    <t>HERNAN CAMILO RIVERA FRANCO</t>
  </si>
  <si>
    <t>NILSON FARIC GUTIERREZ GARZON</t>
  </si>
  <si>
    <t>MARCELA URREA JARAMILLO</t>
  </si>
  <si>
    <t>UNION TEMPORAL SOLUCIONES AVANZADAS DE CONECTIVIDAD AZTECA - CENTURYLINK</t>
  </si>
  <si>
    <t>ACUEDUCTO Y ALCANTARILLADO DE LA VEREDA PASQUILLA CENTRO AAPC ESP</t>
  </si>
  <si>
    <t>ASOCIACION DE USUARIOS DEL SERVICIO DE AGUA POTABLE DE LA FLORESTA DE LA SABANA</t>
  </si>
  <si>
    <t>ACUEDUCTO Y ALCANTARILLADO DEL BARRIO BOSQUES DE BELLAVISTA ACUABOSQUES</t>
  </si>
  <si>
    <t>ASOCIACION DE SERVICIOS PUBLICOS COMUNITARIOS SAN ISIDRO I Y II, SAN LUIS Y LA SUREÑA</t>
  </si>
  <si>
    <t xml:space="preserve"> ACUEDUCTO LAS MARGARITAS USME</t>
  </si>
  <si>
    <t>ASOCIACION DE USUARIOS DE ACUEDUCTO DE LAS VEREDAS REQUILINA Y EL UVAL AGUAS DORADAS ESP</t>
  </si>
  <si>
    <t>AREA LIMPIA DISTRITO CAPITAL S.A.S E.S.P</t>
  </si>
  <si>
    <t>ACUEDUCTO ARRAYANES ARGENTINA</t>
  </si>
  <si>
    <t>ACUEDUCTO DE LA ZONA MEDIA DE LA PARCELACION FLORESTA DE LA SABANA ASOAGUAS FLORESTA DE LA SABANA</t>
  </si>
  <si>
    <t>ACUEDUCTO Y ALCANTARILLADO DEL CORREGIMIENTO DE SAN JUAN LOCALIDAD DE SUMAPAZ</t>
  </si>
  <si>
    <t>ACUEDUCTO DE LAS VEREDAS PEÑALIZA</t>
  </si>
  <si>
    <t>ACUEDUCTO DE LAS VEREDAS LA UNION Y LOS ANDES PICOS DE BOCAGRANDE ASOPICOS DE BOCANEGRA</t>
  </si>
  <si>
    <t>ACUEDUCTO DE LA VEREDA MOCHUELO ALTO ASOPORQUERA ESP</t>
  </si>
  <si>
    <t>ACUEDUCTO DE LA VEREDA QUIBA DE LA LOCALIDAD DE CIUDAD BOLIVAR</t>
  </si>
  <si>
    <t>ACUEDUCTO LAS ANIMAS LAS AURAS Y NAZARETH</t>
  </si>
  <si>
    <t>ACUEDUCTO COMUNITARIO AGUAS CALIENTES</t>
  </si>
  <si>
    <t>BOGOTA LIMPIA S.A.S</t>
  </si>
  <si>
    <t>ASOCIACION DE USUARIOS DE ACUEDUCTO DE LA VEREDA AGUALINDA CHIGUAZA ASOAGUALINDA ESP</t>
  </si>
  <si>
    <t>CIUDAD LIMPIA BOGOTA SA ESP</t>
  </si>
  <si>
    <t>COJARDIN S.A E.S.P</t>
  </si>
  <si>
    <t>ACUEDUCTO MANANTIAL DE AGUAS CERRO REDONDO Y CORINTO ESP</t>
  </si>
  <si>
    <t>ACUEDUCTO Y ALCANTARILLADO DE BOGOTA E.S.P -EAAB E.S.P</t>
  </si>
  <si>
    <t>INTERASEO SOLUCIONES AMBIENTALES SAS ESP</t>
  </si>
  <si>
    <t>LIMPIEZA METROPOLITANA S.A E.S.P</t>
  </si>
  <si>
    <t>VEREDA LOS SOCHES AGUAS CRISTALINAS LOS SOCHES ESP</t>
  </si>
  <si>
    <t>ACUEDUCTO AGUAS CLARAS VEREDA OLARTE ESP</t>
  </si>
  <si>
    <t>ACUEDUCTO DE PIEDRAPARADA ESP</t>
  </si>
  <si>
    <t>PROMOAMBIENTAL DISTRITO S.A.S</t>
  </si>
  <si>
    <t>AVALUOS E INGENIERIA S.A. - SINGEACCI</t>
  </si>
  <si>
    <t>ORGANIZACIÓN TERPEL S.A</t>
  </si>
  <si>
    <t>REALIZAR EL AVALÚO COMERCIAL DEL PREDIO QUE SE LE ASIGNE POR LA SECRETARÍA DISTRITAL DEL HÁBITAT (SDHT), EL CUAL SE ENCUENTRA INCLUIDO EN LAS DECLARATORIAS DE DESARROLLO Y/O CONSTRUCCIÓN PRIORITARIA DE COMPETENCIA DE LA MISMA ENTIDAD</t>
  </si>
  <si>
    <t>PRESTAR EL SERVICIO DE MANTENIMIENTO PREVENTIVO Y CORRECTIVO CON SUMINISTRO DE REPUESTOS Y MANO DE OBRA PARA EL PARQUE AUTOMOTOR DE LA SECRETARIA DISTRITAL DEL HÁBITAT.</t>
  </si>
  <si>
    <t>No Aplican Recursos</t>
  </si>
  <si>
    <t>https://www.contratos.gov.co/consultas/detalleProceso.do?numConstancia=22-22-34977&amp;g-recaptcha</t>
  </si>
  <si>
    <t>https://community.secop.gov.co/Public/Tendering/OpportunityDetail/Index?noticeUID=CO1.NTC.2838642&amp;isFromPublicArea=True&amp;isModal=False</t>
  </si>
  <si>
    <t>https://community.secop.gov.co/Public/Tendering/OpportunityDetail/Index?noticeUID=CO1.NTC.2856601&amp;isFromPublicArea=True&amp;isModal=False</t>
  </si>
  <si>
    <t>https://colombiacompra.gov.co/tienda-virtual-del-estado-colombiano/ordenes-compra/87454</t>
  </si>
  <si>
    <t>WILMER ALVAREZ TIRADO</t>
  </si>
  <si>
    <t>ALEJANDRO SANCHEZ DIAZ</t>
  </si>
  <si>
    <t>GUSTAVO ROJAS SANCHEZ</t>
  </si>
  <si>
    <t>SILVANA RIAÑO TOVAR</t>
  </si>
  <si>
    <t>HAMILTON BARRIOS ORDOÑEZ</t>
  </si>
  <si>
    <t>DANIELA AVILA TORRES</t>
  </si>
  <si>
    <t>WILDER CENTENO BELTRAN</t>
  </si>
  <si>
    <t>JUAN GERRERO ABRIL</t>
  </si>
  <si>
    <t>DANIELA IBAÑEZ ANGARITA</t>
  </si>
  <si>
    <t>YANNET RODRIGUEZ OSORIO</t>
  </si>
  <si>
    <t>LOLITA CAMARGO CORREA</t>
  </si>
  <si>
    <t>GIRADU CIFUENTES CIFUENTES</t>
  </si>
  <si>
    <t>INDIRA AMARIS MARTINEZ</t>
  </si>
  <si>
    <t>MARISOL MURILLO SANCHEZ</t>
  </si>
  <si>
    <t>EDGAR DARWIN CORREDOR RODRIGUEZ</t>
  </si>
  <si>
    <t>JEIMY PAOLA TELLEZ SILVA</t>
  </si>
  <si>
    <t>YENNY PAOLA NUÑEZ GOMEZ</t>
  </si>
  <si>
    <t>LAURA INES VELEZ VASQUEZ</t>
  </si>
  <si>
    <t>ZURICH COLOMBIA SEGUROS S.A</t>
  </si>
  <si>
    <t>NEW COPIERS TECNOLOGY LTDA</t>
  </si>
  <si>
    <t>REALTIME C&amp;S S.A.S</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</si>
  <si>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t>
  </si>
  <si>
    <t>PRESTAR MEDIANTE EL SISTEMA DE OUTSOURCING EL SERVICIO INTEGRAL DE FOTOCOPIADO Y SERVICIOS AFINES, A PRECIOS UNITARIOS PARA LA SECRETARIA DISTRITAL DEL HÁBITAT</t>
  </si>
  <si>
    <t>Sistema General de Regalias</t>
  </si>
  <si>
    <t>VALOR INICIAL DEL CONTRATO</t>
  </si>
  <si>
    <t>VALOR TOTAL DEL CONTRATO</t>
  </si>
  <si>
    <t>VALOR REDUCCIONES AL CONTRATO</t>
  </si>
  <si>
    <t>TIPO DE CONTRATO</t>
  </si>
  <si>
    <t>Prestación de Servicios Profesionales</t>
  </si>
  <si>
    <t>Prestación de Servicios  de Apoyo a la Gestión</t>
  </si>
  <si>
    <t>Prestación de Servicios</t>
  </si>
  <si>
    <t>Compra-Venta</t>
  </si>
  <si>
    <t>Transferencia y o Recepción de Recursos</t>
  </si>
  <si>
    <t>Suministro</t>
  </si>
  <si>
    <t>Seguros</t>
  </si>
  <si>
    <t>https://community.secop.gov.co/Public/Tendering/OpportunityDetail/Index?noticeUID=CO1.NTC.2875032&amp;isFromPublicArea=True&amp;isModal=False</t>
  </si>
  <si>
    <t>https://community.secop.gov.co/Public/Tendering/OpportunityDetail/Index?noticeUID=CO1.NTC.2881731&amp;isFromPublicArea=True&amp;isModal=False</t>
  </si>
  <si>
    <t>https://community.secop.gov.co/Public/Tendering/OpportunityDetail/Index?noticeUID=CO1.NTC.2903880&amp;isFromPublicArea=True&amp;isModal=False</t>
  </si>
  <si>
    <t>SERVICIOS POSTALES NACIONALES S.A.S.</t>
  </si>
  <si>
    <t>LAURA ALEJANDRA GONZALEZ FAJARDO</t>
  </si>
  <si>
    <t>JOSE ALEJANDRO GARCIA GARCIA</t>
  </si>
  <si>
    <t>MARTHA PATRICIA HERNANDEZ MORALES</t>
  </si>
  <si>
    <t>ERIKA PAOLA SALDAÑA ZULUAGA</t>
  </si>
  <si>
    <t>MONICA CEBALLOS DEVIA</t>
  </si>
  <si>
    <t>ERICA LEDEZMA CUERO</t>
  </si>
  <si>
    <t>JULIAN NARANJO GARCIA</t>
  </si>
  <si>
    <t>EDEL JOSE AMAYA PEREZ</t>
  </si>
  <si>
    <t>GIOVANNI RODRIGUEZ NAVA</t>
  </si>
  <si>
    <t>NATALIA CAROLINA MOLANO GOMEZ</t>
  </si>
  <si>
    <t>KATTIA SOFIA SANTANA QUINTERO</t>
  </si>
  <si>
    <t>IDANIA RAQUEL DONADO MEDINA</t>
  </si>
  <si>
    <t>VIVIANA LOZANO DUCUARA</t>
  </si>
  <si>
    <t>ANDRES VILLAMIL CARDENAS</t>
  </si>
  <si>
    <t>PAULA JIMENA SARMIENTO OSPINA</t>
  </si>
  <si>
    <t>EDUARDO AUGUSTO DUARTE HERNANDEZ</t>
  </si>
  <si>
    <t>ESRI COLOMBIA S.A.S</t>
  </si>
  <si>
    <t>GRUPO EMPRESARIAL JHS S.A.S</t>
  </si>
  <si>
    <t>EYM COMPANY S.A.S</t>
  </si>
  <si>
    <t>BIOSOC ASEO S.A.S</t>
  </si>
  <si>
    <t>DIEGO CASTRO INDUSTRIA Y CONSTRUCCION S.A.S</t>
  </si>
  <si>
    <t>CONVETUR S.A.S.</t>
  </si>
  <si>
    <t>TAFINCO S.A.S</t>
  </si>
  <si>
    <t>SOLUCIONES ICG S.A.S</t>
  </si>
  <si>
    <t>FLT Comunicaciones S.A.S -Mas Medios</t>
  </si>
  <si>
    <t>Aseguradora Solidaria de Colombia Entidad Cooperativa</t>
  </si>
  <si>
    <t>GESTIÓN DE SEGURIDAD ELECTRÓNICA S.A</t>
  </si>
  <si>
    <t>XSYSTEM LTDA</t>
  </si>
  <si>
    <t>CORPORACION TIERRA S.O.S</t>
  </si>
  <si>
    <t>CONSORCIO ARTCO</t>
  </si>
  <si>
    <t>FERRETERIA FORERO S.A -  FF SOLUCIONES S.A</t>
  </si>
  <si>
    <t>DIANA CAROLINA QUIROGA LOPEZ</t>
  </si>
  <si>
    <t>RAUL EDUARDO CAICEDO ACOSTA</t>
  </si>
  <si>
    <t>NORMA CONSTANZA HURTADO LEAL</t>
  </si>
  <si>
    <t>MARIA CAMILA HERNANDEZ GARCES</t>
  </si>
  <si>
    <t>INGRID MARYLIN SILVA ROJAS</t>
  </si>
  <si>
    <t>WEXLER S.A.S</t>
  </si>
  <si>
    <t>MILENA YANNETH ESPINOSA DUCUARA</t>
  </si>
  <si>
    <t>BBVA - ASSENT MANAGEMENT S.A SOCIEDAD FIDUCIARIA - Suscrito con ASESORES DE NEGOCIOS PARA LATINOAMÉRICA LTDA – ASELAN LTDA</t>
  </si>
  <si>
    <t>BPM CONSULTING LTDA - BUSINESS PROCESS MAN AGEMENT CONSULTING LTDA</t>
  </si>
  <si>
    <t>JAIME ALIRIO CORTES ARIAS</t>
  </si>
  <si>
    <t>CARLOS ARTURO LOPEZ OSPINA</t>
  </si>
  <si>
    <t>ERIKA JULIANA ROA SANCHEZ</t>
  </si>
  <si>
    <t>FERNANDO ROMERO MELO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</si>
  <si>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</si>
  <si>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</si>
  <si>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t>
  </si>
  <si>
    <t>RENOVACIÓN DEL BLOQUE DE DIRECCIONES DE IPV6 DE LA SECRETARIA DISTRITAL DEL HÁBITAT.</t>
  </si>
  <si>
    <t>PRESTAR SERVICIOS INTEGRALES DE HIGIENE Y BIOSEGURIDAD PARA LAS BATERÍAS SANITARIAS DE LA SECRETARÍA DISTRITAL DEL HÁBITAT</t>
  </si>
  <si>
    <t>SUMINISTRO DE MATERIALES, ELEMENTOS Y HERRAMIENTAS PARA EL MANTENIMIENTO DE LA ENTIDAD</t>
  </si>
  <si>
    <t>PRESTAR SERVICIOS DE LOGÍSTICA PARA APOYAR LAS ACTIVIDADES DESARROLLADAS POR LA SECRETARIA DISTRITAL DEL HÁBITAT</t>
  </si>
  <si>
    <t>SUMINISTRAR ELEMENTOS DE PAPELERÍA Y OFICINA PARA LA SECRETARÍA DISTRITAL DEL HÁBITAT</t>
  </si>
  <si>
    <t>PRESTAR LOS SERVICIOS DE SOPORTE Y RENOVACIÓN DEL SOFTWARE ANTIVIRUS BITDEFENDER GRAVITYZONE ADVANCED BUSINESS SECURITY PARA LA SECRETARIA DISTRITAL DEL HABITAT BOGOTA D.C.</t>
  </si>
  <si>
    <t>PRESTAR SERVICIOS DE MONITOREO, SELECCIÓN, ANÁLISIS, CLASIFICACIÓN Y CONTABILIZACIÓN DE LOS CONTENIDOS PERIODÍSTICOS QUE SE PUBLICAN EN LOS PRINCIPALES MEDIOS MASIVOS DE COMUNICACIÓN LOCAL, REGIONAL Y NACIONAL ACERCA DE LAS NOTICIAS DE LA SDHT Y DEL SECTOR.</t>
  </si>
  <si>
    <t>CONTRATAR LAS PÓLIZAS DE SEGURO DE AUTOMÓVILES QUE AMPAREN LOS VEHÍCULOS PROPIEDAD DE LA SECRETARIA DISTRITAL DEL HÁBITAT</t>
  </si>
  <si>
    <t>ADQUISICIÓN DE CERTIFICADOS DE FIRMA DIGITAL PARA FUNCIONARIOS DE LA SECRETARÍA DISTRITAL DEL HÁBITAT</t>
  </si>
  <si>
    <t>PRESTAR EL SERVICIO INTEGRAL DE CORRESPONDENCIA EN LA SECRETARÍA DISTRITAL DEL HÁBITAT.</t>
  </si>
  <si>
    <t>RENOVAR LA SUBSCRIPCIÓN DE ADOBE CREATIVE CLOUD FOR TEAMS, PARA LA SECRETARIA DISTRITAL DEL HÁBITAT (SDHT)</t>
  </si>
  <si>
    <t>REALIZAR ACCIONES DE EMBELLECIMIENTO CON COLOR EN LOS TERRITORIOS PRIORIZADOS POR LA SDHT, POR MEDIO DE ACCIONES QUE PROMUEVAN LA PARTICIPACIÓN CIUDADANA PARA LA APROPIACIÓN TERRITORIAL DEL HÁBITAT, LA CORRESPONSABILIDAD Y EL FORTALECIMIENTO DEL TEJIDO SOCIAL.</t>
  </si>
  <si>
    <t>REALIZAR ACCIONES DE EMBELLECIMIENTO CON COLOR EN LOS TERRITORIOS PRIORIZADOS POR LA SDHT POR MEDIO DE ACCIONES QUE PROMUEVAN LA PARTICIPACIÓN CIUDADANA, LA APROPIACIÓN TERRITORIAL DEL HÁBITAT, LA CORRESPONSABILIDAD Y EL FORTALECIMIENTO DEL TEJIDO SOCIAL - GRUPO I</t>
  </si>
  <si>
    <t>SUMINISTRO DE PINTURA, PRODUCTOS DE FERRETERIA Y DEMÁS INSUMOS NECESARIOS PARA LAS INTERVENCIONES DE LA ESTRATEGIA CALLES Y ESPACIOS MAGICOS EN LOS TERRITORIOS PRIORIZADOS POR LA SECRETARIA DISTRITAL DEL HÁBITAT</t>
  </si>
  <si>
    <t>PRESTAR SERVICIOS PROFESIONALES PARA APOYAR LA ARTICULACIÓN DE LA SUBSECRETARÍA DE COORDINACIÓN OPERATIVA EN LA IMPLEMENTACIÓN DE PROYECTOS Y/O PROGRAMAS ESTRATÉGICOS EN TERRITORIOS PRIORIZADOS POR LA SECRETARÍA DISTRITAL DEL HÁBITAT.</t>
  </si>
  <si>
    <t>PRESTAR SERVICIOS PROFESIONALES PARA REALIZAR EL ACOMPAÑAMIENTO EN LA IMPLEMENTACIÓN DE LA METODOLOGÍA PARA LA CARACTERIZACIÓN DE GRUPOS DE VALOR Y PARTES INTERESADAS INSTITUCIONALES Y SECTORIALES EN EL MARCO DEL MANTENIMIENTO Y MEJORA DEL MODELO INTEGRADO DE PLANEACIÓN Y GESTIÓN MIPG Y EL SISTEMA DE GESTIÓN DE LA CALIDAD DE LA SECRETARÍA DISTRITAL DEL HÁBITAT</t>
  </si>
  <si>
    <t>PRESTAR SERVICIOS PROFESIONALES ESPECIALIZADOS PARA APOYAR Y BRINDAR ACOMPAÑAMIENTO JURÍDICO EN EL ANÁLISIS, CONTROL Y SEGUIMIENTO DE LOS DIFERENTES PROCESOS CONTRACTUALES A CARGO DE LA SDHT EN SUS FASES PRECONTRACTUAL, CONTRACTUAL Y POSTCONTRACTUAL</t>
  </si>
  <si>
    <t>PRESTAR SERVICIOS PROFESIONALES PARA REALIZAR LA EJECUCIÓN DE LA AUDITORÍA INTERNA AL SISTEMA DE GESTIÓN DE CALIDAD DE LA SECRETARÍA DISTRITAL DEL HÁBITAT SEGÚN LA NORMA ISO 9001:2015</t>
  </si>
  <si>
    <t>PRESTAR SERVICIOS TÉCNICOS PARA EL DESARROLLO DE LAS ACTIVIDADES DE PROMOCIÓN Y SENSIBILIZACIÓN ENMARCADAS EN LA TRANSPARENCIA, INTEGRIDAD, LUCHA CONTRA LA CORRUPCIÓN, E IMPLEMENTACIÓN DEL SISTEMA INTEGRADO DE GESTIÓN</t>
  </si>
  <si>
    <t>PRESTAR SERVICIOS PROFESIONALES PARA EL ANÁLISIS, SEGUIMIENTO Y DIRECCIONAMIENTO A PROGRAMAS DE COOPERACIÓN CON ENTIDADES PÚBLICAS Y/O PRIVADAS, DE ORDEN NACIONAL E INTERNACIONAL Y LA GESTIÓN DE NUEVAS FUENTES DE FINANCIACIÓN DEL HÁBITAT</t>
  </si>
  <si>
    <t>PRESTAR SERVICIOS PROFESIONALES PARA EL APOYO AL SEGUIMIENTO DE LOS CONTRATOS Y ACTIVIDADES ASOCIADAS A LAS INTERVENCIONES EN TERRITORIOS PRIORIZADOS POR LA SECRETARÍA DISTRITAL DE HABITAT.</t>
  </si>
  <si>
    <t>PRESTAR SERVICIOS PROFESIONALES PARA APOYAR LA CARACTERIZACIÓN DE LOS USOS DEL SUELO RURAL Y LA ELABORACIÓN DE LOS ANÁLISIS GEOESPACIALES DE SOPORTE, NECESARIOS PARA LA ESTRUCTURACIÓN E IMPLEMENTACIÓN DE LAS INTERVENCIONES DE VIVIENDA NUEVA RURAL, Y LOS DEMÁS PROYECTOS PRIORIZADOS POR LA SUBDIRECCIÓN DE OPERACIONES.</t>
  </si>
  <si>
    <t>PRESTAR SERVICIOS PROFESIONALES PARA CONTRIBUIR A LA FORMULACIÓN Y SEGUIMIENTO DE ACTIVIDADES DE MEJORAMIENTO DE ENTORNO EN LOS TERRITORIOS PRIORIZADOS POR LA SECRETARÍA DISTRITAL DEL HÁBITAT.</t>
  </si>
  <si>
    <t>PRESTAR SERVICIOS DE APOYO A LA GESTIÓN, PARA BRINDAR ATENCIÓN A LA CIUDADANÍA SOBRE LA OFERTA INSTITUCIONAL A TRAVÉS DE LOS CANALES OFICIALES DE LA ENTIDAD.</t>
  </si>
  <si>
    <t>PRESTAR SERVICIOS PROFESIONALES PARA BRINDAR APOYO ADMINISTRATIVO Y OPERATIVO, ASÍ COMO APOYAR LAS ACTIVIDADES DE SEGUIMIENTO RELACIONADAS CON LA GESTIÓN DE SERVICIO A LA CIUDADANÍA.</t>
  </si>
  <si>
    <t>ADQUISICION DE UNA SOLUCION DE SEGURIDAD PERIMETRAL PARA LA SDHT</t>
  </si>
  <si>
    <t>CONTRATO DE PRESTACIÓN DE SERVICIOS DE AUDITORÍA – REMUNERACIÓN MEDIANTE PAGO DE UNA SUMA GLOBAL.</t>
  </si>
  <si>
    <t>PRESTAR SERVICIOS PROFESIONALES PARA APOYAR LA ESTRUCTURACIÓN TÉCNICA DE LOS MEJORAMIENTOS DE VIVIENDA- MODALIDAD HABITABILIDAD EN LOS TERRITORIOS PRIORIZADOS POR LA SECRETARÍA DISTRITAL DEL HÁBITAT</t>
  </si>
  <si>
    <t>CONTRATAR LOS SERVICIOS DE COMUNICACIONES Y TECNOLOGÍA REQUERIDOS PARA PROPORCIONAR INFORMACIÓN AL RESPECTO DE LOS SERVICIOS FINANCIEROS QUE OFRECE LA SUBSECRETARÍA DE GESTIÓN FINANCIERA PARA LA ADQUISICIÓN DE VIVIENDA Y/O ACCESO A SOLUCIONES HABITACIONALES</t>
  </si>
  <si>
    <t>PRESTAR SERVICIOS PROFESIONALES EN LA ADMINISTRACIÓN Y LA GESTIÓN DE LA ARQUITECTURA DE INFRAESTRUCTURA TECNOLÓGICA DE LA ENTIDAD</t>
  </si>
  <si>
    <t>PRESTAR SERVICIOS PROFESIONALES PARA BRINDAR APOYO EN LAS ACTIVIDADES DE ARTICULACIÓN ADMINISTRATIVA Y OPERATIVA, RELACIONADAS CON LA GESTIÓN DE SERVICIO A LA CIUDADANÍA</t>
  </si>
  <si>
    <t>PRESTAR SERVICIOS DE APOYO A LA GESTIÓN, PARA BRINDAR ATENCIÓN A LA CIUDADANÍA SOBRE LA OFERTA INSTITUCIONAL A TRAVÉS DE LOS CANALES OFICIALES DE LA ENTIDAD</t>
  </si>
  <si>
    <t xml:space="preserve">	PRESTAR SERVICIOS PROFESIONALES EN EL PROCESO DE SERVICIO A LA CIUDADANÍA PARA REALIZAR LA PLANEACIÓN ESTRATÉGICA Y ARTICULACIÓN INSTITUCIONAL E INTERINSTITUCIONAL, ASÍ COMO APOYAR LA SUPERVISIÓN DE LOS CONTRATOS A CARGO DEL PROCESO.</t>
  </si>
  <si>
    <t>PRESTAR SERVICIOS DE APOYO A LA GESTIÓN EN LAS ACTIVIDADES DE APOYO ADMINISTRATIVO, DE GESTIÓN DOCUMENTAL Y DIGITALIZACIÓN DE DOCUMENTOS QUE SE REQUIERAN EN LA SUBDIRECCIÓN DE PREVENCIÓN Y SEGUIMIENTO</t>
  </si>
  <si>
    <t>CONTRATAR LOS SERVICIOS DEL CENTRO DE CONTACTO LÍNEA 195 PARA PRESTAR LA ATENCIÓN A LOS USUARIOS DE LOS TRÁMITES Y SERVICIOS DE LA SECRETARIA DISTRITAL DEL HÁBITAT QUE ACCEDEN A TRAVÉS DEL CANAL DE ATENCIÓN TELEFÓNICA</t>
  </si>
  <si>
    <t>PRESTAR SERVICIOS PROFESIONALES PARA APOYAR LA GESTIÓN DE LAS ACTIVIDADES DE TALENTO HUMANO DE LA SECRETARÍA DISTRITAL DEL HÁBITAT, ASÍ COMO EFECTUAR LOS CONTROLES A LAS MISMAS.</t>
  </si>
  <si>
    <t>PRESTAR SERVICIOS PROFESIONALES PARA BRINDAR APOYO EN EL DESARROLLO DE ACTIVIDADES JURÍDICAS, RELACIONADAS CON LA ESTRUCTURACIÓN Y/O PLANEACIÓN Y SEGUIMIENTO DE LOS PROCESOS CONTRACTUALES Y APOYAR JURÍDICAMENTE LA TAREAS DE LA SPRC QUE LO REQUIERAN.</t>
  </si>
  <si>
    <t>PRESTAR SERVICIOS TÉCNICOS PARA APOYAR LA GESTIÓN ADMINISTRATIVA, ASÍ COMO EL APOYO EN LA ESTRUCTURACIÓN DE LOS PROCESOS CONTRACTUALES QUE SURJAN COMO NECESIDAD DEL PROCESO DE SERVICIO A LA CIUDADANÍA.</t>
  </si>
  <si>
    <t>PRESTAR SERVICIOS PROFESIONALES PARA APOYAR A LA COMISIÓN DE VEEDURÍA DE LAS CURADURÍAS URBANAS DE BOGOTÁ, EN LA REVISIÓN DE LOS CASOS QUE LE SEAN ASIGNADOS RESPECTO A SU CUMPLIMIENTOCON LA NORMA SISMO RESISTENTE APLICABLE.</t>
  </si>
  <si>
    <t>AUNAR ESFUERZOS Y CAPACIDADES TÉCNICAS, AMBIENTALES, JURÍDICAS, Y ADMINISTRATIVAS PARA REALIZAR EL PROYECTO "NODO DE EQUIPAMIENTOS ALTAMIRA, NEAL" Y EL "NODO DE EQUIPAMIENTOS LA GLORIA, NEG" DENTRO DEL "PROYECTO INTEGRAL DE REVITALIZACIÓN EN EL ÁMBITO DEL CABLE AÉREO SAN CRISTÓBAL, CASC"</t>
  </si>
  <si>
    <t>Prestar servicios profesionales para liderar la ejecución de la auditoría interna al Sistema de Gestión Ambiental de la Secretaría Distrital del Hábitat según la norma ISO 14001:2015</t>
  </si>
  <si>
    <t xml:space="preserve">	PRESTAR SERVICIOS DE APOYO A LA GESTIÓN, PARA BRINDAR ATENCIÓN A LA CIUDADANÍA SOBRE LA OFERTA INSTITUCIONAL A TRAVÉS DE LOS CANALES OFICIALES DE LA ENTIDAD</t>
  </si>
  <si>
    <t>PRESTAR SERVICIOS PROFESIONALES PARA APOYAR LAS ACTIVIDADES ADMINISTRATIVAS, ASÍ COMO EL APOYO EN EL SEGUIMIENTO A LA GENERACIÓN Y ANÁLISIS DE DATOS, RELACIONADOS CON EL PROCESO DE SERVICIO A LA CIUDADANÍA</t>
  </si>
  <si>
    <t>CESAR ENRIQUEGONZALEZ ARDILA</t>
  </si>
  <si>
    <t>LUIS OLEGARIOBORDA SILVA</t>
  </si>
  <si>
    <t>MAIRA ALEJANDRA TORRES FLOREZ</t>
  </si>
  <si>
    <t>KATHERINE FORERO BONILLA</t>
  </si>
  <si>
    <t>MARTHA BECERRA RENTERIA</t>
  </si>
  <si>
    <t>EMELINO TAPIA MATURANA</t>
  </si>
  <si>
    <t xml:space="preserve">DIEGO AGUDELO VARELA </t>
  </si>
  <si>
    <t>MAYRA ALEJANDRA ANGARITA MIER</t>
  </si>
  <si>
    <t xml:space="preserve">STELLA ACEVEDO BELTRAN </t>
  </si>
  <si>
    <t xml:space="preserve">RAQUEL  ALDANA ALVAREZ </t>
  </si>
  <si>
    <t xml:space="preserve">LUIS CARLOS CORREDORVASQUEZ </t>
  </si>
  <si>
    <t xml:space="preserve">ALEXANDER  ROJAS CRUZ </t>
  </si>
  <si>
    <t xml:space="preserve">ANGIE PAOLA ALVISGRANADA </t>
  </si>
  <si>
    <t xml:space="preserve">JULIANA RAMIREZ MARTINEZ </t>
  </si>
  <si>
    <t xml:space="preserve">NATALY PARDO SEGURA </t>
  </si>
  <si>
    <t xml:space="preserve">JAIRO ENRIQUE MOSQUERAPAEZ </t>
  </si>
  <si>
    <t>HERMES PEREZ LOZADA</t>
  </si>
  <si>
    <t>KATERINE SALAZAR RAMIREZ</t>
  </si>
  <si>
    <t>MARIA ALEXANDRA FLOREZ AYA</t>
  </si>
  <si>
    <t xml:space="preserve">DIANA MARCELA RUANOFAJARDO </t>
  </si>
  <si>
    <t xml:space="preserve">LEANDRO HOYOS URREA </t>
  </si>
  <si>
    <t>JAVIER STIVEN BARRIOSBERNAL</t>
  </si>
  <si>
    <t xml:space="preserve">IVAN FERNANDO RODRIGUEZ </t>
  </si>
  <si>
    <t>GLORIA STELLA SEPULVEDAPEREZ</t>
  </si>
  <si>
    <t xml:space="preserve">JOHANNA GOMEZ CANCHON </t>
  </si>
  <si>
    <t xml:space="preserve">JEAN ANGARITA VASQUEZ </t>
  </si>
  <si>
    <t>EDUARDO ESPAÑA ESPAÑA POLO</t>
  </si>
  <si>
    <t>CESAR ARTURO PATIÑO SANCHEZ</t>
  </si>
  <si>
    <t>ACUEDUCTO DE LAS VEREDAS PASQUILLITA Y SANTA ROSA ACUPASA</t>
  </si>
  <si>
    <t>ACUEDUCTO VEREDA EL DESTINO USME</t>
  </si>
  <si>
    <t>SECRETARÍA DISTRITAL DE CULTURA RECREACIÓN Y DEPORTE (IDU), INSTITUTO DE DESARROLLO URBANO, EMPRESA DE RENOVACIÓN Y DESARROLLO URBANO DE BOGOTÁ (ERU), DEPARTAMENTO ADMINISTRATIVO DE DEFENSORÍA DEL ESPACIO PUBLICO (DADEP)</t>
  </si>
  <si>
    <t>Interadministrativo</t>
  </si>
  <si>
    <t>https://community.secop.gov.co/Public/Tendering/OpportunityDetail/Index?noticeUID=CO1.NTC.2919407&amp;isFromPublicArea=True&amp;isModal=False</t>
  </si>
  <si>
    <t>https://community.secop.gov.co/Public/Tendering/OpportunityDetail/Index?noticeUID=CO1.NTC.2929854&amp;isFromPublicArea=True&amp;isModal=False</t>
  </si>
  <si>
    <t>https://community.secop.gov.co/Public/Tendering/OpportunityDetail/Index?noticeUID=CO1.NTC.2892960&amp;isFromPublicArea=True&amp;isModal=False</t>
  </si>
  <si>
    <t>https://community.secop.gov.co/Public/Tendering/OpportunityDetail/Index?noticeUID=CO1.NTC.2931116&amp;isFromPublicArea=True&amp;isModal=False</t>
  </si>
  <si>
    <t>https://community.secop.gov.co/Public/Tendering/OpportunityDetail/Index?noticeUID=CO1.NTC.2935614&amp;isFromPublicArea=True&amp;isModal=False</t>
  </si>
  <si>
    <t>https://community.secop.gov.co/Public/Tendering/OpportunityDetail/Index?noticeUID=CO1.NTC.2960376&amp;isFromPublicArea=True&amp;isModal=False</t>
  </si>
  <si>
    <t>https://community.secop.gov.co/Public/Tendering/OpportunityDetail/Index?noticeUID=CO1.NTC.2964927&amp;isFromPublicArea=True&amp;isModal=False</t>
  </si>
  <si>
    <t>https://community.secop.gov.co/Public/Tendering/OpportunityDetail/Index?noticeUID=CO1.NTC.2967586&amp;isFromPublicArea=True&amp;isModal=False</t>
  </si>
  <si>
    <t>https://community.secop.gov.co/Public/Tendering/OpportunityDetail/Index?noticeUID=CO1.NTC.2990051&amp;isFromPublicArea=True&amp;isModal=False</t>
  </si>
  <si>
    <t>https://community.secop.gov.co/Public/Tendering/OpportunityDetail/Index?noticeUID=CO1.NTC.2974607&amp;isFromPublicArea=True&amp;isModal=False</t>
  </si>
  <si>
    <t>https://community.secop.gov.co/Public/Tendering/OpportunityDetail/Index?noticeUID=CO1.NTC.2934408&amp;isFromPublicArea=True&amp;isModal=False</t>
  </si>
  <si>
    <t>https://community.secop.gov.co/Public/Tendering/OpportunityDetail/Index?noticeUID=CO1.NTC.2910405&amp;isFromPublicArea=True&amp;isModal=False</t>
  </si>
  <si>
    <t>https://www.colombiacompra.gov.co/tienda-virtual-del-estado-colombiano/ordenes-compra/92663</t>
  </si>
  <si>
    <t>https://community.secop.gov.co/Public/Tendering/OpportunityDetail/Index?noticeUID=CO1.NTC.3015533&amp;isFromPublicArea=True&amp;isModal=False</t>
  </si>
  <si>
    <t>https://community.secop.gov.co/Public/Tendering/OpportunityDetail/Index?noticeUID=CO1.NTC.3018249&amp;isFromPublicArea=True&amp;isModal=False</t>
  </si>
  <si>
    <t>https://community.secop.gov.co/Public/Tendering/OpportunityDetail/Index?noticeUID=CO1.NTC.3018810&amp;isFromPublicArea=True&amp;isModal=False</t>
  </si>
  <si>
    <t>https://community.secop.gov.co/Public/Tendering/OpportunityDetail/Index?noticeUID=CO1.NTC.3018927&amp;isFromPublicArea=True&amp;isModal=False</t>
  </si>
  <si>
    <t>https://community.secop.gov.co/Public/Tendering/OpportunityDetail/Index?noticeUID=CO1.NTC.3018821&amp;isFromPublicArea=True&amp;isModal=False</t>
  </si>
  <si>
    <t>https://community.secop.gov.co/Public/Tendering/OpportunityDetail/Index?noticeUID=CO1.NTC.3026114&amp;isFromPublicArea=True&amp;isModal=False</t>
  </si>
  <si>
    <t>https://community.secop.gov.co/Public/Tendering/OpportunityDetail/Index?noticeUID=CO1.NTC.3026190&amp;isFromPublicArea=True&amp;isModal=False</t>
  </si>
  <si>
    <t>https://community.secop.gov.co/Public/Tendering/OpportunityDetail/Index?noticeUID=CO1.NTC.3026807&amp;isFromPublicArea=True&amp;isModal=False</t>
  </si>
  <si>
    <t>https://community.secop.gov.co/Public/Tendering/OpportunityDetail/Index?noticeUID=CO1.NTC.3026866&amp;isFromPublicArea=True&amp;isModal=False</t>
  </si>
  <si>
    <t>https://community.secop.gov.co/Public/Tendering/OpportunityDetail/Index?noticeUID=CO1.NTC.3033162&amp;isFromPublicArea=True&amp;isModal=False</t>
  </si>
  <si>
    <t>https://community.secop.gov.co/Public/Tendering/OpportunityDetail/Index?noticeUID=CO1.NTC.3033404&amp;isFromPublicArea=True&amp;isModal=False</t>
  </si>
  <si>
    <t>https://community.secop.gov.co/Public/Tendering/OpportunityDetail/Index?noticeUID=CO1.NTC.3032818&amp;isFromPublicArea=True&amp;isModal=False</t>
  </si>
  <si>
    <t>https://community.secop.gov.co/Public/Tendering/OpportunityDetail/Index?noticeUID=CO1.NTC.3035992&amp;isFromPublicArea=True&amp;isModal=False</t>
  </si>
  <si>
    <t>https://community.secop.gov.co/Public/Tendering/OpportunityDetail/Index?noticeUID=CO1.NTC.3036456&amp;isFromPublicArea=True&amp;isModal=False</t>
  </si>
  <si>
    <t>https://community.secop.gov.co/Public/Tendering/OpportunityDetail/Index?noticeUID=CO1.NTC.3036550&amp;isFromPublicArea=True&amp;isModal=False</t>
  </si>
  <si>
    <t>https://community.secop.gov.co/Public/Tendering/OpportunityDetail/Index?noticeUID=CO1.NTC.2973113&amp;isFromPublicArea=True&amp;isModal=False</t>
  </si>
  <si>
    <t>https://community.secop.gov.co/Public/Tendering/OpportunityDetail/Index?noticeUID=CO1.NTC.3038472&amp;isFromPublicArea=True&amp;isModal=False</t>
  </si>
  <si>
    <t>https://community.secop.gov.co/Public/Tendering/OpportunityDetail/Index?noticeUID=CO1.NTC.3036774&amp;isFromPublicArea=True&amp;isModal=False</t>
  </si>
  <si>
    <t>https://community.secop.gov.co/Public/Tendering/OpportunityDetail/Index?noticeUID=CO1.NTC.3038733&amp;isFromPublicArea=True&amp;isModal=False</t>
  </si>
  <si>
    <t>https://community.secop.gov.co/Public/Tendering/OpportunityDetail/Index?noticeUID=CO1.NTC.3039572&amp;isFromPublicArea=True&amp;isModal=False</t>
  </si>
  <si>
    <t>https://community.secop.gov.co/Public/Tendering/OpportunityDetail/Index?noticeUID=CO1.NTC.3040209&amp;isFromPublicArea=True&amp;isModal=False</t>
  </si>
  <si>
    <t>https://community.secop.gov.co/Public/Tendering/OpportunityDetail/Index?noticeUID=CO1.NTC.3042272&amp;isFromPublicArea=True&amp;isModal=False</t>
  </si>
  <si>
    <t>https://community.secop.gov.co/Public/Tendering/OpportunityDetail/Index?noticeUID=CO1.NTC.549337&amp;isFromPublicArea=True&amp;isModal=False</t>
  </si>
  <si>
    <t>https://community.secop.gov.co/Public/Tendering/OpportunityDetail/Index?noticeUID=CO1.NTC.3047511&amp;isFromPublicArea=True&amp;isModal=False</t>
  </si>
  <si>
    <t>https://community.secop.gov.co/Public/Tendering/OpportunityDetail/Index?noticeUID=CO1.NTC.3048709&amp;isFromPublicArea=True&amp;isModal=False</t>
  </si>
  <si>
    <t>https://community.secop.gov.co/Public/Tendering/OpportunityDetail/Index?noticeUID=CO1.NTC.3041636&amp;isFromPublicArea=True&amp;isModal=False</t>
  </si>
  <si>
    <t>https://community.secop.gov.co/Public/Tendering/OpportunityDetail/Index?noticeUID=CO1.NTC.3052875&amp;isFromPublicArea=True&amp;isModal=False</t>
  </si>
  <si>
    <t>https://community.secop.gov.co/Public/Tendering/OpportunityDetail/Index?noticeUID=CO1.NTC.3052851&amp;isFromPublicArea=True&amp;isModal=False</t>
  </si>
  <si>
    <t>https://www.colombiacompra.gov.co/tienda-virtual-del-estado-colombiano/ordenes-compra/92749</t>
  </si>
  <si>
    <t>https://community.secop.gov.co/Public/Tendering/OpportunityDetail/Index?noticeUID=CO1.NTC.3060469&amp;isFromPublicArea=True&amp;isModal=False</t>
  </si>
  <si>
    <t>https://community.secop.gov.co/Public/Tendering/OpportunityDetail/Index?noticeUID=CO1.NTC.3054604&amp;isFromPublicArea=True&amp;isModal=False</t>
  </si>
  <si>
    <t>https://community.secop.gov.co/Public/Tendering/OpportunityDetail/Index?noticeUID=CO1.NTC.3060577&amp;isFromPublicArea=True&amp;isModal=False</t>
  </si>
  <si>
    <t>https://community.secop.gov.co/Public/Tendering/OpportunityDetail/Index?noticeUID=CO1.NTC.3057002&amp;isFromPublicArea=True&amp;isModal=False</t>
  </si>
  <si>
    <t>https://community.secop.gov.co/Public/Tendering/OpportunityDetail/Index?noticeUID=CO1.NTC.3057603&amp;isFromPublicArea=True&amp;isModal=False</t>
  </si>
  <si>
    <t>https://community.secop.gov.co/Public/Tendering/OpportunityDetail/Index?noticeUID=CO1.NTC.3059184&amp;isFromPublicArea=True&amp;isModal=False</t>
  </si>
  <si>
    <t>https://community.secop.gov.co/Public/Tendering/OpportunityDetail/Index?noticeUID=CO1.NTC.3061238&amp;isFromPublicArea=True&amp;isModal=False</t>
  </si>
  <si>
    <t>https://community.secop.gov.co/Public/Tendering/OpportunityDetail/Index?noticeUID=CO1.NTC.3061718&amp;isFromPublicArea=True&amp;isModal=False</t>
  </si>
  <si>
    <t>https://community.secop.gov.co/Public/Tendering/OpportunityDetail/Index?noticeUID=CO1.NTC.3069992&amp;isFromPublicArea=True&amp;isModal=False</t>
  </si>
  <si>
    <t>https://community.secop.gov.co/Public/Tendering/OpportunityDetail/Index?noticeUID=CO1.NTC.3070826&amp;isFromPublicArea=True&amp;isModal=False</t>
  </si>
  <si>
    <t>https://community.secop.gov.co/Public/Tendering/OpportunityDetail/Index?noticeUID=CO1.NTC.3069819&amp;isFromPublicArea=True&amp;isModal=False</t>
  </si>
  <si>
    <t>https://community.secop.gov.co/Public/Tendering/OpportunityDetail/Index?noticeUID=CO1.NTC.3073471&amp;isFromPublicArea=True&amp;isModal=False</t>
  </si>
  <si>
    <t>https://community.secop.gov.co/Public/Tendering/OpportunityDetail/Index?noticeUID=CO1.NTC.3070742&amp;isFromPublicArea=True&amp;isModal=False</t>
  </si>
  <si>
    <t>https://community.secop.gov.co/Public/Tendering/OpportunityDetail/Index?noticeUID=CO1.NTC.3071078&amp;isFromPublicArea=True&amp;isModal=False</t>
  </si>
  <si>
    <t>https://www.contratos.gov.co/consultas/detalleProceso.do?numConstancia=22-22-38903&amp;g-recaptcha</t>
  </si>
  <si>
    <t>https://community.secop.gov.co/Public/Tendering/OpportunityDetail/Index?noticeUID=CO1.NTC.3072331&amp;isFromPublicArea=True&amp;isModal=False</t>
  </si>
  <si>
    <t>https://community.secop.gov.co/Public/Tendering/OpportunityDetail/Index?noticeUID=CO1.NTC.3072368&amp;isFromPublicArea=True&amp;isModal=False</t>
  </si>
  <si>
    <t>https://community.secop.gov.co/Public/Tendering/OpportunityDetail/Index?noticeUID=CO1.NTC.3073914&amp;isFromPublicArea=True&amp;isModal=False</t>
  </si>
  <si>
    <t>https://community.secop.gov.co/Public/Tendering/OpportunityDetail/Index?noticeUID=CO1.NTC.3074538&amp;isFromPublicArea=True&amp;isModal=False</t>
  </si>
  <si>
    <t>https://community.secop.gov.co/Public/Tendering/OpportunityDetail/Index?noticeUID=CO1.NTC.3074404&amp;isFromPublicArea=True&amp;isModal=False</t>
  </si>
  <si>
    <t>será el requerido para la ejecución efectiva de
las fases involucradas en este convenio, y se contará a partir del cumplimiento de los
requisitos de perfeccionamiento y ejecución</t>
  </si>
  <si>
    <t>Valor Contratación Rubros de Inversión</t>
  </si>
  <si>
    <t>Valor Contratación Rubros de Funcionamiento</t>
  </si>
  <si>
    <t>Valor Contratación Recurso Externo</t>
  </si>
  <si>
    <t>Valor Contratación Aporte en Especie</t>
  </si>
  <si>
    <t>Valor Contratación Vigencias Futuras</t>
  </si>
  <si>
    <t>Valor Sistema General de Regalias</t>
  </si>
  <si>
    <t>EDGAR GOYENECHE MUÑOZ</t>
  </si>
  <si>
    <t>DDDD</t>
  </si>
  <si>
    <t>GGG</t>
  </si>
  <si>
    <t>VICKY LUDHIN DEL BUSTO MARTINEZ</t>
  </si>
  <si>
    <t>GUSTAVO EDUARDO GAONA GARCIA</t>
  </si>
  <si>
    <t>DIANA CAROLINA RICO OROZCO</t>
  </si>
  <si>
    <t>ERICK SEBASTIAN ALVARADO 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</si>
</sst>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240A]\ #,##0.00"/>
    <numFmt numFmtId="166" formatCode="dd/mm/yyyy;@"/>
    <numFmt numFmtId="167" formatCode="[$$-240A]\ #,##0"/>
    <numFmt numFmtId="168" formatCode="0.0%"/>
  </numFmts>
  <fonts count="16"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9"/>
      <color rgb="FFFF0000"/>
      <name val="Calibri Light"/>
      <family val="2"/>
      <scheme val="major"/>
    </font>
    <font>
      <sz val="10"/>
      <name val="Arial"/>
      <family val="2"/>
    </font>
    <font>
      <sz val="10"/>
      <name val="Arial"/>
      <family val="2"/>
    </font>
    <font>
      <sz val="10"/>
      <color theme="1"/>
      <name val="Calibri Light"/>
      <family val="2"/>
      <scheme val="major"/>
    </font>
    <font>
      <sz val="11"/>
      <color theme="1"/>
      <name val="Calibri"/>
      <family val="2"/>
      <scheme val="minor"/>
    </font>
    <font>
      <b/>
      <sz val="9"/>
      <color indexed="81"/>
      <name val="Tahoma"/>
      <family val="2"/>
    </font>
    <font>
      <sz val="10"/>
      <name val="Calibri Light"/>
      <family val="2"/>
      <scheme val="major"/>
    </font>
    <font>
      <b/>
      <sz val="10"/>
      <name val="Calibri Light"/>
      <family val="2"/>
      <scheme val="major"/>
    </font>
  </fonts>
  <fills count="6">
    <fill>
      <patternFill patternType="none"/>
    </fill>
    <fill>
      <patternFill patternType="gray125"/>
    </fill>
    <fill>
      <patternFill patternType="solid">
        <fgColor rgb="FF44B6A6"/>
        <bgColor indexed="64"/>
      </patternFill>
    </fill>
    <fill>
      <patternFill patternType="solid">
        <fgColor theme="0"/>
        <bgColor indexed="64"/>
      </patternFill>
    </fill>
    <fill>
      <patternFill patternType="solid">
        <fgColor rgb="FFD6EDEE"/>
        <bgColor indexed="64"/>
      </patternFill>
    </fill>
    <fill>
      <patternFill patternType="solid">
        <fgColor rgb="FFFFFF00"/>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15">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9"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0" fontId="1" fillId="0" borderId="0" applyNumberFormat="0" applyFill="0" applyBorder="0" applyAlignment="0" applyProtection="0"/>
    <xf numFmtId="0" fontId="7" fillId="0" borderId="0"/>
    <xf numFmtId="43" fontId="12" fillId="0" borderId="0" applyFont="0" applyFill="0" applyBorder="0" applyAlignment="0" applyProtection="0"/>
    <xf numFmtId="9" fontId="12" fillId="0" borderId="0" applyFont="0" applyFill="0" applyBorder="0" applyAlignment="0" applyProtection="0"/>
  </cellStyleXfs>
  <cellXfs count="49">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3" borderId="0" xfId="0" applyFont="1" applyFill="1" applyAlignment="1">
      <alignment vertical="center"/>
    </xf>
    <xf numFmtId="0" fontId="5" fillId="4" borderId="1" xfId="0" applyFont="1" applyFill="1" applyBorder="1" applyAlignment="1">
      <alignment horizontal="center" vertical="center" wrapText="1"/>
    </xf>
    <xf numFmtId="1" fontId="2" fillId="3"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14" fontId="2" fillId="3" borderId="2" xfId="0" applyNumberFormat="1" applyFont="1" applyFill="1" applyBorder="1" applyAlignment="1">
      <alignment horizontal="center" vertical="center"/>
    </xf>
    <xf numFmtId="166" fontId="11" fillId="3" borderId="1" xfId="0" applyNumberFormat="1" applyFont="1" applyFill="1" applyBorder="1" applyAlignment="1">
      <alignment horizontal="center" vertical="center"/>
    </xf>
    <xf numFmtId="14" fontId="4" fillId="3" borderId="2" xfId="2" applyNumberFormat="1" applyFont="1" applyFill="1" applyBorder="1" applyAlignment="1">
      <alignment horizontal="center" vertical="center" wrapText="1"/>
    </xf>
    <xf numFmtId="0" fontId="4" fillId="0" borderId="3" xfId="0" applyFont="1" applyBorder="1" applyAlignment="1">
      <alignment horizontal="left" vertical="center"/>
    </xf>
    <xf numFmtId="165" fontId="2" fillId="0" borderId="3" xfId="0" applyNumberFormat="1" applyFont="1" applyBorder="1" applyAlignment="1">
      <alignment horizontal="center" vertical="center"/>
    </xf>
    <xf numFmtId="167" fontId="11" fillId="0" borderId="1" xfId="0" applyNumberFormat="1" applyFont="1" applyBorder="1" applyAlignment="1">
      <alignment vertical="center"/>
    </xf>
    <xf numFmtId="0" fontId="11" fillId="0" borderId="0" xfId="0" applyFont="1"/>
    <xf numFmtId="167" fontId="11" fillId="0" borderId="2" xfId="0" applyNumberFormat="1" applyFont="1" applyBorder="1" applyAlignment="1">
      <alignment vertical="center"/>
    </xf>
    <xf numFmtId="164" fontId="4" fillId="0" borderId="3" xfId="0" applyNumberFormat="1" applyFont="1" applyBorder="1" applyAlignment="1">
      <alignment horizontal="right" vertical="center"/>
    </xf>
    <xf numFmtId="43" fontId="8" fillId="0" borderId="0" xfId="13" applyFont="1" applyAlignment="1">
      <alignment vertical="center"/>
    </xf>
    <xf numFmtId="168" fontId="2" fillId="3" borderId="2" xfId="14" applyNumberFormat="1" applyFont="1" applyFill="1" applyBorder="1" applyAlignment="1">
      <alignment horizontal="right" vertical="center" wrapText="1"/>
    </xf>
    <xf numFmtId="14" fontId="2" fillId="0" borderId="3" xfId="0" applyNumberFormat="1" applyFont="1" applyBorder="1" applyAlignment="1">
      <alignment horizontal="left" vertical="center"/>
    </xf>
    <xf numFmtId="0" fontId="0" fillId="0" borderId="0" xfId="0" applyAlignment="1">
      <alignment horizontal="center"/>
    </xf>
    <xf numFmtId="0" fontId="2" fillId="0" borderId="0" xfId="0" applyFont="1" applyAlignment="1">
      <alignment horizontal="left" vertical="center"/>
    </xf>
    <xf numFmtId="14" fontId="4" fillId="3" borderId="2" xfId="2" applyNumberFormat="1" applyFont="1" applyFill="1" applyBorder="1" applyAlignment="1">
      <alignment horizontal="left" vertical="center" wrapText="1"/>
    </xf>
    <xf numFmtId="14" fontId="4" fillId="0" borderId="0" xfId="2" applyNumberFormat="1" applyFont="1" applyAlignment="1">
      <alignment horizontal="left" vertical="center" wrapText="1"/>
    </xf>
    <xf numFmtId="0" fontId="4" fillId="3" borderId="0" xfId="0" applyFont="1" applyFill="1" applyAlignment="1">
      <alignment horizontal="center" vertical="center" wrapText="1"/>
    </xf>
    <xf numFmtId="0" fontId="1" fillId="0" borderId="3" xfId="1" applyFill="1" applyBorder="1" applyAlignment="1">
      <alignment horizontal="left" vertical="center" wrapText="1"/>
    </xf>
    <xf numFmtId="1" fontId="4" fillId="0" borderId="3" xfId="0" applyNumberFormat="1" applyFont="1" applyBorder="1" applyAlignment="1">
      <alignment horizontal="center" vertical="center"/>
    </xf>
    <xf numFmtId="167" fontId="4" fillId="0" borderId="3" xfId="0" applyNumberFormat="1" applyFont="1" applyBorder="1" applyAlignment="1">
      <alignment horizontal="right" vertical="center"/>
    </xf>
    <xf numFmtId="165" fontId="4" fillId="0" borderId="3" xfId="0" applyNumberFormat="1" applyFont="1" applyBorder="1" applyAlignment="1">
      <alignment horizontal="right" vertical="center"/>
    </xf>
    <xf numFmtId="1" fontId="2" fillId="3" borderId="2" xfId="14" applyNumberFormat="1" applyFont="1" applyFill="1" applyBorder="1" applyAlignment="1">
      <alignment horizontal="right" vertical="center" wrapText="1"/>
    </xf>
    <xf numFmtId="9" fontId="2" fillId="3" borderId="2" xfId="14" applyFont="1" applyFill="1" applyBorder="1" applyAlignment="1">
      <alignment horizontal="right" vertical="center" wrapText="1"/>
    </xf>
    <xf numFmtId="0" fontId="11" fillId="0" borderId="0" xfId="0" applyFont="1" applyAlignment="1">
      <alignment vertical="center"/>
    </xf>
    <xf numFmtId="164" fontId="14" fillId="0" borderId="0" xfId="0" applyNumberFormat="1" applyFont="1" applyAlignment="1">
      <alignment horizontal="right" vertical="center" wrapText="1"/>
    </xf>
    <xf numFmtId="164" fontId="15" fillId="0" borderId="0" xfId="0" applyNumberFormat="1" applyFont="1" applyAlignment="1">
      <alignment horizontal="right" vertical="center" wrapText="1"/>
    </xf>
    <xf numFmtId="1" fontId="4" fillId="5" borderId="3" xfId="0" applyNumberFormat="1" applyFont="1" applyFill="1" applyBorder="1" applyAlignment="1">
      <alignment horizontal="center" vertical="center"/>
    </xf>
    <xf numFmtId="14" fontId="2" fillId="0" borderId="0" xfId="0" applyNumberFormat="1" applyFont="1" applyAlignment="1">
      <alignment vertical="center"/>
    </xf>
    <xf numFmtId="2" fontId="2" fillId="0" borderId="0" xfId="0" applyNumberFormat="1" applyFont="1" applyAlignment="1">
      <alignment vertical="center"/>
    </xf>
    <xf numFmtId="1" fontId="2" fillId="0" borderId="0" xfId="0" applyNumberFormat="1" applyFont="1" applyAlignment="1">
      <alignment vertical="center"/>
    </xf>
    <xf numFmtId="9" fontId="2" fillId="0" borderId="0" xfId="14" applyFont="1" applyAlignment="1">
      <alignment vertical="center"/>
    </xf>
    <xf numFmtId="0" fontId="3" fillId="2" borderId="1" xfId="0" applyFont="1" applyFill="1" applyBorder="1" applyAlignment="1">
      <alignment horizontal="center" vertical="center" wrapText="1"/>
    </xf>
  </cellXfs>
  <cellStyles count="15">
    <cellStyle name="Hipervínculo" xfId="1" builtinId="8"/>
    <cellStyle name="Hipervínculo 2" xfId="11" xr:uid="{00000000-0005-0000-0000-000001000000}"/>
    <cellStyle name="Millares" xfId="13" builtinId="3"/>
    <cellStyle name="Millares 2" xfId="3" xr:uid="{00000000-0005-0000-0000-000003000000}"/>
    <cellStyle name="Millares 3" xfId="7" xr:uid="{00000000-0005-0000-0000-000004000000}"/>
    <cellStyle name="Millares 3 4" xfId="10" xr:uid="{00000000-0005-0000-0000-000005000000}"/>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4" builtinId="5"/>
  </cellStyles>
  <dxfs count="4">
    <dxf>
      <fill>
        <patternFill>
          <bgColor theme="5" tint="0.79998168889431442"/>
        </patternFill>
      </fill>
    </dxf>
    <dxf>
      <fill>
        <patternFill>
          <bgColor theme="5"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dht-my.sharepoint.com/personal/edna_martinez_habitatbogota_gov_co/Documents/02.%20BASE%20DE%20DATOS/221007-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BASE 2022"/>
      <sheetName val="METAS"/>
      <sheetName val="EJECUCIÓN 418 Y FUNC"/>
    </sheetNames>
    <sheetDataSet>
      <sheetData sheetId="0"/>
      <sheetData sheetId="1">
        <row r="5">
          <cell r="E5">
            <v>1</v>
          </cell>
          <cell r="F5" t="str">
            <v>1-2022</v>
          </cell>
          <cell r="G5" t="str">
            <v>CO1.PCCNTR.3166218</v>
          </cell>
          <cell r="H5" t="str">
            <v>BENEFICIAR 15851 HOGARES  CON SUBSIDIOS PARA ADQUISICIÓN DE VIVIENDA VIS Y VIP</v>
          </cell>
          <cell r="I5" t="str">
            <v>En Ejecución</v>
          </cell>
          <cell r="J5" t="str">
            <v>https://community.secop.gov.co/Public/Tendering/OpportunityDetail/Index?noticeUID=CO1.NTC.2492121&amp;isFromPublicArea=True&amp;isModal=true&amp;asPopupView=true</v>
          </cell>
          <cell r="K5" t="str">
            <v>SDHT-SDRPUB-PSP-027-2022</v>
          </cell>
          <cell r="L5" t="str">
            <v>X</v>
          </cell>
          <cell r="N5" t="str">
            <v>CC</v>
          </cell>
          <cell r="O5">
            <v>79620120</v>
          </cell>
          <cell r="P5">
            <v>3</v>
          </cell>
          <cell r="Q5" t="str">
            <v>GONZALEZ ARDILA</v>
          </cell>
          <cell r="R5" t="str">
            <v>CESAR ENRIQUE</v>
          </cell>
          <cell r="S5" t="str">
            <v>NoAplica</v>
          </cell>
          <cell r="T5" t="str">
            <v>CESAR ENRIQUEGONZALEZ ARDILA</v>
          </cell>
          <cell r="U5" t="str">
            <v>M</v>
          </cell>
          <cell r="V5">
            <v>44572</v>
          </cell>
          <cell r="W5" t="str">
            <v>NoAplica</v>
          </cell>
          <cell r="X5">
            <v>44573</v>
          </cell>
          <cell r="Y5">
            <v>44845</v>
          </cell>
          <cell r="Z5" t="str">
            <v>Contratación Directa</v>
          </cell>
          <cell r="AA5" t="str">
            <v>Contrato</v>
          </cell>
          <cell r="AB5" t="str">
            <v>Prestación de Servicios Profesionales</v>
          </cell>
          <cell r="AC5" t="str">
            <v>PRESTAR SERVICIOS PROFESIONALES PARA LA IMPLEMENTACIÓN, GESTIÓN Y TRAMITE DE LAS POLITICAS MIPG, SISTEMA INTEGRADO DE GESTIÓN Y DEMÁS PROCESOS MISIONALES A CARGO DE LA SUBSECRETARIA DE GESTIÓN FINANICERA DE LA SECRETARIA DISTRITAL DEL HÁBITAT.</v>
          </cell>
          <cell r="AD5">
            <v>44573</v>
          </cell>
          <cell r="AE5">
            <v>44573</v>
          </cell>
          <cell r="AF5">
            <v>44573</v>
          </cell>
          <cell r="AG5">
            <v>44845</v>
          </cell>
          <cell r="AH5">
            <v>9</v>
          </cell>
          <cell r="AI5">
            <v>0</v>
          </cell>
          <cell r="AJ5">
            <v>9</v>
          </cell>
          <cell r="AK5">
            <v>9</v>
          </cell>
          <cell r="AL5">
            <v>0</v>
          </cell>
          <cell r="AN5">
            <v>44845</v>
          </cell>
          <cell r="AO5">
            <v>55620000</v>
          </cell>
          <cell r="AP5">
            <v>55620000</v>
          </cell>
          <cell r="AQ5">
            <v>6180000</v>
          </cell>
          <cell r="AR5">
            <v>0</v>
          </cell>
          <cell r="AS5">
            <v>3226</v>
          </cell>
          <cell r="AT5">
            <v>97</v>
          </cell>
          <cell r="AU5">
            <v>44564</v>
          </cell>
          <cell r="AV5">
            <v>55620000</v>
          </cell>
          <cell r="AW5" t="str">
            <v>O23011601010000007823</v>
          </cell>
          <cell r="AX5" t="str">
            <v>INVERSION</v>
          </cell>
          <cell r="AY5">
            <v>0</v>
          </cell>
          <cell r="AZ5" t="str">
            <v>5000252250</v>
          </cell>
          <cell r="BA5">
            <v>184</v>
          </cell>
          <cell r="BB5">
            <v>44572</v>
          </cell>
          <cell r="BC5">
            <v>55620000</v>
          </cell>
          <cell r="BK5" t="str">
            <v/>
          </cell>
          <cell r="BN5" t="str">
            <v/>
          </cell>
          <cell r="BO5" t="str">
            <v/>
          </cell>
          <cell r="BP5" t="str">
            <v/>
          </cell>
          <cell r="BQ5" t="str">
            <v/>
          </cell>
          <cell r="BR5" t="str">
            <v/>
          </cell>
          <cell r="BS5" t="str">
            <v/>
          </cell>
          <cell r="BT5" t="str">
            <v/>
          </cell>
          <cell r="BU5" t="str">
            <v/>
          </cell>
          <cell r="BV5" t="str">
            <v/>
          </cell>
          <cell r="BX5" t="str">
            <v/>
          </cell>
          <cell r="BY5" t="str">
            <v/>
          </cell>
          <cell r="BZ5" t="str">
            <v/>
          </cell>
          <cell r="CA5" t="str">
            <v/>
          </cell>
          <cell r="CB5" t="str">
            <v/>
          </cell>
          <cell r="CC5" t="str">
            <v/>
          </cell>
          <cell r="CD5" t="str">
            <v/>
          </cell>
          <cell r="CE5" t="str">
            <v/>
          </cell>
          <cell r="CF5" t="str">
            <v/>
          </cell>
          <cell r="CQ5">
            <v>0</v>
          </cell>
          <cell r="CW5">
            <v>0</v>
          </cell>
          <cell r="EL5" t="str">
            <v>NO</v>
          </cell>
          <cell r="EM5" t="str">
            <v>NoAplica</v>
          </cell>
          <cell r="EN5" t="str">
            <v xml:space="preserve">120
</v>
          </cell>
          <cell r="EO5" t="e">
            <v>#VALUE!</v>
          </cell>
          <cell r="EP5">
            <v>45745</v>
          </cell>
          <cell r="ES5" t="str">
            <v>Clausula1-Numeral6y23</v>
          </cell>
          <cell r="ET5" t="str">
            <v>6-Deconformidadalasobligacionesespecificas,cumpliryhacercumplirlanormatividadenmateriaambientalexpedidaporelgobiernonacionalydistrital
23-Cumplirlaspoliticasylineamientosquehacenparteintegraldelplandegestiónambientaldelaentidad.</v>
          </cell>
          <cell r="EU5" t="str">
            <v>Noaplica</v>
          </cell>
        </row>
        <row r="6">
          <cell r="E6">
            <v>2</v>
          </cell>
          <cell r="F6" t="str">
            <v>2-2022</v>
          </cell>
          <cell r="G6" t="str">
            <v>CO1.PCCNTR.3166626</v>
          </cell>
          <cell r="H6" t="str">
            <v>BENEFICIAR 15851 HOGARES  CON SUBSIDIOS PARA ADQUISICIÓN DE VIVIENDA VIS Y VIP</v>
          </cell>
          <cell r="I6" t="str">
            <v>En Ejecución</v>
          </cell>
          <cell r="J6" t="str">
            <v>https://community.secop.gov.co/Public/Tendering/OpportunityDetail/Index?noticeUID=CO1.NTC.2492474&amp;isFromPublicArea=True&amp;isModal=true&amp;asPopupView=true</v>
          </cell>
          <cell r="K6" t="str">
            <v>SDHT-SDRPUB-PSP-014-2022</v>
          </cell>
          <cell r="L6" t="str">
            <v>X</v>
          </cell>
          <cell r="N6" t="str">
            <v>CC</v>
          </cell>
          <cell r="O6">
            <v>1030567341</v>
          </cell>
          <cell r="P6">
            <v>0</v>
          </cell>
          <cell r="Q6" t="str">
            <v>BORDA SILVA</v>
          </cell>
          <cell r="R6" t="str">
            <v>LUIS OLEGARIO</v>
          </cell>
          <cell r="S6" t="str">
            <v>NoAplica</v>
          </cell>
          <cell r="T6" t="str">
            <v>LUIS OLEGARIOBORDA SILVA</v>
          </cell>
          <cell r="U6" t="str">
            <v>M</v>
          </cell>
          <cell r="V6">
            <v>44566</v>
          </cell>
          <cell r="W6" t="str">
            <v>NoAplica</v>
          </cell>
          <cell r="X6">
            <v>44572</v>
          </cell>
          <cell r="Y6">
            <v>44844</v>
          </cell>
          <cell r="Z6" t="str">
            <v>Contratación Directa</v>
          </cell>
          <cell r="AA6" t="str">
            <v>Contrato</v>
          </cell>
          <cell r="AB6" t="str">
            <v>Prestación de Servicios Profesionales</v>
          </cell>
          <cell r="AC6" t="str">
            <v>PRESTAR SERVICIOS PROFESIONALES PARA REALIZAR ESTUDIOS, ANÁLISIS Y RECOMENDACIONES FINANCIERAS Y ECONÓMICAS EN EL MARCO DE LA FORMULACIÓN, COORDINACIÓN, EJECUCIÓN Y CIERRE DE PROYECTOS DE INSTRUMENTOS DE FINANCIACIÓN DE SOLUCIONES DE VIVIENDA.</v>
          </cell>
          <cell r="AD6">
            <v>44572</v>
          </cell>
          <cell r="AE6">
            <v>44572</v>
          </cell>
          <cell r="AF6">
            <v>44572</v>
          </cell>
          <cell r="AG6">
            <v>44844</v>
          </cell>
          <cell r="AH6">
            <v>9</v>
          </cell>
          <cell r="AI6">
            <v>0</v>
          </cell>
          <cell r="AJ6">
            <v>9</v>
          </cell>
          <cell r="AK6">
            <v>9</v>
          </cell>
          <cell r="AL6">
            <v>0</v>
          </cell>
          <cell r="AN6">
            <v>44844</v>
          </cell>
          <cell r="AO6">
            <v>83430000</v>
          </cell>
          <cell r="AP6">
            <v>83430000</v>
          </cell>
          <cell r="AQ6">
            <v>9270000</v>
          </cell>
          <cell r="AR6">
            <v>0</v>
          </cell>
          <cell r="AS6">
            <v>3253</v>
          </cell>
          <cell r="AT6">
            <v>105</v>
          </cell>
          <cell r="AU6">
            <v>44564</v>
          </cell>
          <cell r="AV6">
            <v>83430000</v>
          </cell>
          <cell r="AW6" t="str">
            <v>O23011601010000007823</v>
          </cell>
          <cell r="AX6" t="str">
            <v>INVERSION</v>
          </cell>
          <cell r="AY6">
            <v>0</v>
          </cell>
          <cell r="AZ6" t="str">
            <v>5000249502</v>
          </cell>
          <cell r="BA6">
            <v>43</v>
          </cell>
          <cell r="BB6">
            <v>44567</v>
          </cell>
          <cell r="BC6">
            <v>83430000</v>
          </cell>
          <cell r="BK6" t="str">
            <v/>
          </cell>
          <cell r="BU6" t="str">
            <v/>
          </cell>
          <cell r="CE6" t="str">
            <v/>
          </cell>
          <cell r="CF6" t="str">
            <v/>
          </cell>
          <cell r="CQ6">
            <v>0</v>
          </cell>
          <cell r="CW6">
            <v>0</v>
          </cell>
          <cell r="EL6" t="str">
            <v>NO</v>
          </cell>
          <cell r="EM6" t="str">
            <v>NoAplica</v>
          </cell>
          <cell r="EN6" t="str">
            <v xml:space="preserve">120
</v>
          </cell>
          <cell r="EO6" t="e">
            <v>#VALUE!</v>
          </cell>
          <cell r="EP6">
            <v>45744</v>
          </cell>
          <cell r="ES6" t="str">
            <v>Clausula1-Numeral6y23</v>
          </cell>
          <cell r="ET6" t="str">
            <v>6-Deconformidadalasobligacionesespecificas,cumpliryhacercumplirlanormatividadenmateriaambientalexpedidaporelgobiernonacionalydistrital
23-Cumplirlaspoliticasylineamientosquehacenparteintegraldelplandegestiónambientaldelaentidad.</v>
          </cell>
          <cell r="EU6" t="str">
            <v>Noaplica</v>
          </cell>
        </row>
        <row r="7">
          <cell r="E7">
            <v>3</v>
          </cell>
          <cell r="F7" t="str">
            <v>3-2022</v>
          </cell>
          <cell r="G7" t="str">
            <v>CO1.PCCNTR.3166564</v>
          </cell>
          <cell r="H7" t="str">
            <v>BENEFICIAR 15851 HOGARES  CON SUBSIDIOS PARA ADQUISICIÓN DE VIVIENDA VIS Y VIP</v>
          </cell>
          <cell r="I7" t="str">
            <v>En Ejecución</v>
          </cell>
          <cell r="J7" t="str">
            <v>https://community.secop.gov.co/Public/Tendering/OpportunityDetail/Index?noticeUID=CO1.NTC.2492091&amp;isFromPublicArea=True&amp;isModal=true&amp;asPopupView=true</v>
          </cell>
          <cell r="K7" t="str">
            <v>SDHT-SGF-PSP-002-2022</v>
          </cell>
          <cell r="L7" t="str">
            <v>X</v>
          </cell>
          <cell r="N7" t="str">
            <v>CC</v>
          </cell>
          <cell r="O7">
            <v>79545273</v>
          </cell>
          <cell r="P7">
            <v>0</v>
          </cell>
          <cell r="Q7" t="str">
            <v>BALAGUERA MORA</v>
          </cell>
          <cell r="R7" t="str">
            <v>OSCAR GIOVANNY</v>
          </cell>
          <cell r="S7" t="str">
            <v>No Aplica</v>
          </cell>
          <cell r="T7" t="str">
            <v>OSCAR GIOVANNY BALAGUERA MORA</v>
          </cell>
          <cell r="U7" t="str">
            <v>M</v>
          </cell>
          <cell r="V7">
            <v>44566</v>
          </cell>
          <cell r="W7" t="str">
            <v>No Aplica</v>
          </cell>
          <cell r="X7">
            <v>44572</v>
          </cell>
          <cell r="Y7">
            <v>44844</v>
          </cell>
          <cell r="Z7" t="str">
            <v>Contratación Directa</v>
          </cell>
          <cell r="AA7" t="str">
            <v>Contrato</v>
          </cell>
          <cell r="AB7" t="str">
            <v>Prestación de Servicios Profesionales</v>
          </cell>
          <cell r="AC7" t="str">
            <v>PRESTAR SERVICIOS PROFESIONALES JURÍDICOS PARA ATENDER Y HACER SEGUIMIENTO A LAS SOLICITUDES DE ÓRGANOS JUDICIALES Y DE CONTROL ASOCIADO AL DESARROLLO E IMPLEMENTACIÓN DE INSTRUMENTOS DE FINANCIACIÓN PARA ADQUISICIÓN DE VIVIENDA DE LA SECRETARÍA DISTRITAL DE HÁBITAT.</v>
          </cell>
          <cell r="AD7">
            <v>44572</v>
          </cell>
          <cell r="AE7">
            <v>44572</v>
          </cell>
          <cell r="AF7">
            <v>44572</v>
          </cell>
          <cell r="AG7">
            <v>44844</v>
          </cell>
          <cell r="AH7">
            <v>9</v>
          </cell>
          <cell r="AI7">
            <v>0</v>
          </cell>
          <cell r="AJ7">
            <v>9</v>
          </cell>
          <cell r="AK7">
            <v>9</v>
          </cell>
          <cell r="AL7">
            <v>0</v>
          </cell>
          <cell r="AN7">
            <v>44844</v>
          </cell>
          <cell r="AO7">
            <v>55620000</v>
          </cell>
          <cell r="AP7">
            <v>55620000</v>
          </cell>
          <cell r="AQ7">
            <v>6180000</v>
          </cell>
          <cell r="AR7">
            <v>0</v>
          </cell>
          <cell r="AS7">
            <v>3260</v>
          </cell>
          <cell r="AT7">
            <v>98</v>
          </cell>
          <cell r="AU7">
            <v>44564</v>
          </cell>
          <cell r="AV7">
            <v>55620000</v>
          </cell>
          <cell r="AW7" t="str">
            <v>O23011601010000007823</v>
          </cell>
          <cell r="AX7" t="str">
            <v>INVERSION</v>
          </cell>
          <cell r="AY7">
            <v>0</v>
          </cell>
          <cell r="AZ7" t="str">
            <v>5000249499</v>
          </cell>
          <cell r="BA7">
            <v>40</v>
          </cell>
          <cell r="BB7">
            <v>44567</v>
          </cell>
          <cell r="BC7">
            <v>55620000</v>
          </cell>
          <cell r="BK7" t="str">
            <v/>
          </cell>
          <cell r="BU7" t="str">
            <v/>
          </cell>
          <cell r="CE7" t="str">
            <v/>
          </cell>
          <cell r="CF7" t="str">
            <v/>
          </cell>
          <cell r="CQ7">
            <v>0</v>
          </cell>
          <cell r="CW7">
            <v>0</v>
          </cell>
          <cell r="EL7" t="str">
            <v>NO</v>
          </cell>
          <cell r="EM7" t="str">
            <v>No Aplica</v>
          </cell>
          <cell r="EN7" t="str">
            <v xml:space="preserve">120
</v>
          </cell>
          <cell r="EO7" t="e">
            <v>#VALUE!</v>
          </cell>
          <cell r="EP7">
            <v>45744</v>
          </cell>
          <cell r="ES7" t="str">
            <v>Clausula 1 - Numeral 6 y 23</v>
          </cell>
          <cell r="ET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 t="str">
            <v>No aplica</v>
          </cell>
        </row>
        <row r="8">
          <cell r="E8">
            <v>4</v>
          </cell>
          <cell r="F8" t="str">
            <v>4-2022</v>
          </cell>
          <cell r="G8" t="str">
            <v>CO1.PCCNTR.3166494</v>
          </cell>
          <cell r="H8" t="str">
            <v>BENEFICIAR 15851 HOGARES  CON SUBSIDIOS PARA ADQUISICIÓN DE VIVIENDA VIS Y VIP</v>
          </cell>
          <cell r="I8" t="str">
            <v>En Ejecución</v>
          </cell>
          <cell r="J8" t="str">
            <v>https://community.secop.gov.co/Public/Tendering/OpportunityDetail/Index?noticeUID=CO1.NTC.2492619&amp;isFromPublicArea=True&amp;isModal=true&amp;asPopupView=true</v>
          </cell>
          <cell r="K8" t="str">
            <v>SDHT-SDRPUB-PSP-006-2022</v>
          </cell>
          <cell r="L8" t="str">
            <v>X</v>
          </cell>
          <cell r="N8" t="str">
            <v>CC</v>
          </cell>
          <cell r="O8">
            <v>65551571</v>
          </cell>
          <cell r="P8">
            <v>4</v>
          </cell>
          <cell r="Q8" t="str">
            <v>ARDILA FLOREZ</v>
          </cell>
          <cell r="R8" t="str">
            <v>EDNA JACQUELINE</v>
          </cell>
          <cell r="S8" t="str">
            <v>No Aplica</v>
          </cell>
          <cell r="T8" t="str">
            <v>EDNA JACQUELINE ARDILA FLOREZ</v>
          </cell>
          <cell r="U8" t="str">
            <v>F</v>
          </cell>
          <cell r="V8">
            <v>44566</v>
          </cell>
          <cell r="W8" t="str">
            <v>No Aplica</v>
          </cell>
          <cell r="X8">
            <v>44572</v>
          </cell>
          <cell r="Y8">
            <v>44844</v>
          </cell>
          <cell r="Z8" t="str">
            <v>Contratación Directa</v>
          </cell>
          <cell r="AA8" t="str">
            <v>Contrato</v>
          </cell>
          <cell r="AB8" t="str">
            <v>Prestación de Servicios Profesionales</v>
          </cell>
          <cell r="AC8" t="str">
            <v>PRESTAR SERVICIOS PROFESIONALES DE CARACTER FINANCIERO EN LOS PROGRAMAS E INSTRUMENTOS DE FINANCIACIÓN PARA EL ACCESO A LA VIVIENDA VIS Y VIP DE LA SECRETARIA DISTRITAL DEL HÁBITAT.</v>
          </cell>
          <cell r="AD8">
            <v>44572</v>
          </cell>
          <cell r="AE8">
            <v>44572</v>
          </cell>
          <cell r="AF8">
            <v>44572</v>
          </cell>
          <cell r="AG8">
            <v>44844</v>
          </cell>
          <cell r="AH8">
            <v>9</v>
          </cell>
          <cell r="AI8">
            <v>0</v>
          </cell>
          <cell r="AJ8">
            <v>9</v>
          </cell>
          <cell r="AK8">
            <v>9</v>
          </cell>
          <cell r="AL8">
            <v>0</v>
          </cell>
          <cell r="AN8">
            <v>44844</v>
          </cell>
          <cell r="AO8">
            <v>41715000</v>
          </cell>
          <cell r="AP8">
            <v>41715000</v>
          </cell>
          <cell r="AQ8">
            <v>4635000</v>
          </cell>
          <cell r="AR8">
            <v>0</v>
          </cell>
          <cell r="AS8">
            <v>3724</v>
          </cell>
          <cell r="AT8">
            <v>91</v>
          </cell>
          <cell r="AU8">
            <v>44564</v>
          </cell>
          <cell r="AV8">
            <v>41715000</v>
          </cell>
          <cell r="AW8" t="str">
            <v>O23011601010000007823</v>
          </cell>
          <cell r="AX8" t="str">
            <v>INVERSION</v>
          </cell>
          <cell r="AY8">
            <v>0</v>
          </cell>
          <cell r="AZ8" t="str">
            <v>5000249497</v>
          </cell>
          <cell r="BA8">
            <v>38</v>
          </cell>
          <cell r="BB8">
            <v>44567</v>
          </cell>
          <cell r="BC8">
            <v>41715000</v>
          </cell>
          <cell r="BK8" t="str">
            <v/>
          </cell>
          <cell r="BU8" t="str">
            <v/>
          </cell>
          <cell r="CE8" t="str">
            <v/>
          </cell>
          <cell r="CF8" t="str">
            <v/>
          </cell>
          <cell r="CQ8">
            <v>0</v>
          </cell>
          <cell r="CW8">
            <v>0</v>
          </cell>
          <cell r="EL8" t="str">
            <v>NO</v>
          </cell>
          <cell r="EM8" t="str">
            <v>No Aplica</v>
          </cell>
          <cell r="EN8" t="str">
            <v xml:space="preserve">120
</v>
          </cell>
          <cell r="EO8" t="e">
            <v>#VALUE!</v>
          </cell>
          <cell r="EP8">
            <v>45744</v>
          </cell>
          <cell r="ES8" t="str">
            <v>Clausula 1 - Numeral 6 y 23</v>
          </cell>
          <cell r="ET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 t="str">
            <v>No aplica</v>
          </cell>
        </row>
        <row r="9">
          <cell r="E9">
            <v>5</v>
          </cell>
          <cell r="F9" t="str">
            <v>5-2022</v>
          </cell>
          <cell r="G9" t="str">
            <v>CO1.PCCNTR.3166856</v>
          </cell>
          <cell r="H9" t="str">
            <v>BENEFICIAR 15851 HOGARES  CON SUBSIDIOS PARA ADQUISICIÓN DE VIVIENDA VIS Y VIP</v>
          </cell>
          <cell r="I9" t="str">
            <v>En Ejecución</v>
          </cell>
          <cell r="J9" t="str">
            <v>https://community.secop.gov.co/Public/Tendering/OpportunityDetail/Index?noticeUID=CO1.NTC.2492848&amp;isFromPublicArea=True&amp;isModal=true&amp;asPopupView=true</v>
          </cell>
          <cell r="K9" t="str">
            <v>SDHT-SDRPUB-PSP-018-2022</v>
          </cell>
          <cell r="L9" t="str">
            <v>X</v>
          </cell>
          <cell r="N9" t="str">
            <v>CC</v>
          </cell>
          <cell r="O9">
            <v>1022968862</v>
          </cell>
          <cell r="P9">
            <v>8</v>
          </cell>
          <cell r="Q9" t="str">
            <v>PAEZ HUERTAS</v>
          </cell>
          <cell r="R9" t="str">
            <v>JOHN EDWARD</v>
          </cell>
          <cell r="S9" t="str">
            <v>No Aplica</v>
          </cell>
          <cell r="T9" t="str">
            <v>JOHN EDWARD PAEZ HUERTAS</v>
          </cell>
          <cell r="U9" t="str">
            <v>M</v>
          </cell>
          <cell r="V9">
            <v>44566</v>
          </cell>
          <cell r="W9" t="str">
            <v>No Aplica</v>
          </cell>
          <cell r="X9">
            <v>44572</v>
          </cell>
          <cell r="Y9">
            <v>44844</v>
          </cell>
          <cell r="Z9" t="str">
            <v>Contratación Directa</v>
          </cell>
          <cell r="AA9" t="str">
            <v>Contrato</v>
          </cell>
          <cell r="AB9" t="str">
            <v>Prestación de Servicios Profesionales</v>
          </cell>
          <cell r="AC9" t="str">
            <v>PRESTAR SERVICIOS PROFESIONALES PARA IMPLEMENTAR UNA ESTRATEGIA DESDE EL COMPONENTE SOCIAL PARA LA CARACTERIZACIÓN, ACOMPAÑAMIENTO Y GESTIÓN DE LA VINCULACIÓN DE HOGARES A LOS PROGRAMAS DE SUBSIDIO DE VIVIENDA A CARGO DE LA SECRETARÍA DISTRITAL DEL HÁBITAT</v>
          </cell>
          <cell r="AD9">
            <v>44572</v>
          </cell>
          <cell r="AE9">
            <v>44572</v>
          </cell>
          <cell r="AF9">
            <v>44572</v>
          </cell>
          <cell r="AG9">
            <v>44844</v>
          </cell>
          <cell r="AH9">
            <v>9</v>
          </cell>
          <cell r="AI9">
            <v>0</v>
          </cell>
          <cell r="AJ9">
            <v>9</v>
          </cell>
          <cell r="AK9">
            <v>9</v>
          </cell>
          <cell r="AL9">
            <v>0</v>
          </cell>
          <cell r="AN9">
            <v>44844</v>
          </cell>
          <cell r="AO9">
            <v>55620000</v>
          </cell>
          <cell r="AP9">
            <v>55620000</v>
          </cell>
          <cell r="AQ9">
            <v>6180000</v>
          </cell>
          <cell r="AR9">
            <v>0</v>
          </cell>
          <cell r="AS9">
            <v>3236</v>
          </cell>
          <cell r="AT9">
            <v>99</v>
          </cell>
          <cell r="AU9">
            <v>44564</v>
          </cell>
          <cell r="AV9">
            <v>55620000</v>
          </cell>
          <cell r="AW9" t="str">
            <v>O23011601010000007823</v>
          </cell>
          <cell r="AX9" t="str">
            <v>INVERSION</v>
          </cell>
          <cell r="AY9">
            <v>0</v>
          </cell>
          <cell r="AZ9" t="str">
            <v>5000249506</v>
          </cell>
          <cell r="BA9">
            <v>46</v>
          </cell>
          <cell r="BB9">
            <v>44567</v>
          </cell>
          <cell r="BC9">
            <v>55620000</v>
          </cell>
          <cell r="BK9" t="str">
            <v/>
          </cell>
          <cell r="BU9" t="str">
            <v/>
          </cell>
          <cell r="CE9" t="str">
            <v/>
          </cell>
          <cell r="CF9" t="str">
            <v/>
          </cell>
          <cell r="CQ9">
            <v>0</v>
          </cell>
          <cell r="CW9">
            <v>0</v>
          </cell>
          <cell r="EL9" t="str">
            <v>NO</v>
          </cell>
          <cell r="EM9" t="str">
            <v>No Aplica</v>
          </cell>
          <cell r="EN9" t="str">
            <v xml:space="preserve">120
</v>
          </cell>
          <cell r="EO9" t="e">
            <v>#VALUE!</v>
          </cell>
          <cell r="EP9">
            <v>45744</v>
          </cell>
          <cell r="ES9" t="str">
            <v>Clausula 1 - Numeral 6 y 23</v>
          </cell>
          <cell r="ET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 t="str">
            <v>No aplica</v>
          </cell>
        </row>
        <row r="10">
          <cell r="E10">
            <v>6</v>
          </cell>
          <cell r="F10" t="str">
            <v>6-2022</v>
          </cell>
          <cell r="G10" t="str">
            <v>CO1.PCCNTR.3167068</v>
          </cell>
          <cell r="H10" t="str">
            <v>BENEFICIAR 15851 HOGARES  CON SUBSIDIOS PARA ADQUISICIÓN DE VIVIENDA VIS Y VIP</v>
          </cell>
          <cell r="I10" t="str">
            <v>En Ejecución</v>
          </cell>
          <cell r="J10" t="str">
            <v>https://community.secop.gov.co/Public/Tendering/OpportunityDetail/Index?noticeUID=CO1.NTC.2492689&amp;isFromPublicArea=True&amp;isModal=true&amp;asPopupView=true</v>
          </cell>
          <cell r="K10" t="str">
            <v>SDHT-SDRPUB-PSP-001-2022</v>
          </cell>
          <cell r="L10" t="str">
            <v>X</v>
          </cell>
          <cell r="N10" t="str">
            <v>CC</v>
          </cell>
          <cell r="O10">
            <v>1032471624</v>
          </cell>
          <cell r="P10">
            <v>3</v>
          </cell>
          <cell r="Q10" t="str">
            <v>OTERO SALTAREN</v>
          </cell>
          <cell r="R10" t="str">
            <v>CAMILO ANDRES</v>
          </cell>
          <cell r="S10" t="str">
            <v>No Aplica</v>
          </cell>
          <cell r="T10" t="str">
            <v>CAMILO ANDRES OTERO SALTAREN</v>
          </cell>
          <cell r="U10" t="str">
            <v>M</v>
          </cell>
          <cell r="V10">
            <v>44566</v>
          </cell>
          <cell r="W10" t="str">
            <v>No Aplica</v>
          </cell>
          <cell r="X10">
            <v>44572</v>
          </cell>
          <cell r="Y10">
            <v>44844</v>
          </cell>
          <cell r="Z10" t="str">
            <v>Contratación Directa</v>
          </cell>
          <cell r="AA10" t="str">
            <v>Contrato</v>
          </cell>
          <cell r="AB10" t="str">
            <v>Prestación de Servicios Profesionales</v>
          </cell>
          <cell r="AC10" t="str">
            <v>PRESTAR SERVICIOS PROFESIONALES DE CARÁCTER JURÍDICO EN LOS PROGRAMAS E INSTRUMENTOS DE FINANCIACIÓN PARA EL ACCESO A LA VIVIENDA VIS Y VIP DE LA SECRETARÍA DISTRITAL DEL HÁBITAT</v>
          </cell>
          <cell r="AD10">
            <v>44572</v>
          </cell>
          <cell r="AE10">
            <v>44573</v>
          </cell>
          <cell r="AF10">
            <v>44573</v>
          </cell>
          <cell r="AG10">
            <v>44845</v>
          </cell>
          <cell r="AH10">
            <v>9</v>
          </cell>
          <cell r="AI10">
            <v>0</v>
          </cell>
          <cell r="AJ10">
            <v>9</v>
          </cell>
          <cell r="AK10">
            <v>9</v>
          </cell>
          <cell r="AL10">
            <v>0</v>
          </cell>
          <cell r="AN10">
            <v>44845</v>
          </cell>
          <cell r="AO10">
            <v>47700000</v>
          </cell>
          <cell r="AP10">
            <v>47700000</v>
          </cell>
          <cell r="AQ10">
            <v>5300000</v>
          </cell>
          <cell r="AR10">
            <v>0</v>
          </cell>
          <cell r="AS10">
            <v>3265</v>
          </cell>
          <cell r="AT10">
            <v>190</v>
          </cell>
          <cell r="AU10">
            <v>44564</v>
          </cell>
          <cell r="AV10">
            <v>47700000</v>
          </cell>
          <cell r="AW10" t="str">
            <v>O23011601010000007823</v>
          </cell>
          <cell r="AX10" t="str">
            <v>INVERSION</v>
          </cell>
          <cell r="AY10">
            <v>0</v>
          </cell>
          <cell r="AZ10" t="str">
            <v>5000249496</v>
          </cell>
          <cell r="BA10">
            <v>37</v>
          </cell>
          <cell r="BB10">
            <v>44567</v>
          </cell>
          <cell r="BC10">
            <v>47700000</v>
          </cell>
          <cell r="BK10" t="str">
            <v/>
          </cell>
          <cell r="BU10" t="str">
            <v/>
          </cell>
          <cell r="CE10" t="str">
            <v/>
          </cell>
          <cell r="CF10" t="str">
            <v/>
          </cell>
          <cell r="CQ10">
            <v>0</v>
          </cell>
          <cell r="CW10">
            <v>0</v>
          </cell>
          <cell r="EL10" t="str">
            <v>NO</v>
          </cell>
          <cell r="EM10" t="str">
            <v>No Aplica</v>
          </cell>
          <cell r="EN10" t="str">
            <v xml:space="preserve">120
</v>
          </cell>
          <cell r="EO10" t="e">
            <v>#VALUE!</v>
          </cell>
          <cell r="EP10">
            <v>45745</v>
          </cell>
          <cell r="ES10" t="str">
            <v>Clausula 1 - Numeral 6 y 23</v>
          </cell>
          <cell r="ET1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 t="str">
            <v>No aplica</v>
          </cell>
        </row>
        <row r="11">
          <cell r="E11">
            <v>7</v>
          </cell>
          <cell r="F11" t="str">
            <v>7-2022</v>
          </cell>
          <cell r="G11" t="str">
            <v>CO1.PCCNTR.3196753</v>
          </cell>
          <cell r="H11" t="str">
            <v>EJECUTAR  6 ESTRATEGIAS PARA EL FORTALECIMIENTO DE LA PARTICIPACIÓN CIUDADANA EN LOS TEMAS ESTRATÉGICOS DEL SECTOR</v>
          </cell>
          <cell r="I11" t="str">
            <v>En Ejecución</v>
          </cell>
          <cell r="J11" t="str">
            <v>https://community.secop.gov.co/Public/Tendering/OpportunityDetail/Index?noticeUID=CO1.NTC.2519813&amp;isFromPublicArea=True&amp;isModal=true&amp;asPopupView=true</v>
          </cell>
          <cell r="K11" t="str">
            <v>SDHT-SPRC-PSP-023-2022</v>
          </cell>
          <cell r="L11" t="str">
            <v>X</v>
          </cell>
          <cell r="N11" t="str">
            <v>CC</v>
          </cell>
          <cell r="O11">
            <v>52469988</v>
          </cell>
          <cell r="P11">
            <v>4</v>
          </cell>
          <cell r="Q11" t="str">
            <v>RESTREPO ARIZA</v>
          </cell>
          <cell r="R11" t="str">
            <v>MARIA ALEJANDRA</v>
          </cell>
          <cell r="S11" t="str">
            <v>No Aplica</v>
          </cell>
          <cell r="T11" t="str">
            <v>MARIA ALEJANDRA RESTREPO ARIZA</v>
          </cell>
          <cell r="U11" t="str">
            <v>F</v>
          </cell>
          <cell r="V11">
            <v>44572</v>
          </cell>
          <cell r="W11" t="str">
            <v>No Aplica</v>
          </cell>
          <cell r="X11">
            <v>44574</v>
          </cell>
          <cell r="Y11">
            <v>44907</v>
          </cell>
          <cell r="Z11" t="str">
            <v>Contratación Directa</v>
          </cell>
          <cell r="AA11" t="str">
            <v>Contrato</v>
          </cell>
          <cell r="AB11" t="str">
            <v>Prestación de Servicios Profesionales</v>
          </cell>
          <cell r="AC11" t="str">
            <v>PRESTAR SERVICIOS PROFESIONALES PARA DESARROLLAR ACTIVIDADES SOCIALES DE FORMULACIÓN, EJECUCIÓN Y SEGUIMIENTO DE LAS INTERVENCIONES PRIORIZADAS POR LA SECRETARÍA DISTRITAL DEL HÁBITAT.</v>
          </cell>
          <cell r="AD11">
            <v>44574</v>
          </cell>
          <cell r="AE11">
            <v>44574</v>
          </cell>
          <cell r="AF11">
            <v>44574</v>
          </cell>
          <cell r="AG11">
            <v>44907</v>
          </cell>
          <cell r="AH11">
            <v>11</v>
          </cell>
          <cell r="AI11">
            <v>0</v>
          </cell>
          <cell r="AJ11">
            <v>11</v>
          </cell>
          <cell r="AK11">
            <v>11</v>
          </cell>
          <cell r="AL11">
            <v>0</v>
          </cell>
          <cell r="AM11">
            <v>44907</v>
          </cell>
          <cell r="AN11">
            <v>44907</v>
          </cell>
          <cell r="AO11">
            <v>73645000</v>
          </cell>
          <cell r="AP11">
            <v>73645000</v>
          </cell>
          <cell r="AQ11">
            <v>6695000</v>
          </cell>
          <cell r="AR11">
            <v>0</v>
          </cell>
          <cell r="AS11">
            <v>2893</v>
          </cell>
          <cell r="AT11">
            <v>96</v>
          </cell>
          <cell r="AU11">
            <v>44564</v>
          </cell>
          <cell r="AV11">
            <v>73645000</v>
          </cell>
          <cell r="AW11" t="str">
            <v>O23011601210000007590</v>
          </cell>
          <cell r="AX11" t="str">
            <v>INVERSION</v>
          </cell>
          <cell r="AY11">
            <v>0</v>
          </cell>
          <cell r="AZ11" t="str">
            <v>5000253867</v>
          </cell>
          <cell r="BA11">
            <v>244</v>
          </cell>
          <cell r="BB11">
            <v>44573</v>
          </cell>
          <cell r="BC11">
            <v>73645000</v>
          </cell>
          <cell r="BK11" t="str">
            <v/>
          </cell>
          <cell r="BU11" t="str">
            <v/>
          </cell>
          <cell r="CE11" t="str">
            <v/>
          </cell>
          <cell r="CF11" t="str">
            <v/>
          </cell>
          <cell r="CQ11">
            <v>0</v>
          </cell>
          <cell r="CW11">
            <v>0</v>
          </cell>
          <cell r="DQ11">
            <v>44805</v>
          </cell>
          <cell r="DR11">
            <v>44805</v>
          </cell>
          <cell r="DS11">
            <v>44815</v>
          </cell>
          <cell r="DT11">
            <v>11</v>
          </cell>
          <cell r="EL11" t="str">
            <v>NO</v>
          </cell>
          <cell r="EM11" t="str">
            <v>No Aplica</v>
          </cell>
          <cell r="EN11" t="str">
            <v xml:space="preserve">120
</v>
          </cell>
          <cell r="EO11" t="e">
            <v>#VALUE!</v>
          </cell>
          <cell r="EP11">
            <v>45807</v>
          </cell>
          <cell r="ES11" t="str">
            <v>Clausula 1 - Numeral 6 y 23</v>
          </cell>
          <cell r="ET1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1" t="str">
            <v>No aplica</v>
          </cell>
        </row>
        <row r="12">
          <cell r="E12">
            <v>8</v>
          </cell>
          <cell r="F12" t="str">
            <v>8-2022</v>
          </cell>
          <cell r="G12" t="str">
            <v>CO1.PCCNTR.3196592</v>
          </cell>
          <cell r="H12" t="str">
            <v>EJECUTAR  6 ESTRATEGIAS PARA EL FORTALECIMIENTO DE LA PARTICIPACIÓN CIUDADANA EN LOS TEMAS ESTRATÉGICOS DEL SECTOR</v>
          </cell>
          <cell r="I12" t="str">
            <v>En Ejecución</v>
          </cell>
          <cell r="J12" t="str">
            <v>https://community.secop.gov.co/Public/Tendering/OpportunityDetail/Index?noticeUID=CO1.NTC.2519935&amp;isFromPublicArea=True&amp;isModal=true&amp;asPopupView=true</v>
          </cell>
          <cell r="K12" t="str">
            <v>SDHT-SPRC-PSP-024-2022</v>
          </cell>
          <cell r="L12" t="str">
            <v>X</v>
          </cell>
          <cell r="N12" t="str">
            <v>CC</v>
          </cell>
          <cell r="O12">
            <v>1030538677</v>
          </cell>
          <cell r="P12">
            <v>6</v>
          </cell>
          <cell r="Q12" t="str">
            <v>CELY SANCHEZ</v>
          </cell>
          <cell r="R12" t="str">
            <v>LUIS MIGUEL</v>
          </cell>
          <cell r="S12" t="str">
            <v>No Aplica</v>
          </cell>
          <cell r="T12" t="str">
            <v>LUIS MIGUEL CELY SANCHEZ</v>
          </cell>
          <cell r="U12" t="str">
            <v>M</v>
          </cell>
          <cell r="V12">
            <v>44572</v>
          </cell>
          <cell r="W12" t="str">
            <v>No Aplica</v>
          </cell>
          <cell r="X12">
            <v>44574</v>
          </cell>
          <cell r="Y12">
            <v>44907</v>
          </cell>
          <cell r="Z12" t="str">
            <v>Contratación Directa</v>
          </cell>
          <cell r="AA12" t="str">
            <v>Contrato</v>
          </cell>
          <cell r="AB12" t="str">
            <v>Prestación de Servicios Profesionales</v>
          </cell>
          <cell r="AC12" t="str">
            <v>PRESTAR SERVICIOS PROFESIONALES PARA DESARROLLAR ACTIVIDADES SOCIALES DE FORMULACIÓN, EJECUCIÓN Y SEGUIMIENTO DE LAS INTERVENCIONES PRIORIZADAS POR LA SECRETARÍA DISTRITAL DEL HÁBITAT.</v>
          </cell>
          <cell r="AD12">
            <v>44574</v>
          </cell>
          <cell r="AE12">
            <v>44574</v>
          </cell>
          <cell r="AF12">
            <v>44574</v>
          </cell>
          <cell r="AG12">
            <v>44907</v>
          </cell>
          <cell r="AH12">
            <v>11</v>
          </cell>
          <cell r="AI12">
            <v>0</v>
          </cell>
          <cell r="AJ12">
            <v>11</v>
          </cell>
          <cell r="AK12">
            <v>11</v>
          </cell>
          <cell r="AL12">
            <v>0</v>
          </cell>
          <cell r="AN12">
            <v>44907</v>
          </cell>
          <cell r="AO12">
            <v>73645000</v>
          </cell>
          <cell r="AP12">
            <v>73645000</v>
          </cell>
          <cell r="AQ12">
            <v>6695000</v>
          </cell>
          <cell r="AR12">
            <v>0</v>
          </cell>
          <cell r="AS12">
            <v>2894</v>
          </cell>
          <cell r="AT12">
            <v>207</v>
          </cell>
          <cell r="AU12">
            <v>44564</v>
          </cell>
          <cell r="AV12">
            <v>73645000</v>
          </cell>
          <cell r="AW12" t="str">
            <v>O23011601210000007590</v>
          </cell>
          <cell r="AX12" t="str">
            <v>INVERSION</v>
          </cell>
          <cell r="AY12">
            <v>0</v>
          </cell>
          <cell r="AZ12" t="str">
            <v>5000253846</v>
          </cell>
          <cell r="BA12">
            <v>241</v>
          </cell>
          <cell r="BB12">
            <v>44573</v>
          </cell>
          <cell r="BC12">
            <v>73645000</v>
          </cell>
          <cell r="BK12" t="str">
            <v/>
          </cell>
          <cell r="BU12" t="str">
            <v/>
          </cell>
          <cell r="CE12" t="str">
            <v/>
          </cell>
          <cell r="CF12" t="str">
            <v/>
          </cell>
          <cell r="CQ12">
            <v>0</v>
          </cell>
          <cell r="CW12">
            <v>0</v>
          </cell>
          <cell r="EL12" t="str">
            <v>NO</v>
          </cell>
          <cell r="EM12" t="str">
            <v>No Aplica</v>
          </cell>
          <cell r="EN12" t="str">
            <v xml:space="preserve">120
</v>
          </cell>
          <cell r="EO12" t="e">
            <v>#VALUE!</v>
          </cell>
          <cell r="EP12">
            <v>45807</v>
          </cell>
          <cell r="ES12" t="str">
            <v>Clausula 1 - Numeral 6 y 23</v>
          </cell>
          <cell r="ET1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2" t="str">
            <v>No aplica</v>
          </cell>
        </row>
        <row r="13">
          <cell r="E13">
            <v>9</v>
          </cell>
          <cell r="F13" t="str">
            <v>9-2022</v>
          </cell>
          <cell r="G13" t="str">
            <v>CO1.PCCNTR.3170608</v>
          </cell>
          <cell r="H13" t="str">
            <v>REALIZAR SERVICIOS DE ASISTENCIA TÉCNICA AL 100 % DE LOS PROYECTOS VINCULADOS COMO ASOCIATIVOS Y/O PROYECTOS ESTRATÉGICOS EN EL MARCO DEL PDD.</v>
          </cell>
          <cell r="I13" t="str">
            <v>En Ejecución</v>
          </cell>
          <cell r="J13" t="str">
            <v>https://community.secop.gov.co/Public/Tendering/OpportunityDetail/Index?noticeUID=CO1.NTC.2495811&amp;isFromPublicArea=True&amp;isModal=true&amp;asPopupView=true</v>
          </cell>
          <cell r="K13" t="str">
            <v>SDHT-SDGS-PSP-003-2022</v>
          </cell>
          <cell r="L13" t="str">
            <v>X</v>
          </cell>
          <cell r="N13" t="str">
            <v>CC</v>
          </cell>
          <cell r="O13">
            <v>52409157</v>
          </cell>
          <cell r="P13">
            <v>4</v>
          </cell>
          <cell r="Q13" t="str">
            <v>AVENDAÑO AROSEMENA</v>
          </cell>
          <cell r="R13" t="str">
            <v>ANA MATILDE</v>
          </cell>
          <cell r="S13" t="str">
            <v>No Aplica</v>
          </cell>
          <cell r="T13" t="str">
            <v>ANA MATILDE AVENDAÑO AROSEMENA</v>
          </cell>
          <cell r="U13" t="str">
            <v>F</v>
          </cell>
          <cell r="V13">
            <v>44567</v>
          </cell>
          <cell r="W13">
            <v>44573</v>
          </cell>
          <cell r="X13">
            <v>44572</v>
          </cell>
          <cell r="Y13">
            <v>44912</v>
          </cell>
          <cell r="Z13" t="str">
            <v>Contratación Directa</v>
          </cell>
          <cell r="AA13" t="str">
            <v>Contrato</v>
          </cell>
          <cell r="AB13" t="str">
            <v>Prestación de Servicios Profesionales</v>
          </cell>
          <cell r="AC13" t="str">
            <v>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v>
          </cell>
          <cell r="AD13">
            <v>44573</v>
          </cell>
          <cell r="AE13">
            <v>44573</v>
          </cell>
          <cell r="AF13">
            <v>44573</v>
          </cell>
          <cell r="AG13">
            <v>44916</v>
          </cell>
          <cell r="AH13">
            <v>11</v>
          </cell>
          <cell r="AI13">
            <v>10</v>
          </cell>
          <cell r="AJ13">
            <v>11.333333333333334</v>
          </cell>
          <cell r="AK13">
            <v>11</v>
          </cell>
          <cell r="AL13">
            <v>10</v>
          </cell>
          <cell r="AN13">
            <v>44916</v>
          </cell>
          <cell r="AO13">
            <v>105060000</v>
          </cell>
          <cell r="AP13">
            <v>105060000</v>
          </cell>
          <cell r="AQ13">
            <v>9270000</v>
          </cell>
          <cell r="AR13">
            <v>0</v>
          </cell>
          <cell r="AS13">
            <v>3478</v>
          </cell>
          <cell r="AT13">
            <v>441</v>
          </cell>
          <cell r="AU13">
            <v>44565</v>
          </cell>
          <cell r="AV13">
            <v>105060000</v>
          </cell>
          <cell r="AW13" t="str">
            <v>O23011601190000007798</v>
          </cell>
          <cell r="AX13" t="str">
            <v>INVERSION</v>
          </cell>
          <cell r="AY13">
            <v>0</v>
          </cell>
          <cell r="AZ13" t="str">
            <v>5000249996</v>
          </cell>
          <cell r="BA13">
            <v>77</v>
          </cell>
          <cell r="BB13">
            <v>44568</v>
          </cell>
          <cell r="BC13">
            <v>105060000</v>
          </cell>
          <cell r="BK13" t="str">
            <v/>
          </cell>
          <cell r="BU13" t="str">
            <v/>
          </cell>
          <cell r="CE13" t="str">
            <v/>
          </cell>
          <cell r="CF13" t="str">
            <v/>
          </cell>
          <cell r="CQ13">
            <v>0</v>
          </cell>
          <cell r="CW13">
            <v>0</v>
          </cell>
          <cell r="EL13" t="str">
            <v>NO</v>
          </cell>
          <cell r="EM13" t="str">
            <v>No Aplica</v>
          </cell>
          <cell r="EN13" t="str">
            <v xml:space="preserve">120
</v>
          </cell>
          <cell r="EO13" t="e">
            <v>#VALUE!</v>
          </cell>
          <cell r="EP13">
            <v>45816</v>
          </cell>
          <cell r="ES13" t="str">
            <v>Clausula 1 - Numeral 6 y 23</v>
          </cell>
          <cell r="ET1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3" t="str">
            <v>No aplica</v>
          </cell>
        </row>
        <row r="14">
          <cell r="E14">
            <v>10</v>
          </cell>
          <cell r="F14" t="str">
            <v>10-2022</v>
          </cell>
          <cell r="G14" t="str">
            <v>CO1.PCCNTR.3169269</v>
          </cell>
          <cell r="H14" t="str">
            <v>REALIZAR SERVICIOS DE ASISTENCIA TÉCNICA AL 100 % DE LOS PROYECTOS VINCULADOS COMO ASOCIATIVOS Y/O PROYECTOS ESTRATÉGICOS EN EL MARCO DEL PDD.</v>
          </cell>
          <cell r="I14" t="str">
            <v>En Ejecución</v>
          </cell>
          <cell r="J14" t="str">
            <v>https://community.secop.gov.co/Public/Tendering/OpportunityDetail/Index?noticeUID=CO1.NTC.2494748&amp;isFromPublicArea=True&amp;isModal=true&amp;asPopupView=true</v>
          </cell>
          <cell r="K14" t="str">
            <v>SDHT-SDGS-PSAG-001-2022</v>
          </cell>
          <cell r="L14" t="str">
            <v>X</v>
          </cell>
          <cell r="N14" t="str">
            <v>CC</v>
          </cell>
          <cell r="O14">
            <v>52532699</v>
          </cell>
          <cell r="P14">
            <v>1</v>
          </cell>
          <cell r="Q14" t="str">
            <v>CASTAÑEDA DAZA</v>
          </cell>
          <cell r="R14" t="str">
            <v>LINDA KATERINNE</v>
          </cell>
          <cell r="S14" t="str">
            <v>No Aplica</v>
          </cell>
          <cell r="T14" t="str">
            <v>LINDA KATERINNE CASTAÑEDA DAZA</v>
          </cell>
          <cell r="U14" t="str">
            <v>F</v>
          </cell>
          <cell r="V14">
            <v>44566</v>
          </cell>
          <cell r="W14" t="str">
            <v>No Aplica</v>
          </cell>
          <cell r="X14">
            <v>44568</v>
          </cell>
          <cell r="Y14">
            <v>44911</v>
          </cell>
          <cell r="Z14" t="str">
            <v>Contratación Directa</v>
          </cell>
          <cell r="AA14" t="str">
            <v>Contrato</v>
          </cell>
          <cell r="AB14" t="str">
            <v>Prestación de Servicios  de Apoyo a la Gestión</v>
          </cell>
          <cell r="AC14" t="str">
            <v>PRESTAR SERVICIOS DE APOYO Y SEGUIMIENTO A PROCESOS DE GESTIÓN ADMINISTRATIVA TENDIENTES AL CUMPLIMIENTO DE LOS OBJETIVOS DE LA SUBDIRECCIÓN DE GESTIÓN DEL SUELO Y LA SUBSECRETARIA DE PLANEACIÓN Y POLÍTICA EN MATERIA DEL HÁBITAT EN BOGOTÁ.</v>
          </cell>
          <cell r="AD14">
            <v>44568</v>
          </cell>
          <cell r="AE14">
            <v>44568</v>
          </cell>
          <cell r="AF14">
            <v>44568</v>
          </cell>
          <cell r="AG14">
            <v>44911</v>
          </cell>
          <cell r="AH14">
            <v>11</v>
          </cell>
          <cell r="AI14">
            <v>10</v>
          </cell>
          <cell r="AJ14">
            <v>11.333333333333334</v>
          </cell>
          <cell r="AK14">
            <v>11</v>
          </cell>
          <cell r="AL14">
            <v>10</v>
          </cell>
          <cell r="AN14">
            <v>44911</v>
          </cell>
          <cell r="AO14">
            <v>54400000</v>
          </cell>
          <cell r="AP14">
            <v>54400000</v>
          </cell>
          <cell r="AQ14">
            <v>4800000</v>
          </cell>
          <cell r="AR14">
            <v>0</v>
          </cell>
          <cell r="AS14">
            <v>3461</v>
          </cell>
          <cell r="AT14">
            <v>433</v>
          </cell>
          <cell r="AU14">
            <v>44565</v>
          </cell>
          <cell r="AV14">
            <v>54400000</v>
          </cell>
          <cell r="AW14" t="str">
            <v>O23011601190000007798</v>
          </cell>
          <cell r="AX14" t="str">
            <v>INVERSION</v>
          </cell>
          <cell r="AY14">
            <v>0</v>
          </cell>
          <cell r="AZ14" t="str">
            <v>5000249480</v>
          </cell>
          <cell r="BA14">
            <v>34</v>
          </cell>
          <cell r="BB14">
            <v>44567</v>
          </cell>
          <cell r="BC14">
            <v>54400000</v>
          </cell>
          <cell r="BK14" t="str">
            <v/>
          </cell>
          <cell r="BU14" t="str">
            <v/>
          </cell>
          <cell r="CE14" t="str">
            <v/>
          </cell>
          <cell r="CF14" t="str">
            <v/>
          </cell>
          <cell r="CQ14">
            <v>0</v>
          </cell>
          <cell r="CW14">
            <v>0</v>
          </cell>
          <cell r="EL14" t="str">
            <v>NO</v>
          </cell>
          <cell r="EM14" t="str">
            <v>No Aplica</v>
          </cell>
          <cell r="EN14" t="str">
            <v xml:space="preserve">120
</v>
          </cell>
          <cell r="EO14" t="e">
            <v>#VALUE!</v>
          </cell>
          <cell r="EP14">
            <v>45811</v>
          </cell>
          <cell r="ES14" t="str">
            <v>Clausula 1 - Numeral 6 y 23</v>
          </cell>
          <cell r="ET1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4" t="str">
            <v>No aplica</v>
          </cell>
        </row>
        <row r="15">
          <cell r="E15">
            <v>11</v>
          </cell>
          <cell r="F15" t="str">
            <v>11-2022</v>
          </cell>
          <cell r="G15" t="str">
            <v>CO1.PCCNTR.3170534</v>
          </cell>
          <cell r="H15" t="str">
            <v>REALIZAR SERVICIOS DE ASISTENCIA TÉCNICA AL 100 % DE LOS PROYECTOS VINCULADOS COMO ASOCIATIVOS Y/O PROYECTOS ESTRATÉGICOS EN EL MARCO DEL PDD.</v>
          </cell>
          <cell r="I15" t="str">
            <v>En Ejecución</v>
          </cell>
          <cell r="J15" t="str">
            <v>https://community.secop.gov.co/Public/Tendering/OpportunityDetail/Index?noticeUID=CO1.NTC.2496032&amp;isFromPublicArea=True&amp;isModal=true&amp;asPopupView=true</v>
          </cell>
          <cell r="K15" t="str">
            <v>SDHT-SDGS-PSP-004-2022</v>
          </cell>
          <cell r="L15" t="str">
            <v>X</v>
          </cell>
          <cell r="N15" t="str">
            <v>CC</v>
          </cell>
          <cell r="O15">
            <v>2234908</v>
          </cell>
          <cell r="P15">
            <v>4</v>
          </cell>
          <cell r="Q15" t="str">
            <v>LONDOÑO LONDOÑO</v>
          </cell>
          <cell r="R15" t="str">
            <v>ANDRES EDUARDO</v>
          </cell>
          <cell r="S15" t="str">
            <v>No Aplica</v>
          </cell>
          <cell r="T15" t="str">
            <v>ANDRES EDUARDO LONDOÑO LONDOÑO</v>
          </cell>
          <cell r="U15" t="str">
            <v>M</v>
          </cell>
          <cell r="V15">
            <v>44567</v>
          </cell>
          <cell r="W15">
            <v>44573</v>
          </cell>
          <cell r="X15">
            <v>44572</v>
          </cell>
          <cell r="Y15">
            <v>44912</v>
          </cell>
          <cell r="Z15" t="str">
            <v>Contratación Directa</v>
          </cell>
          <cell r="AA15" t="str">
            <v>Contrato</v>
          </cell>
          <cell r="AB15" t="str">
            <v>Prestación de Servicios Profesionales</v>
          </cell>
          <cell r="AC15" t="str">
            <v>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v>
          </cell>
          <cell r="AD15">
            <v>44573</v>
          </cell>
          <cell r="AE15">
            <v>44573</v>
          </cell>
          <cell r="AF15">
            <v>44573</v>
          </cell>
          <cell r="AG15">
            <v>44916</v>
          </cell>
          <cell r="AH15">
            <v>11</v>
          </cell>
          <cell r="AI15">
            <v>10</v>
          </cell>
          <cell r="AJ15">
            <v>11.333333333333334</v>
          </cell>
          <cell r="AK15">
            <v>11</v>
          </cell>
          <cell r="AL15">
            <v>10</v>
          </cell>
          <cell r="AN15">
            <v>44916</v>
          </cell>
          <cell r="AO15">
            <v>105060000</v>
          </cell>
          <cell r="AP15">
            <v>105060000</v>
          </cell>
          <cell r="AQ15">
            <v>9270000</v>
          </cell>
          <cell r="AR15">
            <v>0</v>
          </cell>
          <cell r="AS15">
            <v>3491</v>
          </cell>
          <cell r="AT15">
            <v>273</v>
          </cell>
          <cell r="AU15">
            <v>44565</v>
          </cell>
          <cell r="AV15">
            <v>105060000</v>
          </cell>
          <cell r="AW15" t="str">
            <v>O23011601190000007798</v>
          </cell>
          <cell r="AX15" t="str">
            <v>INVERSION</v>
          </cell>
          <cell r="AY15">
            <v>0</v>
          </cell>
          <cell r="AZ15" t="str">
            <v>5000249998</v>
          </cell>
          <cell r="BA15">
            <v>78</v>
          </cell>
          <cell r="BB15">
            <v>44568</v>
          </cell>
          <cell r="BC15">
            <v>105060000</v>
          </cell>
          <cell r="BK15" t="str">
            <v/>
          </cell>
          <cell r="BU15" t="str">
            <v/>
          </cell>
          <cell r="CE15" t="str">
            <v/>
          </cell>
          <cell r="CF15" t="str">
            <v/>
          </cell>
          <cell r="CQ15">
            <v>0</v>
          </cell>
          <cell r="CW15">
            <v>0</v>
          </cell>
          <cell r="EL15" t="str">
            <v>NO</v>
          </cell>
          <cell r="EM15" t="str">
            <v>No Aplica</v>
          </cell>
          <cell r="EN15" t="str">
            <v xml:space="preserve">120
</v>
          </cell>
          <cell r="EO15" t="e">
            <v>#VALUE!</v>
          </cell>
          <cell r="EP15">
            <v>45816</v>
          </cell>
          <cell r="ES15" t="str">
            <v>Clausula 1 - Numeral 6 y 23</v>
          </cell>
          <cell r="ET1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5" t="str">
            <v>No aplica</v>
          </cell>
        </row>
        <row r="16">
          <cell r="E16">
            <v>12</v>
          </cell>
          <cell r="F16" t="str">
            <v>12-2022</v>
          </cell>
          <cell r="G16" t="str">
            <v>CO1.PCCNTR.3166267</v>
          </cell>
          <cell r="H16" t="str">
            <v>REALIZAR SERVICIOS DE ASISTENCIA TÉCNICA AL 100 % DE LOS PROYECTOS VINCULADOS COMO ASOCIATIVOS Y/O PROYECTOS ESTRATÉGICOS EN EL MARCO DEL PDD.</v>
          </cell>
          <cell r="I16" t="str">
            <v>En Ejecución</v>
          </cell>
          <cell r="J16" t="str">
            <v>https://community.secop.gov.co/Public/Tendering/OpportunityDetail/Index?noticeUID=CO1.NTC.2492361&amp;isFromPublicArea=True&amp;isModal=true&amp;asPopupView=true</v>
          </cell>
          <cell r="K16" t="str">
            <v>SDHT-SDGS-PSP-005-2022</v>
          </cell>
          <cell r="L16" t="str">
            <v>X</v>
          </cell>
          <cell r="N16" t="str">
            <v>CC</v>
          </cell>
          <cell r="O16">
            <v>16769022</v>
          </cell>
          <cell r="P16">
            <v>1</v>
          </cell>
          <cell r="Q16" t="str">
            <v>VALENCIA FUENTES</v>
          </cell>
          <cell r="R16" t="str">
            <v>JORGE ALBERTO</v>
          </cell>
          <cell r="S16" t="str">
            <v>No Aplica</v>
          </cell>
          <cell r="T16" t="str">
            <v>JORGE ALBERTO VALENCIA FUENTES</v>
          </cell>
          <cell r="U16" t="str">
            <v>M</v>
          </cell>
          <cell r="V16">
            <v>44566</v>
          </cell>
          <cell r="W16">
            <v>44573</v>
          </cell>
          <cell r="X16">
            <v>44573</v>
          </cell>
          <cell r="Y16">
            <v>44911</v>
          </cell>
          <cell r="Z16" t="str">
            <v>Contratación Directa</v>
          </cell>
          <cell r="AA16" t="str">
            <v>Contrato</v>
          </cell>
          <cell r="AB16" t="str">
            <v>Prestación de Servicios Profesionales</v>
          </cell>
          <cell r="AC16" t="str">
            <v>PRESTAR SERVICIOS PROFESIONALES ESPECIALIZADOS FRENTE A LOS PROYECTOS ASOCIATIVOS Y ESTRATÉGICOS A CARGO DE LA SUBDIRECCIÓN DE GESTIÓN DEL SUELO.</v>
          </cell>
          <cell r="AD16">
            <v>44573</v>
          </cell>
          <cell r="AE16">
            <v>44573</v>
          </cell>
          <cell r="AF16">
            <v>44573</v>
          </cell>
          <cell r="AG16">
            <v>44916</v>
          </cell>
          <cell r="AH16">
            <v>11</v>
          </cell>
          <cell r="AI16">
            <v>10</v>
          </cell>
          <cell r="AJ16">
            <v>11.333333333333334</v>
          </cell>
          <cell r="AK16">
            <v>11</v>
          </cell>
          <cell r="AL16">
            <v>10</v>
          </cell>
          <cell r="AN16">
            <v>44916</v>
          </cell>
          <cell r="AO16">
            <v>163426667</v>
          </cell>
          <cell r="AP16">
            <v>163426667</v>
          </cell>
          <cell r="AQ16">
            <v>14420000</v>
          </cell>
          <cell r="AR16">
            <v>-0.33333331346511841</v>
          </cell>
          <cell r="AS16">
            <v>3498</v>
          </cell>
          <cell r="AT16">
            <v>75</v>
          </cell>
          <cell r="AU16">
            <v>44564</v>
          </cell>
          <cell r="AV16">
            <v>163426667</v>
          </cell>
          <cell r="AW16" t="str">
            <v>O23011601190000007798</v>
          </cell>
          <cell r="AX16" t="str">
            <v>INVERSION</v>
          </cell>
          <cell r="AY16">
            <v>0</v>
          </cell>
          <cell r="AZ16" t="str">
            <v>5000249445</v>
          </cell>
          <cell r="BA16">
            <v>20</v>
          </cell>
          <cell r="BB16">
            <v>44567</v>
          </cell>
          <cell r="BC16">
            <v>163426667</v>
          </cell>
          <cell r="BK16" t="str">
            <v/>
          </cell>
          <cell r="BU16" t="str">
            <v/>
          </cell>
          <cell r="CE16" t="str">
            <v/>
          </cell>
          <cell r="CF16" t="str">
            <v/>
          </cell>
          <cell r="CQ16">
            <v>0</v>
          </cell>
          <cell r="CW16">
            <v>0</v>
          </cell>
          <cell r="DA16">
            <v>44643</v>
          </cell>
          <cell r="DB16" t="str">
            <v>JUAN ALFREDO RUA RODRIGUEZ</v>
          </cell>
          <cell r="DC16">
            <v>79645447</v>
          </cell>
          <cell r="DD16" t="str">
            <v>Calle 32  13 83 Apto 1502 To 3</v>
          </cell>
          <cell r="DE16">
            <v>3203400157</v>
          </cell>
          <cell r="DF16" t="str">
            <v>juanalf74@hotmail.com</v>
          </cell>
          <cell r="DG16">
            <v>129299334</v>
          </cell>
          <cell r="EL16" t="str">
            <v>NO</v>
          </cell>
          <cell r="EM16" t="str">
            <v>No Aplica</v>
          </cell>
          <cell r="EN16" t="str">
            <v xml:space="preserve">120
</v>
          </cell>
          <cell r="EO16" t="e">
            <v>#VALUE!</v>
          </cell>
          <cell r="EP16">
            <v>45816</v>
          </cell>
          <cell r="ES16" t="str">
            <v>Clausula 1 - Numeral 6 y 23</v>
          </cell>
          <cell r="ET1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6" t="str">
            <v>No aplica</v>
          </cell>
        </row>
        <row r="17">
          <cell r="E17">
            <v>13</v>
          </cell>
          <cell r="F17" t="str">
            <v>13-2022</v>
          </cell>
          <cell r="G17" t="str">
            <v>CO1.PCCNTR.3171561</v>
          </cell>
          <cell r="H17" t="str">
            <v>PROMOVER LA INICIACIÓN DE  9000 VIVIENDAS VIS EN BOGOTÁ, A TRAVÉS DE LA GESTIÓN DE 90 HECTÁREAS DE SUELO.</v>
          </cell>
          <cell r="I17" t="str">
            <v>En Ejecución</v>
          </cell>
          <cell r="J17" t="str">
            <v>https://community.secop.gov.co/Public/Tendering/OpportunityDetail/Index?noticeUID=CO1.NTC.2496934&amp;isFromPublicArea=True&amp;isModal=true&amp;asPopupView=true</v>
          </cell>
          <cell r="K17" t="str">
            <v>SDHT-SDGS-PSP-006-2022</v>
          </cell>
          <cell r="L17" t="str">
            <v>X</v>
          </cell>
          <cell r="N17" t="str">
            <v>CC</v>
          </cell>
          <cell r="O17">
            <v>52146673</v>
          </cell>
          <cell r="P17">
            <v>3</v>
          </cell>
          <cell r="Q17" t="str">
            <v>COVALEDA SALAS</v>
          </cell>
          <cell r="R17" t="str">
            <v>DIANA PATRICIA</v>
          </cell>
          <cell r="S17" t="str">
            <v>No Aplica</v>
          </cell>
          <cell r="T17" t="str">
            <v>DIANA PATRICIA COVALEDA SALAS</v>
          </cell>
          <cell r="U17" t="str">
            <v>F</v>
          </cell>
          <cell r="V17">
            <v>44567</v>
          </cell>
          <cell r="W17">
            <v>44573</v>
          </cell>
          <cell r="X17">
            <v>44572</v>
          </cell>
          <cell r="Y17">
            <v>44912</v>
          </cell>
          <cell r="Z17" t="str">
            <v>Contratación Directa</v>
          </cell>
          <cell r="AA17" t="str">
            <v>Contrato</v>
          </cell>
          <cell r="AB17" t="str">
            <v>Prestación de Servicios Profesionales</v>
          </cell>
          <cell r="AC17" t="str">
            <v>PRESTAR SERVICIOS PROFESIONALES REALIZANDO GESTIÓN INTERINSTITUCIONAL Y LA REVISIÓN DE LOS ASPECTOS URBANÍSTICOS EN AQUELLOS PROYECTOS QUE LE SEAN ASIGNADOS POR LA SUBDIRECCIÓN A EFECTOS DE LA HABILITACIÓN DE SUELO PARA VIS/VIP EN LA CIUDAD.</v>
          </cell>
          <cell r="AD17">
            <v>44573</v>
          </cell>
          <cell r="AE17">
            <v>44573</v>
          </cell>
          <cell r="AF17">
            <v>44573</v>
          </cell>
          <cell r="AG17">
            <v>44916</v>
          </cell>
          <cell r="AH17">
            <v>11</v>
          </cell>
          <cell r="AI17">
            <v>10</v>
          </cell>
          <cell r="AJ17">
            <v>11.333333333333334</v>
          </cell>
          <cell r="AK17">
            <v>11</v>
          </cell>
          <cell r="AL17">
            <v>10</v>
          </cell>
          <cell r="AN17">
            <v>44916</v>
          </cell>
          <cell r="AO17">
            <v>105060000</v>
          </cell>
          <cell r="AP17">
            <v>105060000</v>
          </cell>
          <cell r="AQ17">
            <v>9270000</v>
          </cell>
          <cell r="AR17">
            <v>0</v>
          </cell>
          <cell r="AS17">
            <v>3504</v>
          </cell>
          <cell r="AT17">
            <v>216</v>
          </cell>
          <cell r="AU17">
            <v>44565</v>
          </cell>
          <cell r="AV17">
            <v>105060000</v>
          </cell>
          <cell r="AW17" t="str">
            <v>O23011601190000007798</v>
          </cell>
          <cell r="AX17" t="str">
            <v>INVERSION</v>
          </cell>
          <cell r="AY17">
            <v>0</v>
          </cell>
          <cell r="AZ17" t="str">
            <v>5000249999</v>
          </cell>
          <cell r="BA17">
            <v>79</v>
          </cell>
          <cell r="BB17">
            <v>44568</v>
          </cell>
          <cell r="BC17">
            <v>105060000</v>
          </cell>
          <cell r="BK17" t="str">
            <v/>
          </cell>
          <cell r="BU17" t="str">
            <v/>
          </cell>
          <cell r="CE17" t="str">
            <v/>
          </cell>
          <cell r="CF17" t="str">
            <v/>
          </cell>
          <cell r="CQ17">
            <v>0</v>
          </cell>
          <cell r="CW17">
            <v>0</v>
          </cell>
          <cell r="EL17" t="str">
            <v>NO</v>
          </cell>
          <cell r="EM17" t="str">
            <v>No Aplica</v>
          </cell>
          <cell r="EN17" t="str">
            <v xml:space="preserve">120
</v>
          </cell>
          <cell r="EO17" t="e">
            <v>#VALUE!</v>
          </cell>
          <cell r="EP17">
            <v>45816</v>
          </cell>
          <cell r="ES17" t="str">
            <v>Clausula 1 - Numeral 6 y 23</v>
          </cell>
          <cell r="ET1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7" t="str">
            <v>No aplica</v>
          </cell>
        </row>
        <row r="18">
          <cell r="E18">
            <v>14</v>
          </cell>
          <cell r="F18" t="str">
            <v>14-2022</v>
          </cell>
          <cell r="G18" t="str">
            <v>CO1.PCCNTR.3172290</v>
          </cell>
          <cell r="H18" t="str">
            <v>REALIZAR SERVICIOS DE ASISTENCIA TÉCNICA AL 100 % DE LOS PROYECTOS VINCULADOS COMO ASOCIATIVOS Y/O PROYECTOS ESTRATÉGICOS EN EL MARCO DEL PDD.</v>
          </cell>
          <cell r="I18" t="str">
            <v>En Ejecución</v>
          </cell>
          <cell r="J18" t="str">
            <v>https://community.secop.gov.co/Public/Tendering/OpportunityDetail/Index?noticeUID=CO1.NTC.2497691&amp;isFromPublicArea=True&amp;isModal=true&amp;asPopupView=true</v>
          </cell>
          <cell r="K18" t="str">
            <v>SDHT-SDGS-PSP-007-2022</v>
          </cell>
          <cell r="L18" t="str">
            <v>X</v>
          </cell>
          <cell r="N18" t="str">
            <v>CC</v>
          </cell>
          <cell r="O18">
            <v>80040023</v>
          </cell>
          <cell r="P18">
            <v>1</v>
          </cell>
          <cell r="Q18" t="str">
            <v>CORTES LOPEZ</v>
          </cell>
          <cell r="R18" t="str">
            <v>DAVID EDUARDO</v>
          </cell>
          <cell r="S18" t="str">
            <v>No Aplica</v>
          </cell>
          <cell r="T18" t="str">
            <v>DAVID EDUARDO CORTES LOPEZ</v>
          </cell>
          <cell r="U18" t="str">
            <v>M</v>
          </cell>
          <cell r="V18">
            <v>44567</v>
          </cell>
          <cell r="W18">
            <v>44573</v>
          </cell>
          <cell r="X18">
            <v>44572</v>
          </cell>
          <cell r="Y18">
            <v>44912</v>
          </cell>
          <cell r="Z18" t="str">
            <v>Contratación Directa</v>
          </cell>
          <cell r="AA18" t="str">
            <v>Contrato</v>
          </cell>
          <cell r="AB18" t="str">
            <v>Prestación de Servicios Profesionales</v>
          </cell>
          <cell r="AC18" t="str">
            <v>PRESTAR SERVICIOS PROFESIONALES PARA REALIZAR ACTIVIDADES DEL COMPONENTE URBANO EN LOS PROYECTOS ESTRATÉGICOS Y ASOCIATIVOS QUE PERMITAN LA HABILITACIÓN DE SUELO PARA VIVIENDA Y USOS COMPLEMENTARIOS.</v>
          </cell>
          <cell r="AD18">
            <v>44573</v>
          </cell>
          <cell r="AE18">
            <v>44573</v>
          </cell>
          <cell r="AF18">
            <v>44573</v>
          </cell>
          <cell r="AG18">
            <v>44916</v>
          </cell>
          <cell r="AH18">
            <v>11</v>
          </cell>
          <cell r="AI18">
            <v>10</v>
          </cell>
          <cell r="AJ18">
            <v>11.333333333333334</v>
          </cell>
          <cell r="AK18">
            <v>11</v>
          </cell>
          <cell r="AL18">
            <v>10</v>
          </cell>
          <cell r="AN18">
            <v>44916</v>
          </cell>
          <cell r="AO18">
            <v>99280000</v>
          </cell>
          <cell r="AP18">
            <v>99280000</v>
          </cell>
          <cell r="AQ18">
            <v>8760000</v>
          </cell>
          <cell r="AR18">
            <v>0</v>
          </cell>
          <cell r="AS18">
            <v>3485</v>
          </cell>
          <cell r="AT18">
            <v>445</v>
          </cell>
          <cell r="AU18">
            <v>44565</v>
          </cell>
          <cell r="AV18">
            <v>99280000</v>
          </cell>
          <cell r="AW18" t="str">
            <v>O23011601190000007798</v>
          </cell>
          <cell r="AX18" t="str">
            <v>INVERSION</v>
          </cell>
          <cell r="AY18">
            <v>0</v>
          </cell>
          <cell r="AZ18" t="str">
            <v>5000250000</v>
          </cell>
          <cell r="BA18">
            <v>80</v>
          </cell>
          <cell r="BB18">
            <v>44568</v>
          </cell>
          <cell r="BC18">
            <v>99280000</v>
          </cell>
          <cell r="BK18" t="str">
            <v/>
          </cell>
          <cell r="BU18" t="str">
            <v/>
          </cell>
          <cell r="CE18" t="str">
            <v/>
          </cell>
          <cell r="CF18" t="str">
            <v/>
          </cell>
          <cell r="CQ18">
            <v>0</v>
          </cell>
          <cell r="CW18">
            <v>0</v>
          </cell>
          <cell r="EL18" t="str">
            <v>NO</v>
          </cell>
          <cell r="EM18" t="str">
            <v>No Aplica</v>
          </cell>
          <cell r="EN18" t="str">
            <v xml:space="preserve">120
</v>
          </cell>
          <cell r="EO18" t="e">
            <v>#VALUE!</v>
          </cell>
          <cell r="EP18">
            <v>45816</v>
          </cell>
          <cell r="ES18" t="str">
            <v>Clausula 1 - Numeral 6 y 23</v>
          </cell>
          <cell r="ET1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8" t="str">
            <v>No aplica</v>
          </cell>
        </row>
        <row r="19">
          <cell r="E19">
            <v>15</v>
          </cell>
          <cell r="F19" t="str">
            <v>15-2022</v>
          </cell>
          <cell r="G19" t="str">
            <v>CO1.PCCNTR.3169479</v>
          </cell>
          <cell r="H19" t="str">
            <v>REALIZAR SERVICIOS DE ASISTENCIA TÉCNICA AL 100 % DE LOS PROYECTOS VINCULADOS COMO ASOCIATIVOS Y/O PROYECTOS ESTRATÉGICOS EN EL MARCO DEL PDD.</v>
          </cell>
          <cell r="I19" t="str">
            <v>En Ejecución</v>
          </cell>
          <cell r="J19" t="str">
            <v>https://community.secop.gov.co/Public/Tendering/OpportunityDetail/Index?noticeUID=CO1.NTC.2495047&amp;isFromPublicArea=True&amp;isModal=true&amp;asPopupView=true</v>
          </cell>
          <cell r="K19" t="str">
            <v>SDHT-SDGS-PSP-022-2022</v>
          </cell>
          <cell r="L19" t="str">
            <v>X</v>
          </cell>
          <cell r="N19" t="str">
            <v>CC</v>
          </cell>
          <cell r="O19">
            <v>1016016203</v>
          </cell>
          <cell r="P19">
            <v>8</v>
          </cell>
          <cell r="Q19" t="str">
            <v>HERRERA NIETO</v>
          </cell>
          <cell r="R19" t="str">
            <v>ANDRES FELIPE</v>
          </cell>
          <cell r="S19" t="str">
            <v>No Aplica</v>
          </cell>
          <cell r="T19" t="str">
            <v>ANDRES FELIPE HERRERA NIETO</v>
          </cell>
          <cell r="U19" t="str">
            <v>M</v>
          </cell>
          <cell r="V19">
            <v>44566</v>
          </cell>
          <cell r="W19" t="str">
            <v>No Aplica</v>
          </cell>
          <cell r="X19">
            <v>44568</v>
          </cell>
          <cell r="Y19">
            <v>44911</v>
          </cell>
          <cell r="Z19" t="str">
            <v>Contratación Directa</v>
          </cell>
          <cell r="AA19" t="str">
            <v>Contrato</v>
          </cell>
          <cell r="AB19" t="str">
            <v>Prestación de Servicios Profesionales</v>
          </cell>
          <cell r="AC19" t="str">
            <v>PRESTAR SERVICIOS PROFESIONALES PARA LA ESTRUCTURACIÓN DE LOS PROYECTOS APOYADOS POR LA SUBDIRECCIÓN QUE PERMITAN LA HABILITACIÓN DE SUELO PARA VIVIENDA VIS/VIP, Y USOS COMPLEMENTARIOS.</v>
          </cell>
          <cell r="AD19">
            <v>44568</v>
          </cell>
          <cell r="AE19">
            <v>44568</v>
          </cell>
          <cell r="AF19">
            <v>44568</v>
          </cell>
          <cell r="AG19">
            <v>44911</v>
          </cell>
          <cell r="AH19">
            <v>11</v>
          </cell>
          <cell r="AI19">
            <v>10</v>
          </cell>
          <cell r="AJ19">
            <v>11.333333333333334</v>
          </cell>
          <cell r="AK19">
            <v>11</v>
          </cell>
          <cell r="AL19">
            <v>10</v>
          </cell>
          <cell r="AN19">
            <v>44911</v>
          </cell>
          <cell r="AO19">
            <v>87606667</v>
          </cell>
          <cell r="AP19">
            <v>87606667</v>
          </cell>
          <cell r="AQ19">
            <v>7730000</v>
          </cell>
          <cell r="AR19">
            <v>-0.3333333432674408</v>
          </cell>
          <cell r="AS19">
            <v>3501</v>
          </cell>
          <cell r="AT19">
            <v>449</v>
          </cell>
          <cell r="AU19">
            <v>44565</v>
          </cell>
          <cell r="AV19">
            <v>87606667</v>
          </cell>
          <cell r="AW19" t="str">
            <v>O23011601190000007798</v>
          </cell>
          <cell r="AX19" t="str">
            <v>INVERSION</v>
          </cell>
          <cell r="AY19">
            <v>0</v>
          </cell>
          <cell r="AZ19" t="str">
            <v>5000249482</v>
          </cell>
          <cell r="BA19">
            <v>35</v>
          </cell>
          <cell r="BB19">
            <v>44567</v>
          </cell>
          <cell r="BC19">
            <v>87606667</v>
          </cell>
          <cell r="BK19" t="str">
            <v/>
          </cell>
          <cell r="BU19" t="str">
            <v/>
          </cell>
          <cell r="CE19" t="str">
            <v/>
          </cell>
          <cell r="CF19" t="str">
            <v/>
          </cell>
          <cell r="CQ19">
            <v>0</v>
          </cell>
          <cell r="CW19">
            <v>0</v>
          </cell>
          <cell r="EL19" t="str">
            <v>NO</v>
          </cell>
          <cell r="EM19" t="str">
            <v>No Aplica</v>
          </cell>
          <cell r="EN19" t="str">
            <v xml:space="preserve">120
</v>
          </cell>
          <cell r="EO19" t="e">
            <v>#VALUE!</v>
          </cell>
          <cell r="EP19">
            <v>45811</v>
          </cell>
          <cell r="ES19" t="str">
            <v>Clausula 1 - Numeral 6 y 23</v>
          </cell>
          <cell r="ET1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9" t="str">
            <v>No aplica</v>
          </cell>
        </row>
        <row r="20">
          <cell r="E20">
            <v>16</v>
          </cell>
          <cell r="F20" t="str">
            <v>16-2022</v>
          </cell>
          <cell r="G20" t="str">
            <v>CO1.PCCNTR.3172546</v>
          </cell>
          <cell r="H20" t="str">
            <v>ELABORAR MÍNIMO  1 INSTRUMENTO DE GESTIÓN DEL SUELO</v>
          </cell>
          <cell r="I20" t="str">
            <v>En Ejecución</v>
          </cell>
          <cell r="J20" t="str">
            <v>https://community.secop.gov.co/Public/Tendering/OpportunityDetail/Index?noticeUID=CO1.NTC.2497926&amp;isFromPublicArea=True&amp;isModal=true&amp;asPopupView=true</v>
          </cell>
          <cell r="K20" t="str">
            <v>SDHT-SDGS-PSP-028-2022</v>
          </cell>
          <cell r="L20" t="str">
            <v>X</v>
          </cell>
          <cell r="N20" t="str">
            <v>CC</v>
          </cell>
          <cell r="O20">
            <v>1098719007</v>
          </cell>
          <cell r="P20">
            <v>6</v>
          </cell>
          <cell r="Q20" t="str">
            <v>MEZA MORENO</v>
          </cell>
          <cell r="R20" t="str">
            <v>SAMUEL EDUARDO</v>
          </cell>
          <cell r="S20" t="str">
            <v>No Aplica</v>
          </cell>
          <cell r="T20" t="str">
            <v>SAMUEL EDUARDO MEZA MORENO</v>
          </cell>
          <cell r="U20" t="str">
            <v>M</v>
          </cell>
          <cell r="V20">
            <v>44567</v>
          </cell>
          <cell r="W20" t="str">
            <v>No Aplica</v>
          </cell>
          <cell r="X20">
            <v>44572</v>
          </cell>
          <cell r="Y20">
            <v>44912</v>
          </cell>
          <cell r="Z20" t="str">
            <v>Contratación Directa</v>
          </cell>
          <cell r="AA20" t="str">
            <v>Contrato</v>
          </cell>
          <cell r="AB20" t="str">
            <v>Prestación de Servicios Profesionales</v>
          </cell>
          <cell r="AC20" t="str">
            <v>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v>
          </cell>
          <cell r="AD20">
            <v>44572</v>
          </cell>
          <cell r="AE20">
            <v>44572</v>
          </cell>
          <cell r="AF20">
            <v>44572</v>
          </cell>
          <cell r="AG20">
            <v>44915</v>
          </cell>
          <cell r="AH20">
            <v>11</v>
          </cell>
          <cell r="AI20">
            <v>10</v>
          </cell>
          <cell r="AJ20">
            <v>11.33</v>
          </cell>
          <cell r="AK20">
            <v>11</v>
          </cell>
          <cell r="AL20">
            <v>10</v>
          </cell>
          <cell r="AN20">
            <v>44915</v>
          </cell>
          <cell r="AO20">
            <v>38340000</v>
          </cell>
          <cell r="AP20">
            <v>38340000</v>
          </cell>
          <cell r="AQ20">
            <v>6390000</v>
          </cell>
          <cell r="AR20">
            <v>34080000</v>
          </cell>
          <cell r="AS20">
            <v>3466</v>
          </cell>
          <cell r="AT20">
            <v>270</v>
          </cell>
          <cell r="AU20">
            <v>44565</v>
          </cell>
          <cell r="AV20">
            <v>38340000</v>
          </cell>
          <cell r="AW20" t="str">
            <v>O23011601190000007798</v>
          </cell>
          <cell r="AX20" t="str">
            <v>INVERSION</v>
          </cell>
          <cell r="AY20">
            <v>0</v>
          </cell>
          <cell r="AZ20" t="str">
            <v>5000250002</v>
          </cell>
          <cell r="BA20">
            <v>82</v>
          </cell>
          <cell r="BB20">
            <v>44568</v>
          </cell>
          <cell r="BC20">
            <v>38340000</v>
          </cell>
          <cell r="BK20" t="str">
            <v/>
          </cell>
          <cell r="BU20" t="str">
            <v/>
          </cell>
          <cell r="CE20" t="str">
            <v/>
          </cell>
          <cell r="CF20" t="str">
            <v/>
          </cell>
          <cell r="CQ20">
            <v>0</v>
          </cell>
          <cell r="CW20">
            <v>0</v>
          </cell>
          <cell r="EL20" t="str">
            <v>NO</v>
          </cell>
          <cell r="EM20" t="str">
            <v>No Aplica</v>
          </cell>
          <cell r="EN20" t="str">
            <v xml:space="preserve">120
</v>
          </cell>
          <cell r="EO20" t="e">
            <v>#VALUE!</v>
          </cell>
          <cell r="EP20">
            <v>45815</v>
          </cell>
          <cell r="ES20" t="str">
            <v>Clausula 1 - Numeral 6 y 23</v>
          </cell>
          <cell r="ET2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0" t="str">
            <v>No aplica</v>
          </cell>
        </row>
        <row r="21">
          <cell r="E21">
            <v>16</v>
          </cell>
          <cell r="F21" t="str">
            <v>16-2022</v>
          </cell>
          <cell r="G21" t="str">
            <v>CO1.PCCNTR.3172546</v>
          </cell>
          <cell r="H21" t="str">
            <v xml:space="preserve">REALIZAR AL 100 % DE LOS PREDIOS OBJETO DE ESTUDIO QUE LO REQUIERAN COMO PARTE DE LA FORMULACIÓN Y/O IMPLEMENTACIÓN EN INSTRUMENTOS DE GESTIÓN, UN DOCUMENTO TÉCNICO. </v>
          </cell>
          <cell r="I21" t="str">
            <v>En Ejecución</v>
          </cell>
          <cell r="J21" t="str">
            <v>https://community.secop.gov.co/Public/Tendering/OpportunityDetail/Index?noticeUID=CO1.NTC.2497926&amp;isFromPublicArea=True&amp;isModal=true&amp;asPopupView=true</v>
          </cell>
          <cell r="K21" t="str">
            <v>SDHT-SDGS-PSP-028-2022</v>
          </cell>
          <cell r="L21" t="str">
            <v>X</v>
          </cell>
          <cell r="N21" t="str">
            <v>CC</v>
          </cell>
          <cell r="O21">
            <v>1098719007</v>
          </cell>
          <cell r="P21">
            <v>6</v>
          </cell>
          <cell r="Q21" t="str">
            <v>MEZA MORENO</v>
          </cell>
          <cell r="R21" t="str">
            <v>SAMUEL EDUARDO</v>
          </cell>
          <cell r="S21" t="str">
            <v>No Aplica</v>
          </cell>
          <cell r="T21" t="str">
            <v>SAMUEL EDUARDO MEZA MORENO</v>
          </cell>
          <cell r="U21" t="str">
            <v>M</v>
          </cell>
          <cell r="V21">
            <v>44567</v>
          </cell>
          <cell r="W21" t="str">
            <v>No Aplica</v>
          </cell>
          <cell r="X21">
            <v>44572</v>
          </cell>
          <cell r="Y21">
            <v>44912</v>
          </cell>
          <cell r="Z21" t="str">
            <v>Contratación Directa</v>
          </cell>
          <cell r="AA21" t="str">
            <v>Contrato</v>
          </cell>
          <cell r="AB21" t="str">
            <v>Prestación de Servicios Profesionales</v>
          </cell>
          <cell r="AC21" t="str">
            <v>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v>
          </cell>
          <cell r="AD21">
            <v>44572</v>
          </cell>
          <cell r="AE21">
            <v>44572</v>
          </cell>
          <cell r="AF21">
            <v>44572</v>
          </cell>
          <cell r="AG21">
            <v>44915</v>
          </cell>
          <cell r="AH21">
            <v>11</v>
          </cell>
          <cell r="AI21">
            <v>10</v>
          </cell>
          <cell r="AJ21">
            <v>11.333333333333334</v>
          </cell>
          <cell r="AK21">
            <v>11</v>
          </cell>
          <cell r="AL21">
            <v>10</v>
          </cell>
          <cell r="AN21">
            <v>44915</v>
          </cell>
          <cell r="AO21">
            <v>34080000</v>
          </cell>
          <cell r="AP21">
            <v>34080000</v>
          </cell>
          <cell r="AQ21">
            <v>6390000</v>
          </cell>
          <cell r="AR21">
            <v>38340000</v>
          </cell>
          <cell r="AS21">
            <v>3470</v>
          </cell>
          <cell r="AT21">
            <v>187</v>
          </cell>
          <cell r="AU21">
            <v>44564</v>
          </cell>
          <cell r="AV21">
            <v>34080000</v>
          </cell>
          <cell r="AW21" t="str">
            <v>O23011601190000007798</v>
          </cell>
          <cell r="AX21" t="str">
            <v>INVERSION</v>
          </cell>
          <cell r="AY21">
            <v>0</v>
          </cell>
          <cell r="AZ21" t="str">
            <v>5000250003</v>
          </cell>
          <cell r="BA21">
            <v>83</v>
          </cell>
          <cell r="BB21">
            <v>44568</v>
          </cell>
          <cell r="BC21">
            <v>34080000</v>
          </cell>
          <cell r="BK21" t="str">
            <v/>
          </cell>
          <cell r="BU21" t="str">
            <v/>
          </cell>
          <cell r="CE21" t="str">
            <v/>
          </cell>
          <cell r="CF21" t="str">
            <v/>
          </cell>
          <cell r="CQ21">
            <v>0</v>
          </cell>
          <cell r="CW21">
            <v>0</v>
          </cell>
          <cell r="EL21" t="str">
            <v>NO</v>
          </cell>
          <cell r="EM21" t="str">
            <v>No Aplica</v>
          </cell>
          <cell r="EN21" t="str">
            <v xml:space="preserve">120
</v>
          </cell>
          <cell r="EO21" t="e">
            <v>#VALUE!</v>
          </cell>
          <cell r="EP21">
            <v>45815</v>
          </cell>
          <cell r="ES21" t="str">
            <v>Clausula 1 - Numeral 6 y 23</v>
          </cell>
          <cell r="ET2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1" t="str">
            <v>No aplica</v>
          </cell>
        </row>
        <row r="22">
          <cell r="E22">
            <v>17</v>
          </cell>
          <cell r="F22" t="str">
            <v>17-2022</v>
          </cell>
          <cell r="G22" t="str">
            <v>CO1.PCCNTR.3170541</v>
          </cell>
          <cell r="H22" t="str">
            <v>PROMOVER LA INICIACIÓN DE  9000 VIVIENDAS VIS EN BOGOTÁ, A TRAVÉS DE LA GESTIÓN DE 90 HECTÁREAS DE SUELO.</v>
          </cell>
          <cell r="I22" t="str">
            <v>En Ejecución</v>
          </cell>
          <cell r="J22" t="str">
            <v>https://community.secop.gov.co/Public/Tendering/OpportunityDetail/Index?noticeUID=CO1.NTC.2495664&amp;isFromPublicArea=True&amp;isModal=true&amp;asPopupView=true</v>
          </cell>
          <cell r="K22" t="str">
            <v>SDHT-SDGS-PSP-010-2022</v>
          </cell>
          <cell r="L22" t="str">
            <v>X</v>
          </cell>
          <cell r="N22" t="str">
            <v>CC</v>
          </cell>
          <cell r="O22">
            <v>52276651</v>
          </cell>
          <cell r="P22">
            <v>9</v>
          </cell>
          <cell r="Q22" t="str">
            <v>PARRA MELO</v>
          </cell>
          <cell r="R22" t="str">
            <v>BRIGHITTE AMPARO</v>
          </cell>
          <cell r="S22" t="str">
            <v>No Aplica</v>
          </cell>
          <cell r="T22" t="str">
            <v>BRIGHITTE AMPARO PARRA MELO</v>
          </cell>
          <cell r="U22" t="str">
            <v>F</v>
          </cell>
          <cell r="V22">
            <v>44567</v>
          </cell>
          <cell r="W22">
            <v>44573</v>
          </cell>
          <cell r="X22">
            <v>44572</v>
          </cell>
          <cell r="Y22">
            <v>44912</v>
          </cell>
          <cell r="Z22" t="str">
            <v>Contratación Directa</v>
          </cell>
          <cell r="AA22" t="str">
            <v>Contrato</v>
          </cell>
          <cell r="AB22" t="str">
            <v>Prestación de Servicios Profesionales</v>
          </cell>
          <cell r="AC22" t="str">
            <v>PRESTAR SERVICIOS PROFESIONALES REALIZANDO ACTIVIDADES RELACIONADAS CON LOS PROYECTOS QUE PERMITEN LA HABILITACIÓN DE SUELO PARA VIVIENDA Y USOS COMPLEMENTARIOS A PARTIR DE LA APLICACIÓN E IMPLEMENTACIÓN DE INSTRUMENTOS DE GESTIÓN DE SUELO</v>
          </cell>
          <cell r="AD22">
            <v>44573</v>
          </cell>
          <cell r="AE22">
            <v>44573</v>
          </cell>
          <cell r="AF22">
            <v>44573</v>
          </cell>
          <cell r="AG22">
            <v>44916</v>
          </cell>
          <cell r="AH22">
            <v>11</v>
          </cell>
          <cell r="AI22">
            <v>10</v>
          </cell>
          <cell r="AJ22">
            <v>11.333333333333334</v>
          </cell>
          <cell r="AK22">
            <v>11</v>
          </cell>
          <cell r="AL22">
            <v>10</v>
          </cell>
          <cell r="AN22">
            <v>44916</v>
          </cell>
          <cell r="AO22">
            <v>114353333</v>
          </cell>
          <cell r="AP22">
            <v>114353333</v>
          </cell>
          <cell r="AQ22">
            <v>10090000</v>
          </cell>
          <cell r="AR22">
            <v>0.3333333283662796</v>
          </cell>
          <cell r="AS22">
            <v>3505</v>
          </cell>
          <cell r="AT22">
            <v>236</v>
          </cell>
          <cell r="AU22">
            <v>44565</v>
          </cell>
          <cell r="AV22">
            <v>114353333</v>
          </cell>
          <cell r="AW22" t="str">
            <v>O23011601190000007798</v>
          </cell>
          <cell r="AX22" t="str">
            <v>INVERSION</v>
          </cell>
          <cell r="AY22">
            <v>0</v>
          </cell>
          <cell r="AZ22" t="str">
            <v>5000250016</v>
          </cell>
          <cell r="BA22">
            <v>91</v>
          </cell>
          <cell r="BB22">
            <v>44568</v>
          </cell>
          <cell r="BC22">
            <v>114353333</v>
          </cell>
          <cell r="BK22" t="str">
            <v/>
          </cell>
          <cell r="BU22" t="str">
            <v/>
          </cell>
          <cell r="CE22" t="str">
            <v/>
          </cell>
          <cell r="CF22" t="str">
            <v/>
          </cell>
          <cell r="CQ22">
            <v>0</v>
          </cell>
          <cell r="CW22">
            <v>0</v>
          </cell>
          <cell r="EL22" t="str">
            <v>NO</v>
          </cell>
          <cell r="EM22" t="str">
            <v>No Aplica</v>
          </cell>
          <cell r="EN22" t="str">
            <v xml:space="preserve">120
</v>
          </cell>
          <cell r="EO22" t="e">
            <v>#VALUE!</v>
          </cell>
          <cell r="EP22">
            <v>45816</v>
          </cell>
          <cell r="ES22" t="str">
            <v>Clausula 1 - Numeral 6 y 23</v>
          </cell>
          <cell r="ET2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2" t="str">
            <v>No aplica</v>
          </cell>
        </row>
        <row r="23">
          <cell r="E23">
            <v>18</v>
          </cell>
          <cell r="F23" t="str">
            <v>18-2022</v>
          </cell>
          <cell r="G23" t="str">
            <v>CO1.PCCNTR.3168809</v>
          </cell>
          <cell r="H23" t="str">
            <v>REALIZAR SERVICIOS DE ASISTENCIA TÉCNICA AL 100 % DE LOS PROYECTOS VINCULADOS COMO ASOCIATIVOS Y/O PROYECTOS ESTRATÉGICOS EN EL MARCO DEL PDD.</v>
          </cell>
          <cell r="I23" t="str">
            <v>Terminación Anticipada</v>
          </cell>
          <cell r="J23" t="str">
            <v>https://community.secop.gov.co/Public/Tendering/OpportunityDetail/Index?noticeUID=CO1.NTC.2494133&amp;isFromPublicArea=True&amp;isModal=true&amp;asPopupView=true</v>
          </cell>
          <cell r="K23" t="str">
            <v>SDHT-SDGS-PSP-011-2022</v>
          </cell>
          <cell r="L23" t="str">
            <v>X</v>
          </cell>
          <cell r="N23" t="str">
            <v>CC</v>
          </cell>
          <cell r="O23">
            <v>52849032</v>
          </cell>
          <cell r="P23">
            <v>1</v>
          </cell>
          <cell r="Q23" t="str">
            <v xml:space="preserve">VALENCIA DAVILA </v>
          </cell>
          <cell r="R23" t="str">
            <v>NATALIA</v>
          </cell>
          <cell r="S23" t="str">
            <v>No Aplica</v>
          </cell>
          <cell r="T23" t="str">
            <v xml:space="preserve">NATALIA VALENCIA DAVILA </v>
          </cell>
          <cell r="U23" t="str">
            <v>F</v>
          </cell>
          <cell r="V23">
            <v>44566</v>
          </cell>
          <cell r="W23">
            <v>44573</v>
          </cell>
          <cell r="X23">
            <v>44573</v>
          </cell>
          <cell r="Y23">
            <v>44911</v>
          </cell>
          <cell r="Z23" t="str">
            <v>Contratación Directa</v>
          </cell>
          <cell r="AA23" t="str">
            <v>Contrato</v>
          </cell>
          <cell r="AB23" t="str">
            <v>Prestación de Servicios Profesionales</v>
          </cell>
          <cell r="AC23" t="str">
            <v>PRESTAR SERVICIOS PROFESIONALES PARA REALIZAR EL SEGUIMIENTO Y ACOMPAÑAMIENTO A PROYECTOS ESTRATÉGICOS Y DE VIVIENDA APOYADOS POR LA SUBDIRECCIÓN DE GESTIÓN DEL SUELO.</v>
          </cell>
          <cell r="AD23">
            <v>44573</v>
          </cell>
          <cell r="AE23">
            <v>44573</v>
          </cell>
          <cell r="AF23">
            <v>44573</v>
          </cell>
          <cell r="AG23">
            <v>44916</v>
          </cell>
          <cell r="AH23">
            <v>11</v>
          </cell>
          <cell r="AI23">
            <v>10</v>
          </cell>
          <cell r="AJ23">
            <v>11.333333333333334</v>
          </cell>
          <cell r="AK23">
            <v>11</v>
          </cell>
          <cell r="AL23">
            <v>10</v>
          </cell>
          <cell r="AM23">
            <v>44916</v>
          </cell>
          <cell r="AN23">
            <v>44662</v>
          </cell>
          <cell r="AO23">
            <v>114353333</v>
          </cell>
          <cell r="AP23">
            <v>30270000</v>
          </cell>
          <cell r="AQ23">
            <v>10090000</v>
          </cell>
          <cell r="AR23">
            <v>0.3333333283662796</v>
          </cell>
          <cell r="AS23">
            <v>3462</v>
          </cell>
          <cell r="AT23">
            <v>63</v>
          </cell>
          <cell r="AU23">
            <v>44564</v>
          </cell>
          <cell r="AV23">
            <v>114353333</v>
          </cell>
          <cell r="AW23" t="str">
            <v>O23011601190000007798</v>
          </cell>
          <cell r="AX23" t="str">
            <v>INVERSION</v>
          </cell>
          <cell r="AY23">
            <v>0</v>
          </cell>
          <cell r="AZ23" t="str">
            <v>5000249448</v>
          </cell>
          <cell r="BA23">
            <v>21</v>
          </cell>
          <cell r="BB23">
            <v>44567</v>
          </cell>
          <cell r="BC23">
            <v>114353333</v>
          </cell>
          <cell r="BK23" t="str">
            <v/>
          </cell>
          <cell r="BU23" t="str">
            <v/>
          </cell>
          <cell r="CE23" t="str">
            <v/>
          </cell>
          <cell r="CF23" t="str">
            <v/>
          </cell>
          <cell r="CQ23">
            <v>0</v>
          </cell>
          <cell r="CW23">
            <v>0</v>
          </cell>
          <cell r="EG23">
            <v>44662</v>
          </cell>
          <cell r="EH23">
            <v>84083333</v>
          </cell>
          <cell r="EI23" t="str">
            <v>OK</v>
          </cell>
          <cell r="EJ23" t="str">
            <v>Terminación Anticipada</v>
          </cell>
          <cell r="EK23">
            <v>44663</v>
          </cell>
          <cell r="EL23" t="str">
            <v>NO</v>
          </cell>
          <cell r="EM23" t="str">
            <v>No Aplica</v>
          </cell>
          <cell r="EN23" t="str">
            <v>No Aplica</v>
          </cell>
          <cell r="EO23" t="e">
            <v>#VALUE!</v>
          </cell>
          <cell r="EP23">
            <v>45562</v>
          </cell>
          <cell r="ES23" t="str">
            <v>Clausula 1 - Numeral 6 y 23</v>
          </cell>
          <cell r="ET2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3" t="str">
            <v>No aplica</v>
          </cell>
        </row>
        <row r="24">
          <cell r="E24">
            <v>19</v>
          </cell>
          <cell r="F24" t="str">
            <v>19-2022</v>
          </cell>
          <cell r="G24" t="str">
            <v>CO1.PCCNTR.3170266</v>
          </cell>
          <cell r="H24" t="str">
            <v>REALIZAR SERVICIOS DE ASISTENCIA TÉCNICA AL 100 % DE LOS PROYECTOS VINCULADOS COMO ASOCIATIVOS Y/O PROYECTOS ESTRATÉGICOS EN EL MARCO DEL PDD.</v>
          </cell>
          <cell r="I24" t="str">
            <v>En Ejecución</v>
          </cell>
          <cell r="J24" t="str">
            <v>https://community.secop.gov.co/Public/Tendering/OpportunityDetail/Index?noticeUID=CO1.NTC.2495683&amp;isFromPublicArea=True&amp;isModal=true&amp;asPopupView=true</v>
          </cell>
          <cell r="K24" t="str">
            <v>SDHT-SDGS-PSAG-002-2022</v>
          </cell>
          <cell r="L24" t="str">
            <v>X</v>
          </cell>
          <cell r="N24" t="str">
            <v>CC</v>
          </cell>
          <cell r="O24">
            <v>1090334186</v>
          </cell>
          <cell r="P24">
            <v>3</v>
          </cell>
          <cell r="Q24" t="str">
            <v>BATERO CALVO</v>
          </cell>
          <cell r="R24" t="str">
            <v>MARY SOL</v>
          </cell>
          <cell r="S24" t="str">
            <v>No Aplica</v>
          </cell>
          <cell r="T24" t="str">
            <v>MARY SOL BATERO CALVO</v>
          </cell>
          <cell r="U24" t="str">
            <v>F</v>
          </cell>
          <cell r="V24">
            <v>44567</v>
          </cell>
          <cell r="W24" t="str">
            <v>No Aplica</v>
          </cell>
          <cell r="X24">
            <v>44572</v>
          </cell>
          <cell r="Y24">
            <v>44912</v>
          </cell>
          <cell r="Z24" t="str">
            <v>Contratación Directa</v>
          </cell>
          <cell r="AA24" t="str">
            <v>Contrato</v>
          </cell>
          <cell r="AB24" t="str">
            <v>Prestación de Servicios  de Apoyo a la Gestión</v>
          </cell>
          <cell r="AC24" t="str">
            <v>PRESTAR SERVICIOS DE APOYO A LA GESTIÓN EN LAS LABORES OPERATIVAS, ACTIVIDADES ADMINISTRATIVAS, GESTIÓN DOCUMENTAL Y EL PROCESAMIENTO DE LA INFORMACIÓN DERIVADA DE LA IMPLEMENTACIÓN DE INSTRUMENTOS DE GESTIÓN DE SUELO</v>
          </cell>
          <cell r="AD24">
            <v>44572</v>
          </cell>
          <cell r="AE24">
            <v>44572</v>
          </cell>
          <cell r="AF24">
            <v>44572</v>
          </cell>
          <cell r="AG24">
            <v>44915</v>
          </cell>
          <cell r="AH24">
            <v>11</v>
          </cell>
          <cell r="AI24">
            <v>10</v>
          </cell>
          <cell r="AJ24">
            <v>11.333333333333334</v>
          </cell>
          <cell r="AK24">
            <v>11</v>
          </cell>
          <cell r="AL24">
            <v>10</v>
          </cell>
          <cell r="AN24">
            <v>44915</v>
          </cell>
          <cell r="AO24">
            <v>38533333</v>
          </cell>
          <cell r="AP24">
            <v>38533333</v>
          </cell>
          <cell r="AQ24">
            <v>3400000</v>
          </cell>
          <cell r="AR24">
            <v>0.3333333283662796</v>
          </cell>
          <cell r="AS24">
            <v>3460</v>
          </cell>
          <cell r="AT24">
            <v>189</v>
          </cell>
          <cell r="AU24">
            <v>44564</v>
          </cell>
          <cell r="AV24">
            <v>38533333</v>
          </cell>
          <cell r="AW24" t="str">
            <v>O23011601190000007798</v>
          </cell>
          <cell r="AX24" t="str">
            <v>INVERSION</v>
          </cell>
          <cell r="AY24">
            <v>0</v>
          </cell>
          <cell r="AZ24" t="str">
            <v>5000250018</v>
          </cell>
          <cell r="BA24">
            <v>92</v>
          </cell>
          <cell r="BB24">
            <v>44568</v>
          </cell>
          <cell r="BC24">
            <v>38533333</v>
          </cell>
          <cell r="BK24" t="str">
            <v/>
          </cell>
          <cell r="BU24" t="str">
            <v/>
          </cell>
          <cell r="CE24" t="str">
            <v/>
          </cell>
          <cell r="CF24" t="str">
            <v/>
          </cell>
          <cell r="CQ24">
            <v>0</v>
          </cell>
          <cell r="CW24">
            <v>0</v>
          </cell>
          <cell r="EL24" t="str">
            <v>NO</v>
          </cell>
          <cell r="EM24" t="str">
            <v>No Aplica</v>
          </cell>
          <cell r="EN24" t="str">
            <v xml:space="preserve">120
</v>
          </cell>
          <cell r="EO24" t="e">
            <v>#VALUE!</v>
          </cell>
          <cell r="EP24">
            <v>45815</v>
          </cell>
          <cell r="ES24" t="str">
            <v>Clausula 1 - Numeral 6 y 23</v>
          </cell>
          <cell r="ET2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4" t="str">
            <v>No aplica</v>
          </cell>
        </row>
        <row r="25">
          <cell r="E25">
            <v>20</v>
          </cell>
          <cell r="F25" t="str">
            <v>20-2022</v>
          </cell>
          <cell r="G25" t="str">
            <v>CO1.PCCNTR.3172937</v>
          </cell>
          <cell r="H25" t="str">
            <v>GESTIONAR 90 HECTÁREAS DE SUELO ÚTIL PARA EL DESARROLLO DE VIVIENDA SOCIAL Y USOS COMPLEMENTARIOS</v>
          </cell>
          <cell r="I25" t="str">
            <v>En Ejecución</v>
          </cell>
          <cell r="J25" t="str">
            <v>https://community.secop.gov.co/Public/Tendering/OpportunityDetail/Index?noticeUID=CO1.NTC.2498091&amp;isFromPublicArea=True&amp;isModal=true&amp;asPopupView=true</v>
          </cell>
          <cell r="K25" t="str">
            <v>SDHT-SDGS-PSP-009-2022</v>
          </cell>
          <cell r="L25" t="str">
            <v>X</v>
          </cell>
          <cell r="N25" t="str">
            <v>CC</v>
          </cell>
          <cell r="O25">
            <v>1014189698</v>
          </cell>
          <cell r="P25">
            <v>4</v>
          </cell>
          <cell r="Q25" t="str">
            <v>SKINNER MALDONADO</v>
          </cell>
          <cell r="R25" t="str">
            <v>KARL HEINZ</v>
          </cell>
          <cell r="S25" t="str">
            <v>No Aplica</v>
          </cell>
          <cell r="T25" t="str">
            <v>KARL HEINZ SKINNER MALDONADO</v>
          </cell>
          <cell r="U25" t="str">
            <v>M</v>
          </cell>
          <cell r="V25">
            <v>44567</v>
          </cell>
          <cell r="W25" t="str">
            <v>No Aplica</v>
          </cell>
          <cell r="X25">
            <v>44572</v>
          </cell>
          <cell r="Y25">
            <v>44912</v>
          </cell>
          <cell r="Z25" t="str">
            <v>Contratación Directa</v>
          </cell>
          <cell r="AA25" t="str">
            <v>Contrato</v>
          </cell>
          <cell r="AB25" t="str">
            <v>Prestación de Servicios Profesionales</v>
          </cell>
          <cell r="AC25" t="str">
            <v>PRESTAR SERVICIOS PROFESIONALES PARA REALIZAR LA IDENTIFICACIÓN Y SEGUIMIENTO DE LOS PROYECTOS INTEGRALES, INSTRUMENTOS Y HERRAMIENTAS DE GESTIÓN A CARGO DE LA SUBDIRECCIÓN QUE CONTRIBUYAN EN LA HABILITACIÓN DE SUELO.</v>
          </cell>
          <cell r="AD25">
            <v>44572</v>
          </cell>
          <cell r="AE25">
            <v>44572</v>
          </cell>
          <cell r="AF25">
            <v>44572</v>
          </cell>
          <cell r="AG25">
            <v>44915</v>
          </cell>
          <cell r="AH25">
            <v>11</v>
          </cell>
          <cell r="AI25">
            <v>10</v>
          </cell>
          <cell r="AJ25">
            <v>11.333333333333334</v>
          </cell>
          <cell r="AK25">
            <v>11</v>
          </cell>
          <cell r="AL25">
            <v>10</v>
          </cell>
          <cell r="AN25">
            <v>44915</v>
          </cell>
          <cell r="AO25">
            <v>87606667</v>
          </cell>
          <cell r="AP25">
            <v>87606667</v>
          </cell>
          <cell r="AQ25">
            <v>7730000</v>
          </cell>
          <cell r="AR25">
            <v>-0.3333333432674408</v>
          </cell>
          <cell r="AS25">
            <v>3483</v>
          </cell>
          <cell r="AT25">
            <v>443</v>
          </cell>
          <cell r="AU25">
            <v>44565</v>
          </cell>
          <cell r="AV25">
            <v>87606667</v>
          </cell>
          <cell r="AW25" t="str">
            <v>O23011601190000007798</v>
          </cell>
          <cell r="AX25" t="str">
            <v>INVERSION</v>
          </cell>
          <cell r="AY25">
            <v>0</v>
          </cell>
          <cell r="AZ25" t="str">
            <v>5000250020</v>
          </cell>
          <cell r="BA25">
            <v>93</v>
          </cell>
          <cell r="BB25">
            <v>44568</v>
          </cell>
          <cell r="BC25">
            <v>87606667</v>
          </cell>
          <cell r="BK25" t="str">
            <v/>
          </cell>
          <cell r="BU25" t="str">
            <v/>
          </cell>
          <cell r="CE25" t="str">
            <v/>
          </cell>
          <cell r="CF25" t="str">
            <v/>
          </cell>
          <cell r="CQ25">
            <v>0</v>
          </cell>
          <cell r="CW25">
            <v>0</v>
          </cell>
          <cell r="EL25" t="str">
            <v>NO</v>
          </cell>
          <cell r="EM25" t="str">
            <v>No Aplica</v>
          </cell>
          <cell r="EN25" t="str">
            <v xml:space="preserve">120
</v>
          </cell>
          <cell r="EO25" t="e">
            <v>#VALUE!</v>
          </cell>
          <cell r="EP25">
            <v>45815</v>
          </cell>
          <cell r="ES25" t="str">
            <v>Clausula 1 - Numeral 6 y 23</v>
          </cell>
          <cell r="ET2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5" t="str">
            <v>No aplica</v>
          </cell>
        </row>
        <row r="26">
          <cell r="E26">
            <v>21</v>
          </cell>
          <cell r="F26" t="str">
            <v>21-2022</v>
          </cell>
          <cell r="G26" t="str">
            <v>CO1.PCCNTR.3166813</v>
          </cell>
          <cell r="H26" t="str">
            <v>REALIZAR SERVICIOS DE ASISTENCIA TÉCNICA AL 100 % DE LOS PROYECTOS VINCULADOS COMO ASOCIATIVOS Y/O PROYECTOS ESTRATÉGICOS EN EL MARCO DEL PDD.</v>
          </cell>
          <cell r="I26" t="str">
            <v>En Ejecución</v>
          </cell>
          <cell r="J26" t="str">
            <v>https://community.secop.gov.co/Public/Tendering/OpportunityDetail/Index?noticeUID=CO1.NTC.2492809&amp;isFromPublicArea=True&amp;isModal=true&amp;asPopupView=true</v>
          </cell>
          <cell r="K26" t="str">
            <v>SDHT-SDGS-PSP-012-2022</v>
          </cell>
          <cell r="L26" t="str">
            <v>X</v>
          </cell>
          <cell r="N26" t="str">
            <v>CC</v>
          </cell>
          <cell r="O26">
            <v>80108657</v>
          </cell>
          <cell r="P26">
            <v>5</v>
          </cell>
          <cell r="Q26" t="str">
            <v xml:space="preserve">PACHON ROZO </v>
          </cell>
          <cell r="R26" t="str">
            <v>SERGIO</v>
          </cell>
          <cell r="S26" t="str">
            <v>No Aplica</v>
          </cell>
          <cell r="T26" t="str">
            <v xml:space="preserve">SERGIO PACHON ROZO </v>
          </cell>
          <cell r="U26" t="str">
            <v>M</v>
          </cell>
          <cell r="V26">
            <v>44566</v>
          </cell>
          <cell r="W26">
            <v>44574</v>
          </cell>
          <cell r="X26">
            <v>44568</v>
          </cell>
          <cell r="Y26">
            <v>44911</v>
          </cell>
          <cell r="Z26" t="str">
            <v>Contratación Directa</v>
          </cell>
          <cell r="AA26" t="str">
            <v>Contrato</v>
          </cell>
          <cell r="AB26" t="str">
            <v>Prestación de Servicios Profesionales</v>
          </cell>
          <cell r="AC26" t="str">
            <v>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v>
          </cell>
          <cell r="AD26">
            <v>44574</v>
          </cell>
          <cell r="AE26">
            <v>44574</v>
          </cell>
          <cell r="AF26">
            <v>44574</v>
          </cell>
          <cell r="AG26">
            <v>44917</v>
          </cell>
          <cell r="AH26">
            <v>11</v>
          </cell>
          <cell r="AI26">
            <v>10</v>
          </cell>
          <cell r="AJ26">
            <v>11.333333333333334</v>
          </cell>
          <cell r="AK26">
            <v>11</v>
          </cell>
          <cell r="AL26">
            <v>10</v>
          </cell>
          <cell r="AN26">
            <v>44917</v>
          </cell>
          <cell r="AO26">
            <v>93386667</v>
          </cell>
          <cell r="AP26">
            <v>93386667</v>
          </cell>
          <cell r="AQ26">
            <v>8240000</v>
          </cell>
          <cell r="AR26">
            <v>-0.3333333283662796</v>
          </cell>
          <cell r="AS26">
            <v>3502</v>
          </cell>
          <cell r="AT26">
            <v>79</v>
          </cell>
          <cell r="AU26">
            <v>44564</v>
          </cell>
          <cell r="AV26">
            <v>93386667</v>
          </cell>
          <cell r="AW26" t="str">
            <v>O23011601190000007798</v>
          </cell>
          <cell r="AX26" t="str">
            <v>INVERSION</v>
          </cell>
          <cell r="AY26">
            <v>0</v>
          </cell>
          <cell r="AZ26" t="str">
            <v>5000249450</v>
          </cell>
          <cell r="BA26">
            <v>22</v>
          </cell>
          <cell r="BB26">
            <v>44567</v>
          </cell>
          <cell r="BC26">
            <v>93386667</v>
          </cell>
          <cell r="BK26" t="str">
            <v/>
          </cell>
          <cell r="BU26" t="str">
            <v/>
          </cell>
          <cell r="CE26" t="str">
            <v/>
          </cell>
          <cell r="CF26" t="str">
            <v/>
          </cell>
          <cell r="CQ26">
            <v>0</v>
          </cell>
          <cell r="CW26">
            <v>0</v>
          </cell>
          <cell r="EL26" t="str">
            <v>NO</v>
          </cell>
          <cell r="EM26" t="str">
            <v>No Aplica</v>
          </cell>
          <cell r="EN26" t="str">
            <v xml:space="preserve">120
</v>
          </cell>
          <cell r="EO26" t="e">
            <v>#VALUE!</v>
          </cell>
          <cell r="EP26">
            <v>45817</v>
          </cell>
          <cell r="ES26" t="str">
            <v>Clausula 1 - Numeral 6 y 23</v>
          </cell>
          <cell r="ET2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6" t="str">
            <v>No aplica</v>
          </cell>
        </row>
        <row r="27">
          <cell r="E27">
            <v>22</v>
          </cell>
          <cell r="F27" t="str">
            <v>22-2022</v>
          </cell>
          <cell r="G27" t="str">
            <v>CO1.PCCNTR.3179433</v>
          </cell>
          <cell r="H27" t="str">
            <v>PROMOVER LA INICIACIÓN DE  9000 VIVIENDAS VIS EN BOGOTÁ, A TRAVÉS DE LA GESTIÓN DE 90 HECTÁREAS DE SUELO.</v>
          </cell>
          <cell r="I27" t="str">
            <v>En Ejecución</v>
          </cell>
          <cell r="J27" t="str">
            <v>https://community.secop.gov.co/Public/Tendering/OpportunityDetail/Index?noticeUID=CO1.NTC.2503599&amp;isFromPublicArea=True&amp;isModal=true&amp;asPopupView=true</v>
          </cell>
          <cell r="K27" t="str">
            <v>SDHT-SDGS-PSP-013-2022</v>
          </cell>
          <cell r="L27" t="str">
            <v>X</v>
          </cell>
          <cell r="N27" t="str">
            <v>CC</v>
          </cell>
          <cell r="O27">
            <v>1072647948</v>
          </cell>
          <cell r="P27">
            <v>7</v>
          </cell>
          <cell r="Q27" t="str">
            <v>GARZON GARZON</v>
          </cell>
          <cell r="R27" t="str">
            <v>EDWIN EMIR</v>
          </cell>
          <cell r="S27" t="str">
            <v>No Aplica</v>
          </cell>
          <cell r="T27" t="str">
            <v>EDWIN EMIR GARZON GARZON</v>
          </cell>
          <cell r="U27" t="str">
            <v>M</v>
          </cell>
          <cell r="V27">
            <v>44568</v>
          </cell>
          <cell r="W27">
            <v>44573</v>
          </cell>
          <cell r="X27">
            <v>44573</v>
          </cell>
          <cell r="Y27">
            <v>44916</v>
          </cell>
          <cell r="Z27" t="str">
            <v>Contratación Directa</v>
          </cell>
          <cell r="AA27" t="str">
            <v>Contrato</v>
          </cell>
          <cell r="AB27" t="str">
            <v>Prestación de Servicios Profesionales</v>
          </cell>
          <cell r="AC27" t="str">
            <v>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v>
          </cell>
          <cell r="AD27">
            <v>44573</v>
          </cell>
          <cell r="AE27">
            <v>44573</v>
          </cell>
          <cell r="AF27">
            <v>44573</v>
          </cell>
          <cell r="AG27">
            <v>44916</v>
          </cell>
          <cell r="AH27">
            <v>11</v>
          </cell>
          <cell r="AI27">
            <v>10</v>
          </cell>
          <cell r="AJ27">
            <v>11.333333333333334</v>
          </cell>
          <cell r="AK27">
            <v>11</v>
          </cell>
          <cell r="AL27">
            <v>10</v>
          </cell>
          <cell r="AN27">
            <v>44916</v>
          </cell>
          <cell r="AO27">
            <v>105060000</v>
          </cell>
          <cell r="AP27">
            <v>105060000</v>
          </cell>
          <cell r="AQ27">
            <v>9270000</v>
          </cell>
          <cell r="AR27">
            <v>0</v>
          </cell>
          <cell r="AS27">
            <v>3506</v>
          </cell>
          <cell r="AT27">
            <v>282</v>
          </cell>
          <cell r="AU27">
            <v>44565</v>
          </cell>
          <cell r="AV27">
            <v>105060000</v>
          </cell>
          <cell r="AW27" t="str">
            <v>O23011601190000007798</v>
          </cell>
          <cell r="AX27" t="str">
            <v>INVERSION</v>
          </cell>
          <cell r="AY27">
            <v>0</v>
          </cell>
          <cell r="AZ27" t="str">
            <v>5000251986</v>
          </cell>
          <cell r="BA27">
            <v>155</v>
          </cell>
          <cell r="BB27">
            <v>44572</v>
          </cell>
          <cell r="BC27">
            <v>105060000</v>
          </cell>
          <cell r="BK27" t="str">
            <v/>
          </cell>
          <cell r="BU27" t="str">
            <v/>
          </cell>
          <cell r="CE27" t="str">
            <v/>
          </cell>
          <cell r="CF27" t="str">
            <v/>
          </cell>
          <cell r="CQ27">
            <v>0</v>
          </cell>
          <cell r="CW27">
            <v>0</v>
          </cell>
          <cell r="EL27" t="str">
            <v>NO</v>
          </cell>
          <cell r="EM27" t="str">
            <v>No Aplica</v>
          </cell>
          <cell r="EN27" t="str">
            <v xml:space="preserve">120
</v>
          </cell>
          <cell r="EO27" t="e">
            <v>#VALUE!</v>
          </cell>
          <cell r="EP27">
            <v>45816</v>
          </cell>
          <cell r="ES27" t="str">
            <v>Clausula 1 - Numeral 6 y 23</v>
          </cell>
          <cell r="ET2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7" t="str">
            <v>No aplica</v>
          </cell>
        </row>
        <row r="28">
          <cell r="E28">
            <v>23</v>
          </cell>
          <cell r="F28" t="str">
            <v>23-2022</v>
          </cell>
          <cell r="G28" t="str">
            <v>CO1.PCCNTR.3167350</v>
          </cell>
          <cell r="H28" t="str">
            <v>REALIZAR SERVICIOS DE ASISTENCIA TÉCNICA AL 100 % DE LOS PROYECTOS VINCULADOS COMO ASOCIATIVOS Y/O PROYECTOS ESTRATÉGICOS EN EL MARCO DEL PDD.</v>
          </cell>
          <cell r="I28" t="str">
            <v>En Ejecución</v>
          </cell>
          <cell r="J28" t="str">
            <v>https://community.secop.gov.co/Public/Tendering/OpportunityDetail/Index?noticeUID=CO1.NTC.2493449&amp;isFromPublicArea=True&amp;isModal=true&amp;asPopupView=true</v>
          </cell>
          <cell r="K28" t="str">
            <v>SDHT-SDGS-PSP-015-2022</v>
          </cell>
          <cell r="L28" t="str">
            <v>X</v>
          </cell>
          <cell r="N28" t="str">
            <v>CC</v>
          </cell>
          <cell r="O28">
            <v>91109235</v>
          </cell>
          <cell r="Q28" t="str">
            <v>AGUILAR BENAVIDES</v>
          </cell>
          <cell r="R28" t="str">
            <v>DIEGO ARTURO</v>
          </cell>
          <cell r="S28" t="str">
            <v>No Aplica</v>
          </cell>
          <cell r="T28" t="str">
            <v>DIEGO ARTURO AGUILAR BENAVIDES</v>
          </cell>
          <cell r="U28" t="str">
            <v>M</v>
          </cell>
          <cell r="V28">
            <v>44566</v>
          </cell>
          <cell r="W28">
            <v>44573</v>
          </cell>
          <cell r="X28">
            <v>44568</v>
          </cell>
          <cell r="Y28">
            <v>44911</v>
          </cell>
          <cell r="Z28" t="str">
            <v>Contratación Directa</v>
          </cell>
          <cell r="AA28" t="str">
            <v>Contrato</v>
          </cell>
          <cell r="AB28" t="str">
            <v>Prestación de Servicios Profesionales</v>
          </cell>
          <cell r="AC28" t="str">
            <v>PRESTAR SERVICIOS PROFESIONALES PARA EL ANÁLISIS DEL COMPONENTE URBANO DE LOS PREDIOS Y PROYECTOS QUE APOYA LA SUBDIRECCIÓN DE GESTIÓN DEL SUELO</v>
          </cell>
          <cell r="AD28">
            <v>44573</v>
          </cell>
          <cell r="AE28">
            <v>44573</v>
          </cell>
          <cell r="AF28">
            <v>44573</v>
          </cell>
          <cell r="AG28">
            <v>44916</v>
          </cell>
          <cell r="AH28">
            <v>11</v>
          </cell>
          <cell r="AI28">
            <v>10</v>
          </cell>
          <cell r="AJ28">
            <v>11.333333333333334</v>
          </cell>
          <cell r="AK28">
            <v>11</v>
          </cell>
          <cell r="AL28">
            <v>10</v>
          </cell>
          <cell r="AN28">
            <v>44916</v>
          </cell>
          <cell r="AO28">
            <v>105060000</v>
          </cell>
          <cell r="AP28">
            <v>105060000</v>
          </cell>
          <cell r="AQ28">
            <v>9270000</v>
          </cell>
          <cell r="AR28">
            <v>0</v>
          </cell>
          <cell r="AS28">
            <v>3490</v>
          </cell>
          <cell r="AT28">
            <v>77</v>
          </cell>
          <cell r="AU28">
            <v>44564</v>
          </cell>
          <cell r="AV28">
            <v>105060000</v>
          </cell>
          <cell r="AW28" t="str">
            <v>O23011601190000007798</v>
          </cell>
          <cell r="AX28" t="str">
            <v>INVERSION</v>
          </cell>
          <cell r="AY28">
            <v>0</v>
          </cell>
          <cell r="AZ28" t="str">
            <v>5000249452</v>
          </cell>
          <cell r="BA28">
            <v>24</v>
          </cell>
          <cell r="BB28">
            <v>44567</v>
          </cell>
          <cell r="BC28">
            <v>105060000</v>
          </cell>
          <cell r="BK28" t="str">
            <v/>
          </cell>
          <cell r="BU28" t="str">
            <v/>
          </cell>
          <cell r="CE28" t="str">
            <v/>
          </cell>
          <cell r="CF28" t="str">
            <v/>
          </cell>
          <cell r="CQ28">
            <v>0</v>
          </cell>
          <cell r="CW28">
            <v>0</v>
          </cell>
          <cell r="DA28">
            <v>44799</v>
          </cell>
          <cell r="DB28" t="str">
            <v>VICKY LUDHIN DEL BUSTO MARTINEZ</v>
          </cell>
          <cell r="DC28">
            <v>52032256</v>
          </cell>
          <cell r="DD28" t="str">
            <v>Calle 9C BIS   68 G 29 Apto 1204 To 8</v>
          </cell>
          <cell r="DE28">
            <v>8026534</v>
          </cell>
          <cell r="DF28" t="str">
            <v>vickyludhin@gmail.com</v>
          </cell>
          <cell r="DG28">
            <v>35844000</v>
          </cell>
          <cell r="EL28" t="str">
            <v>NO</v>
          </cell>
          <cell r="EM28" t="str">
            <v>No Aplica</v>
          </cell>
          <cell r="EN28" t="str">
            <v xml:space="preserve">120
</v>
          </cell>
          <cell r="EO28" t="e">
            <v>#VALUE!</v>
          </cell>
          <cell r="EP28">
            <v>45816</v>
          </cell>
          <cell r="ES28" t="str">
            <v>Clausula 1 - Numeral 6 y 23</v>
          </cell>
          <cell r="ET2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8" t="str">
            <v>No aplica</v>
          </cell>
        </row>
        <row r="29">
          <cell r="E29">
            <v>24</v>
          </cell>
          <cell r="F29" t="str">
            <v>24-2022</v>
          </cell>
          <cell r="G29" t="str">
            <v>CO1.PCCNTR.3168915</v>
          </cell>
          <cell r="H29" t="str">
            <v>REALIZAR SERVICIOS DE ASISTENCIA TÉCNICA AL 100 % DE LOS PROYECTOS VINCULADOS COMO ASOCIATIVOS Y/O PROYECTOS ESTRATÉGICOS EN EL MARCO DEL PDD.</v>
          </cell>
          <cell r="I29" t="str">
            <v>En Ejecución</v>
          </cell>
          <cell r="J29" t="str">
            <v>https://community.secop.gov.co/Public/Tendering/OpportunityDetail/Index?noticeUID=CO1.NTC.2493974&amp;isFromPublicArea=True&amp;isModal=true&amp;asPopupView=true</v>
          </cell>
          <cell r="K29" t="str">
            <v>SDHT-SDGS-PSP-017-2022</v>
          </cell>
          <cell r="L29" t="str">
            <v>X</v>
          </cell>
          <cell r="N29" t="str">
            <v>CC</v>
          </cell>
          <cell r="O29">
            <v>79754530</v>
          </cell>
          <cell r="P29">
            <v>5</v>
          </cell>
          <cell r="Q29" t="str">
            <v>LOZANO MAHECHA</v>
          </cell>
          <cell r="R29" t="str">
            <v>JUAN CARLOS</v>
          </cell>
          <cell r="S29" t="str">
            <v>No Aplica</v>
          </cell>
          <cell r="T29" t="str">
            <v>JUAN CARLOS LOZANO MAHECHA</v>
          </cell>
          <cell r="U29" t="str">
            <v>M</v>
          </cell>
          <cell r="V29">
            <v>44566</v>
          </cell>
          <cell r="W29" t="str">
            <v>No Aplica</v>
          </cell>
          <cell r="X29">
            <v>44568</v>
          </cell>
          <cell r="Y29">
            <v>44911</v>
          </cell>
          <cell r="Z29" t="str">
            <v>Contratación Directa</v>
          </cell>
          <cell r="AA29" t="str">
            <v>Contrato</v>
          </cell>
          <cell r="AB29" t="str">
            <v>Prestación de Servicios Profesionales</v>
          </cell>
          <cell r="AC29" t="str">
            <v>PRESTAR SERVICIOS PROFESIONALES PARA LA ELABORACIÓN DE INFORMES Y DOCUMENTOS CORRESPONDIENTES A LAS ACTIVIDADES QUE SURJAN DEL ANÁLISIS DE INFORMACIÓN GEOGRÁFICA, ESTADÍSTICA, PREDIAL Y DE DATOS DE LOS INSTRUMENTOS DE GESTIÓN DE SUELO DE LA SUBDIRECCIÓN</v>
          </cell>
          <cell r="AD29">
            <v>44568</v>
          </cell>
          <cell r="AE29">
            <v>44568</v>
          </cell>
          <cell r="AF29">
            <v>44568</v>
          </cell>
          <cell r="AG29">
            <v>44911</v>
          </cell>
          <cell r="AH29">
            <v>11</v>
          </cell>
          <cell r="AI29">
            <v>10</v>
          </cell>
          <cell r="AJ29">
            <v>11.333333333333334</v>
          </cell>
          <cell r="AK29">
            <v>11</v>
          </cell>
          <cell r="AL29">
            <v>10</v>
          </cell>
          <cell r="AN29">
            <v>44911</v>
          </cell>
          <cell r="AO29">
            <v>87606667</v>
          </cell>
          <cell r="AP29">
            <v>87606667</v>
          </cell>
          <cell r="AQ29">
            <v>7730000</v>
          </cell>
          <cell r="AR29">
            <v>-0.3333333432674408</v>
          </cell>
          <cell r="AS29">
            <v>3484</v>
          </cell>
          <cell r="AT29">
            <v>86</v>
          </cell>
          <cell r="AU29">
            <v>44564</v>
          </cell>
          <cell r="AV29">
            <v>87606667</v>
          </cell>
          <cell r="AW29" t="str">
            <v>O23011601190000007798</v>
          </cell>
          <cell r="AX29" t="str">
            <v>INVERSION</v>
          </cell>
          <cell r="AY29">
            <v>0</v>
          </cell>
          <cell r="AZ29" t="str">
            <v>5000249455</v>
          </cell>
          <cell r="BA29">
            <v>26</v>
          </cell>
          <cell r="BB29">
            <v>44567</v>
          </cell>
          <cell r="BC29">
            <v>87606667</v>
          </cell>
          <cell r="BK29" t="str">
            <v/>
          </cell>
          <cell r="BU29" t="str">
            <v/>
          </cell>
          <cell r="CE29" t="str">
            <v/>
          </cell>
          <cell r="CF29" t="str">
            <v/>
          </cell>
          <cell r="CQ29">
            <v>0</v>
          </cell>
          <cell r="CW29">
            <v>0</v>
          </cell>
          <cell r="EL29" t="str">
            <v>NO</v>
          </cell>
          <cell r="EM29" t="str">
            <v>No Aplica</v>
          </cell>
          <cell r="EN29" t="str">
            <v xml:space="preserve">120
</v>
          </cell>
          <cell r="EO29" t="e">
            <v>#VALUE!</v>
          </cell>
          <cell r="EP29">
            <v>45811</v>
          </cell>
          <cell r="ES29" t="str">
            <v>Clausula 1 - Numeral 6 y 23</v>
          </cell>
          <cell r="ET2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9" t="str">
            <v>No aplica</v>
          </cell>
        </row>
        <row r="30">
          <cell r="E30">
            <v>25</v>
          </cell>
          <cell r="F30" t="str">
            <v>25-2022</v>
          </cell>
          <cell r="G30" t="str">
            <v>CO1.PCCNTR.3179088</v>
          </cell>
          <cell r="H30" t="str">
            <v xml:space="preserve">REALIZAR AL 100 % DE LOS PREDIOS OBJETO DE ESTUDIO QUE LO REQUIERAN COMO PARTE DE LA FORMULACIÓN Y/O IMPLEMENTACIÓN EN INSTRUMENTOS DE GESTIÓN, UN DOCUMENTO TÉCNICO. </v>
          </cell>
          <cell r="I30" t="str">
            <v>En Ejecución</v>
          </cell>
          <cell r="J30" t="str">
            <v>https://community.secop.gov.co/Public/Tendering/OpportunityDetail/Index?noticeUID=CO1.NTC.2504112&amp;isFromPublicArea=True&amp;isModal=true&amp;asPopupView=true</v>
          </cell>
          <cell r="K30" t="str">
            <v>SDHT-SDGS-PSAG-003-2022</v>
          </cell>
          <cell r="L30" t="str">
            <v>X</v>
          </cell>
          <cell r="N30" t="str">
            <v>CC</v>
          </cell>
          <cell r="O30">
            <v>10127225</v>
          </cell>
          <cell r="P30">
            <v>3</v>
          </cell>
          <cell r="Q30" t="str">
            <v>VALENCIA GALEANO</v>
          </cell>
          <cell r="R30" t="str">
            <v>JHON JAIME</v>
          </cell>
          <cell r="S30" t="str">
            <v>No Aplica</v>
          </cell>
          <cell r="T30" t="str">
            <v>JHON JAIME VALENCIA GALEANO</v>
          </cell>
          <cell r="U30" t="str">
            <v>M</v>
          </cell>
          <cell r="V30">
            <v>44568</v>
          </cell>
          <cell r="W30" t="str">
            <v>No Aplica</v>
          </cell>
          <cell r="X30">
            <v>44572</v>
          </cell>
          <cell r="Y30">
            <v>44916</v>
          </cell>
          <cell r="Z30" t="str">
            <v>Contratación Directa</v>
          </cell>
          <cell r="AA30" t="str">
            <v>Contrato</v>
          </cell>
          <cell r="AB30" t="str">
            <v>Prestación de Servicios  de Apoyo a la Gestión</v>
          </cell>
          <cell r="AC30" t="str">
            <v>PRESTAR SERVICIOS DE APOYO A LA GESTIÓN EN LA IMPLEMENTACIÓN DE LOS PROCEDIMIENTOS DE GESTIÓN DOCUMENTAL Y EL REGISTRO DE LA INFORMACIÓN DE LOS EXPEDIENTES DE LA SUBDIRECCIÓN.</v>
          </cell>
          <cell r="AD30">
            <v>44572</v>
          </cell>
          <cell r="AE30">
            <v>44572</v>
          </cell>
          <cell r="AF30">
            <v>44572</v>
          </cell>
          <cell r="AG30">
            <v>44915</v>
          </cell>
          <cell r="AH30">
            <v>11</v>
          </cell>
          <cell r="AI30">
            <v>10</v>
          </cell>
          <cell r="AJ30">
            <v>11.333333333333334</v>
          </cell>
          <cell r="AK30">
            <v>11</v>
          </cell>
          <cell r="AL30">
            <v>10</v>
          </cell>
          <cell r="AN30">
            <v>44915</v>
          </cell>
          <cell r="AO30">
            <v>31506667</v>
          </cell>
          <cell r="AP30">
            <v>31506667</v>
          </cell>
          <cell r="AQ30">
            <v>2780000</v>
          </cell>
          <cell r="AR30">
            <v>-0.3333333320915699</v>
          </cell>
          <cell r="AS30">
            <v>3479</v>
          </cell>
          <cell r="AT30">
            <v>442</v>
          </cell>
          <cell r="AU30">
            <v>44565</v>
          </cell>
          <cell r="AV30">
            <v>31506667</v>
          </cell>
          <cell r="AW30" t="str">
            <v>O23011601190000007798</v>
          </cell>
          <cell r="AX30" t="str">
            <v>INVERSION</v>
          </cell>
          <cell r="AY30">
            <v>0</v>
          </cell>
          <cell r="AZ30" t="str">
            <v>5000251996</v>
          </cell>
          <cell r="BA30">
            <v>158</v>
          </cell>
          <cell r="BB30">
            <v>44572</v>
          </cell>
          <cell r="BC30">
            <v>31506667</v>
          </cell>
          <cell r="BK30" t="str">
            <v/>
          </cell>
          <cell r="BU30" t="str">
            <v/>
          </cell>
          <cell r="CE30" t="str">
            <v/>
          </cell>
          <cell r="CF30" t="str">
            <v/>
          </cell>
          <cell r="CQ30">
            <v>0</v>
          </cell>
          <cell r="CW30">
            <v>0</v>
          </cell>
          <cell r="EL30" t="str">
            <v>NO</v>
          </cell>
          <cell r="EM30" t="str">
            <v>No Aplica</v>
          </cell>
          <cell r="EN30" t="str">
            <v xml:space="preserve">120
</v>
          </cell>
          <cell r="EO30" t="e">
            <v>#VALUE!</v>
          </cell>
          <cell r="EP30">
            <v>45815</v>
          </cell>
          <cell r="ES30" t="str">
            <v>Clausula 1 - Numeral 6 y 23</v>
          </cell>
          <cell r="ET3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0" t="str">
            <v>No aplica</v>
          </cell>
        </row>
        <row r="31">
          <cell r="E31">
            <v>26</v>
          </cell>
          <cell r="F31" t="str">
            <v>26-2022</v>
          </cell>
          <cell r="G31" t="str">
            <v>CO1.PCCNTR.3168831</v>
          </cell>
          <cell r="H31" t="str">
            <v>REALIZAR SERVICIOS DE ASISTENCIA TÉCNICA AL 100 % DE LOS PROYECTOS VINCULADOS COMO ASOCIATIVOS Y/O PROYECTOS ESTRATÉGICOS EN EL MARCO DEL PDD.</v>
          </cell>
          <cell r="I31" t="str">
            <v>En Ejecución</v>
          </cell>
          <cell r="J31" t="str">
            <v>https://community.secop.gov.co/Public/Tendering/OpportunityDetail/Index?noticeUID=CO1.NTC.2493797&amp;isFromPublicArea=True&amp;isModal=true&amp;asPopupView=true</v>
          </cell>
          <cell r="K31" t="str">
            <v>SDHT-SDGS-PSP-018-2022</v>
          </cell>
          <cell r="L31" t="str">
            <v>X</v>
          </cell>
          <cell r="N31" t="str">
            <v>CC</v>
          </cell>
          <cell r="O31">
            <v>1018415212</v>
          </cell>
          <cell r="P31">
            <v>3</v>
          </cell>
          <cell r="Q31" t="str">
            <v>SALDAÑA ARIAS</v>
          </cell>
          <cell r="R31" t="str">
            <v>JUAN DIEGO</v>
          </cell>
          <cell r="S31" t="str">
            <v>No Aplica</v>
          </cell>
          <cell r="T31" t="str">
            <v>JUAN DIEGO SALDAÑA ARIAS</v>
          </cell>
          <cell r="U31" t="str">
            <v>M</v>
          </cell>
          <cell r="V31">
            <v>44566</v>
          </cell>
          <cell r="W31">
            <v>44567</v>
          </cell>
          <cell r="X31">
            <v>44568</v>
          </cell>
          <cell r="Y31">
            <v>44911</v>
          </cell>
          <cell r="Z31" t="str">
            <v>Contratación Directa</v>
          </cell>
          <cell r="AA31" t="str">
            <v>Contrato</v>
          </cell>
          <cell r="AB31" t="str">
            <v>Prestación de Servicios Profesionales</v>
          </cell>
          <cell r="AC31" t="str">
            <v>PRESTAR SERVICIOS PROFESIONALES PARA APOYAR A LA SUBDIRECCIÓN DE GESTIÓN DEL SUELO, EN LOS PROCESOS TENDIENTES A LA HABILITACIÓN DE SUELO, LA ESTRUCTURACIÓN DE LA POLÍTICA PÚBLICA Y LA NORMATIVA DISTRITAL APLICABLE</v>
          </cell>
          <cell r="AD31">
            <v>44568</v>
          </cell>
          <cell r="AE31">
            <v>44568</v>
          </cell>
          <cell r="AF31">
            <v>44568</v>
          </cell>
          <cell r="AG31">
            <v>44911</v>
          </cell>
          <cell r="AH31">
            <v>11</v>
          </cell>
          <cell r="AI31">
            <v>10</v>
          </cell>
          <cell r="AJ31">
            <v>11.333333333333334</v>
          </cell>
          <cell r="AK31">
            <v>11</v>
          </cell>
          <cell r="AL31">
            <v>10</v>
          </cell>
          <cell r="AN31">
            <v>44911</v>
          </cell>
          <cell r="AO31">
            <v>93386667</v>
          </cell>
          <cell r="AP31">
            <v>93386667</v>
          </cell>
          <cell r="AQ31">
            <v>8240000</v>
          </cell>
          <cell r="AR31">
            <v>-0.3333333283662796</v>
          </cell>
          <cell r="AS31">
            <v>3487</v>
          </cell>
          <cell r="AT31">
            <v>59</v>
          </cell>
          <cell r="AU31">
            <v>44564</v>
          </cell>
          <cell r="AV31">
            <v>93386667</v>
          </cell>
          <cell r="AW31" t="str">
            <v>O23011601190000007798</v>
          </cell>
          <cell r="AX31" t="str">
            <v>INVERSION</v>
          </cell>
          <cell r="AY31">
            <v>0</v>
          </cell>
          <cell r="AZ31" t="str">
            <v>5000249460</v>
          </cell>
          <cell r="BA31">
            <v>27</v>
          </cell>
          <cell r="BB31">
            <v>44567</v>
          </cell>
          <cell r="BC31">
            <v>93386667</v>
          </cell>
          <cell r="BK31" t="str">
            <v/>
          </cell>
          <cell r="BU31" t="str">
            <v/>
          </cell>
          <cell r="CE31" t="str">
            <v/>
          </cell>
          <cell r="CF31" t="str">
            <v/>
          </cell>
          <cell r="CQ31">
            <v>0</v>
          </cell>
          <cell r="CW31">
            <v>0</v>
          </cell>
          <cell r="EL31" t="str">
            <v>NO</v>
          </cell>
          <cell r="EM31" t="str">
            <v>No Aplica</v>
          </cell>
          <cell r="EN31" t="str">
            <v xml:space="preserve">120
</v>
          </cell>
          <cell r="EO31" t="e">
            <v>#VALUE!</v>
          </cell>
          <cell r="EP31">
            <v>45811</v>
          </cell>
          <cell r="ES31" t="str">
            <v>Clausula 1 - Numeral 6 y 23</v>
          </cell>
          <cell r="ET3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1" t="str">
            <v>No aplica</v>
          </cell>
        </row>
        <row r="32">
          <cell r="E32">
            <v>27</v>
          </cell>
          <cell r="F32" t="str">
            <v>27-2022</v>
          </cell>
          <cell r="G32" t="str">
            <v>CO1.PCCNTR.3179714</v>
          </cell>
          <cell r="H32" t="str">
            <v>REALIZAR SERVICIOS DE ASISTENCIA TÉCNICA AL 100 % DE LOS PROYECTOS VINCULADOS COMO ASOCIATIVOS Y/O PROYECTOS ESTRATÉGICOS EN EL MARCO DEL PDD.</v>
          </cell>
          <cell r="I32" t="str">
            <v>En Ejecución</v>
          </cell>
          <cell r="J32" t="str">
            <v>https://community.secop.gov.co/Public/Tendering/OpportunityDetail/Index?noticeUID=CO1.NTC.2503970&amp;isFromPublicArea=True&amp;isModal=true&amp;asPopupView=true</v>
          </cell>
          <cell r="K32" t="str">
            <v>SDHT-SDGS-PSP-019-2022</v>
          </cell>
          <cell r="L32" t="str">
            <v>X</v>
          </cell>
          <cell r="N32" t="str">
            <v>CC</v>
          </cell>
          <cell r="O32">
            <v>1072707672</v>
          </cell>
          <cell r="P32">
            <v>8</v>
          </cell>
          <cell r="Q32" t="str">
            <v>JEREZ PAZ</v>
          </cell>
          <cell r="R32" t="str">
            <v>JUAN PABLO</v>
          </cell>
          <cell r="S32" t="str">
            <v>No Aplica</v>
          </cell>
          <cell r="T32" t="str">
            <v>JUAN PABLO JEREZ PAZ</v>
          </cell>
          <cell r="U32" t="str">
            <v>M</v>
          </cell>
          <cell r="V32">
            <v>44568</v>
          </cell>
          <cell r="W32" t="str">
            <v>No Aplica</v>
          </cell>
          <cell r="X32">
            <v>44572</v>
          </cell>
          <cell r="Y32">
            <v>44916</v>
          </cell>
          <cell r="Z32" t="str">
            <v>Contratación Directa</v>
          </cell>
          <cell r="AA32" t="str">
            <v>Contrato</v>
          </cell>
          <cell r="AB32" t="str">
            <v>Prestación de Servicios Profesionales</v>
          </cell>
          <cell r="AC32" t="str">
            <v>PRESTAR SERVICIOS PROFESIONALES PARA REALIZAR LA RECOLECCIÓN Y CONSOLIDACIÓN DE LOS DATOS GEOESPACIALES QUE PERMITAN LA ELABORACIÓN DE ESTADÍSTICAS PARA LOS ANÁLISIS URBANÍSTICOS A CARGO DE LA SUBDIRECCIÓN DE GESTIÓN DEL SUELO.</v>
          </cell>
          <cell r="AD32">
            <v>44572</v>
          </cell>
          <cell r="AE32">
            <v>44572</v>
          </cell>
          <cell r="AF32">
            <v>44572</v>
          </cell>
          <cell r="AG32">
            <v>44915</v>
          </cell>
          <cell r="AH32">
            <v>11</v>
          </cell>
          <cell r="AI32">
            <v>10</v>
          </cell>
          <cell r="AJ32">
            <v>11.333333333333334</v>
          </cell>
          <cell r="AK32">
            <v>11</v>
          </cell>
          <cell r="AL32">
            <v>10</v>
          </cell>
          <cell r="AN32">
            <v>44915</v>
          </cell>
          <cell r="AO32">
            <v>72420000</v>
          </cell>
          <cell r="AP32">
            <v>72420000</v>
          </cell>
          <cell r="AQ32">
            <v>6390000</v>
          </cell>
          <cell r="AR32">
            <v>0</v>
          </cell>
          <cell r="AS32">
            <v>3481</v>
          </cell>
          <cell r="AT32">
            <v>185</v>
          </cell>
          <cell r="AU32">
            <v>44564</v>
          </cell>
          <cell r="AV32">
            <v>72420000</v>
          </cell>
          <cell r="AW32" t="str">
            <v>O23011601190000007798</v>
          </cell>
          <cell r="AX32" t="str">
            <v>INVERSION</v>
          </cell>
          <cell r="AY32">
            <v>0</v>
          </cell>
          <cell r="AZ32" t="str">
            <v>5000252000</v>
          </cell>
          <cell r="BA32">
            <v>159</v>
          </cell>
          <cell r="BB32">
            <v>44572</v>
          </cell>
          <cell r="BC32">
            <v>72420000</v>
          </cell>
          <cell r="BK32" t="str">
            <v/>
          </cell>
          <cell r="BU32" t="str">
            <v/>
          </cell>
          <cell r="CE32" t="str">
            <v/>
          </cell>
          <cell r="CF32" t="str">
            <v/>
          </cell>
          <cell r="CQ32">
            <v>0</v>
          </cell>
          <cell r="CW32">
            <v>0</v>
          </cell>
          <cell r="EL32" t="str">
            <v>NO</v>
          </cell>
          <cell r="EM32" t="str">
            <v>No Aplica</v>
          </cell>
          <cell r="EN32" t="str">
            <v xml:space="preserve">120
</v>
          </cell>
          <cell r="EO32" t="e">
            <v>#VALUE!</v>
          </cell>
          <cell r="EP32">
            <v>45815</v>
          </cell>
          <cell r="ES32" t="str">
            <v>Clausula 1 - Numeral 6 y 23</v>
          </cell>
          <cell r="ET3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2" t="str">
            <v>No aplica</v>
          </cell>
        </row>
        <row r="33">
          <cell r="E33">
            <v>28</v>
          </cell>
          <cell r="F33" t="str">
            <v>28-2022</v>
          </cell>
          <cell r="G33" t="str">
            <v>CO1.PCCNTR.3168736</v>
          </cell>
          <cell r="H33" t="str">
            <v>REALIZAR SERVICIOS DE ASISTENCIA TÉCNICA AL 100 % DE LOS PROYECTOS VINCULADOS COMO ASOCIATIVOS Y/O PROYECTOS ESTRATÉGICOS EN EL MARCO DEL PDD.</v>
          </cell>
          <cell r="I33" t="str">
            <v>En Ejecución</v>
          </cell>
          <cell r="J33" t="str">
            <v>https://community.secop.gov.co/Public/Tendering/OpportunityDetail/Index?noticeUID=CO1.NTC.2494306&amp;isFromPublicArea=True&amp;isModal=true&amp;asPopupView=true</v>
          </cell>
          <cell r="K33" t="str">
            <v>SDHT-SDGS-PSP-020-2022</v>
          </cell>
          <cell r="L33" t="str">
            <v>X</v>
          </cell>
          <cell r="N33" t="str">
            <v>CC</v>
          </cell>
          <cell r="O33">
            <v>79233936</v>
          </cell>
          <cell r="P33">
            <v>6</v>
          </cell>
          <cell r="Q33" t="str">
            <v>RODRIGUEZ CADENA</v>
          </cell>
          <cell r="R33" t="str">
            <v>JAVIER ALBERTO</v>
          </cell>
          <cell r="S33" t="str">
            <v>No Aplica</v>
          </cell>
          <cell r="T33" t="str">
            <v>JAVIER ALBERTO RODRIGUEZ CADENA</v>
          </cell>
          <cell r="U33" t="str">
            <v>M</v>
          </cell>
          <cell r="V33">
            <v>44566</v>
          </cell>
          <cell r="W33">
            <v>44573</v>
          </cell>
          <cell r="X33">
            <v>44568</v>
          </cell>
          <cell r="Y33">
            <v>44911</v>
          </cell>
          <cell r="Z33" t="str">
            <v>Contratación Directa</v>
          </cell>
          <cell r="AA33" t="str">
            <v>Contrato</v>
          </cell>
          <cell r="AB33" t="str">
            <v>Prestación de Servicios Profesionales</v>
          </cell>
          <cell r="AC33" t="str">
            <v>PRESTAR SERVICIOS PROFESIONALES PARA ELABORAR MODELOS Y ANÁLISIS FINANCIEROS DE LOS PROYECTOS O PLANES QUE HABILITAN SUELO Y GENERAN PROYECTOS DE VIVIENDA Y SUS USOS COMPLEMENTARIOS</v>
          </cell>
          <cell r="AD33">
            <v>44573</v>
          </cell>
          <cell r="AE33">
            <v>44573</v>
          </cell>
          <cell r="AF33">
            <v>44573</v>
          </cell>
          <cell r="AG33">
            <v>44916</v>
          </cell>
          <cell r="AH33">
            <v>11</v>
          </cell>
          <cell r="AI33">
            <v>10</v>
          </cell>
          <cell r="AJ33">
            <v>11.333333333333334</v>
          </cell>
          <cell r="AK33">
            <v>11</v>
          </cell>
          <cell r="AL33">
            <v>10</v>
          </cell>
          <cell r="AN33">
            <v>44916</v>
          </cell>
          <cell r="AO33">
            <v>105060000</v>
          </cell>
          <cell r="AP33">
            <v>105060000</v>
          </cell>
          <cell r="AQ33">
            <v>9270000</v>
          </cell>
          <cell r="AR33">
            <v>0</v>
          </cell>
          <cell r="AS33">
            <v>3488</v>
          </cell>
          <cell r="AT33">
            <v>65</v>
          </cell>
          <cell r="AU33">
            <v>44564</v>
          </cell>
          <cell r="AV33">
            <v>105060000</v>
          </cell>
          <cell r="AW33" t="str">
            <v>O23011601190000007798</v>
          </cell>
          <cell r="AX33" t="str">
            <v>INVERSION</v>
          </cell>
          <cell r="AY33">
            <v>0</v>
          </cell>
          <cell r="AZ33" t="str">
            <v>5000249462</v>
          </cell>
          <cell r="BA33">
            <v>28</v>
          </cell>
          <cell r="BB33">
            <v>44567</v>
          </cell>
          <cell r="BC33">
            <v>105060000</v>
          </cell>
          <cell r="BK33" t="str">
            <v/>
          </cell>
          <cell r="BU33" t="str">
            <v/>
          </cell>
          <cell r="CE33" t="str">
            <v/>
          </cell>
          <cell r="CF33" t="str">
            <v/>
          </cell>
          <cell r="CQ33">
            <v>0</v>
          </cell>
          <cell r="CW33">
            <v>0</v>
          </cell>
          <cell r="EL33" t="str">
            <v>NO</v>
          </cell>
          <cell r="EM33" t="str">
            <v>No Aplica</v>
          </cell>
          <cell r="EN33" t="str">
            <v xml:space="preserve">120
</v>
          </cell>
          <cell r="EO33" t="e">
            <v>#VALUE!</v>
          </cell>
          <cell r="EP33">
            <v>45816</v>
          </cell>
          <cell r="ES33" t="str">
            <v>Clausula 1 - Numeral 6 y 23</v>
          </cell>
          <cell r="ET3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3" t="str">
            <v>No aplica</v>
          </cell>
        </row>
        <row r="34">
          <cell r="E34">
            <v>29</v>
          </cell>
          <cell r="F34" t="str">
            <v>29-2022</v>
          </cell>
          <cell r="G34" t="str">
            <v>CO1.PCCNTR.3167587</v>
          </cell>
          <cell r="H34" t="str">
            <v>REALIZAR SERVICIOS DE ASISTENCIA TÉCNICA AL 100 % DE LOS PROYECTOS VINCULADOS COMO ASOCIATIVOS Y/O PROYECTOS ESTRATÉGICOS EN EL MARCO DEL PDD.</v>
          </cell>
          <cell r="I34" t="str">
            <v>En Ejecución</v>
          </cell>
          <cell r="J34" t="str">
            <v>https://community.secop.gov.co/Public/Tendering/OpportunityDetail/Index?noticeUID=CO1.NTC.2493371&amp;isFromPublicArea=True&amp;isModal=true&amp;asPopupView=true</v>
          </cell>
          <cell r="K34" t="str">
            <v>SDHT-SDGS-PSP-021-2022</v>
          </cell>
          <cell r="L34" t="str">
            <v>X</v>
          </cell>
          <cell r="N34" t="str">
            <v>CC</v>
          </cell>
          <cell r="O34">
            <v>1014279715</v>
          </cell>
          <cell r="P34">
            <v>8</v>
          </cell>
          <cell r="Q34" t="str">
            <v>ROBERTO PINEDA</v>
          </cell>
          <cell r="R34" t="str">
            <v>DUBAN ESNEIDER</v>
          </cell>
          <cell r="S34" t="str">
            <v>No Aplica</v>
          </cell>
          <cell r="T34" t="str">
            <v>DUBAN ESNEIDER ROBERTO PINEDA</v>
          </cell>
          <cell r="U34" t="str">
            <v>M</v>
          </cell>
          <cell r="V34">
            <v>44566</v>
          </cell>
          <cell r="W34" t="str">
            <v>No Aplica</v>
          </cell>
          <cell r="X34">
            <v>44568</v>
          </cell>
          <cell r="Y34">
            <v>44911</v>
          </cell>
          <cell r="Z34" t="str">
            <v>Contratación Directa</v>
          </cell>
          <cell r="AA34" t="str">
            <v>Contrato</v>
          </cell>
          <cell r="AB34" t="str">
            <v>Prestación de Servicios Profesionales</v>
          </cell>
          <cell r="AC34" t="str">
            <v>PRESTAR SERVICIOS PROFESIONALES PARA REALIZAR LAS ACTIVIDADES ADMINISTRATIVAS Y DE SEGUIMIENTO A LA INFORMACIÓN GENERADA A LA APLICACIÓN E IMPLEMENTACIÓN DE LOS INSTRUMENTOS DE GESTIÓN DEL SUELO.</v>
          </cell>
          <cell r="AD34">
            <v>44568</v>
          </cell>
          <cell r="AE34">
            <v>44568</v>
          </cell>
          <cell r="AF34">
            <v>44568</v>
          </cell>
          <cell r="AG34">
            <v>44911</v>
          </cell>
          <cell r="AH34">
            <v>11</v>
          </cell>
          <cell r="AI34">
            <v>10</v>
          </cell>
          <cell r="AJ34">
            <v>11.333333333333334</v>
          </cell>
          <cell r="AK34">
            <v>11</v>
          </cell>
          <cell r="AL34">
            <v>10</v>
          </cell>
          <cell r="AN34">
            <v>44911</v>
          </cell>
          <cell r="AO34">
            <v>72420000</v>
          </cell>
          <cell r="AP34">
            <v>72420000</v>
          </cell>
          <cell r="AQ34">
            <v>6390000</v>
          </cell>
          <cell r="AR34">
            <v>0</v>
          </cell>
          <cell r="AS34">
            <v>3480</v>
          </cell>
          <cell r="AT34">
            <v>78</v>
          </cell>
          <cell r="AU34">
            <v>44564</v>
          </cell>
          <cell r="AV34">
            <v>72420000</v>
          </cell>
          <cell r="AW34" t="str">
            <v>O23011601190000007798</v>
          </cell>
          <cell r="AX34" t="str">
            <v>INVERSION</v>
          </cell>
          <cell r="AY34">
            <v>0</v>
          </cell>
          <cell r="AZ34" t="str">
            <v>5000249464</v>
          </cell>
          <cell r="BA34">
            <v>29</v>
          </cell>
          <cell r="BB34">
            <v>44567</v>
          </cell>
          <cell r="BC34">
            <v>72420000</v>
          </cell>
          <cell r="BK34" t="str">
            <v/>
          </cell>
          <cell r="BU34" t="str">
            <v/>
          </cell>
          <cell r="CE34" t="str">
            <v/>
          </cell>
          <cell r="CF34" t="str">
            <v/>
          </cell>
          <cell r="CQ34">
            <v>0</v>
          </cell>
          <cell r="CW34">
            <v>0</v>
          </cell>
          <cell r="EL34" t="str">
            <v>NO</v>
          </cell>
          <cell r="EM34" t="str">
            <v>No Aplica</v>
          </cell>
          <cell r="EN34" t="str">
            <v xml:space="preserve">120
</v>
          </cell>
          <cell r="EO34" t="e">
            <v>#VALUE!</v>
          </cell>
          <cell r="EP34">
            <v>45811</v>
          </cell>
          <cell r="ES34" t="str">
            <v>Clausula 1 - Numeral 6 y 23</v>
          </cell>
          <cell r="ET3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4" t="str">
            <v>No aplica</v>
          </cell>
        </row>
        <row r="35">
          <cell r="E35">
            <v>30</v>
          </cell>
          <cell r="F35" t="str">
            <v>30-2022</v>
          </cell>
          <cell r="H35" t="str">
            <v>No Aplica</v>
          </cell>
          <cell r="I35" t="str">
            <v>Rechazado</v>
          </cell>
          <cell r="J35" t="str">
            <v>https://community.secop.gov.co/Public/Tendering/OpportunityDetail/Index?noticeUID=CO1.NTC.2691442&amp;isFromPublicArea=True&amp;isModal=False</v>
          </cell>
          <cell r="K35" t="str">
            <v>SDHT-SDGS-PSP-023-2022</v>
          </cell>
          <cell r="Q35" t="str">
            <v xml:space="preserve"> </v>
          </cell>
          <cell r="R35" t="str">
            <v xml:space="preserve"> </v>
          </cell>
          <cell r="T35">
            <v>0</v>
          </cell>
          <cell r="AC35" t="str">
            <v/>
          </cell>
          <cell r="AJ35">
            <v>0</v>
          </cell>
          <cell r="AK35">
            <v>0</v>
          </cell>
          <cell r="AL35">
            <v>0</v>
          </cell>
          <cell r="AP35">
            <v>0</v>
          </cell>
          <cell r="AR35">
            <v>0</v>
          </cell>
          <cell r="AX35" t="str">
            <v/>
          </cell>
          <cell r="BK35" t="str">
            <v/>
          </cell>
        </row>
        <row r="36">
          <cell r="E36">
            <v>31</v>
          </cell>
          <cell r="F36" t="str">
            <v>31-2022</v>
          </cell>
          <cell r="G36" t="str">
            <v>CO1.PCCNTR.3168914</v>
          </cell>
          <cell r="H36" t="str">
            <v>REALIZAR SERVICIOS DE ASISTENCIA TÉCNICA AL 100 % DE LOS PROYECTOS VINCULADOS COMO ASOCIATIVOS Y/O PROYECTOS ESTRATÉGICOS EN EL MARCO DEL PDD.</v>
          </cell>
          <cell r="I36" t="str">
            <v>En Ejecución</v>
          </cell>
          <cell r="J36" t="str">
            <v>https://community.secop.gov.co/Public/Tendering/OpportunityDetail/Index?noticeUID=CO1.NTC.2494404&amp;isFromPublicArea=True&amp;isModal=true&amp;asPopupView=true</v>
          </cell>
          <cell r="K36" t="str">
            <v>SDHT-SDGS-PSP-024-2022</v>
          </cell>
          <cell r="L36" t="str">
            <v>X</v>
          </cell>
          <cell r="N36" t="str">
            <v>CC</v>
          </cell>
          <cell r="O36">
            <v>1020772196</v>
          </cell>
          <cell r="P36">
            <v>0</v>
          </cell>
          <cell r="Q36" t="str">
            <v>PERDOMO GUZMAN</v>
          </cell>
          <cell r="R36" t="str">
            <v>JOSE GABRIEL</v>
          </cell>
          <cell r="S36" t="str">
            <v>No Aplica</v>
          </cell>
          <cell r="T36" t="str">
            <v>JOSE GABRIEL PERDOMO GUZMAN</v>
          </cell>
          <cell r="U36" t="str">
            <v>M</v>
          </cell>
          <cell r="V36">
            <v>44566</v>
          </cell>
          <cell r="W36" t="str">
            <v>No Aplica</v>
          </cell>
          <cell r="X36">
            <v>44568</v>
          </cell>
          <cell r="Y36">
            <v>44911</v>
          </cell>
          <cell r="Z36" t="str">
            <v>Contratación Directa</v>
          </cell>
          <cell r="AA36" t="str">
            <v>Contrato</v>
          </cell>
          <cell r="AB36" t="str">
            <v>Prestación de Servicios Profesionales</v>
          </cell>
          <cell r="AC36" t="str">
            <v>PRESTAR SERVICIOS PROFESIONALES PARA REALIZAR LAS ACTIVIDADES ADMINISTRATIVAS Y TÉCNICAS EN LA ESTRUCTURACIÓN DE LOS PROYECTOS ESTRATÉGICOS DEL NORTE DE LA CIUDAD</v>
          </cell>
          <cell r="AD36">
            <v>44568</v>
          </cell>
          <cell r="AE36">
            <v>44568</v>
          </cell>
          <cell r="AF36">
            <v>44568</v>
          </cell>
          <cell r="AG36">
            <v>44911</v>
          </cell>
          <cell r="AH36">
            <v>11</v>
          </cell>
          <cell r="AI36">
            <v>10</v>
          </cell>
          <cell r="AJ36">
            <v>11.333333333333334</v>
          </cell>
          <cell r="AK36">
            <v>11</v>
          </cell>
          <cell r="AL36">
            <v>10</v>
          </cell>
          <cell r="AN36">
            <v>44911</v>
          </cell>
          <cell r="AO36">
            <v>81713333</v>
          </cell>
          <cell r="AP36">
            <v>81713333</v>
          </cell>
          <cell r="AQ36">
            <v>7210000</v>
          </cell>
          <cell r="AR36">
            <v>0.3333333432674408</v>
          </cell>
          <cell r="AS36">
            <v>3494</v>
          </cell>
          <cell r="AT36">
            <v>67</v>
          </cell>
          <cell r="AU36">
            <v>44564</v>
          </cell>
          <cell r="AV36">
            <v>81713333</v>
          </cell>
          <cell r="AW36" t="str">
            <v>O23011601190000007798</v>
          </cell>
          <cell r="AX36" t="str">
            <v>INVERSION</v>
          </cell>
          <cell r="AY36">
            <v>0</v>
          </cell>
          <cell r="AZ36" t="str">
            <v>5000249466</v>
          </cell>
          <cell r="BA36">
            <v>30</v>
          </cell>
          <cell r="BB36">
            <v>44567</v>
          </cell>
          <cell r="BC36">
            <v>81713333</v>
          </cell>
          <cell r="BK36" t="str">
            <v/>
          </cell>
          <cell r="BU36" t="str">
            <v/>
          </cell>
          <cell r="CE36" t="str">
            <v/>
          </cell>
          <cell r="CF36" t="str">
            <v/>
          </cell>
          <cell r="CQ36">
            <v>0</v>
          </cell>
          <cell r="CW36">
            <v>0</v>
          </cell>
          <cell r="EL36" t="str">
            <v>NO</v>
          </cell>
          <cell r="EM36" t="str">
            <v>No Aplica</v>
          </cell>
          <cell r="EN36" t="str">
            <v xml:space="preserve">120
</v>
          </cell>
          <cell r="EO36" t="e">
            <v>#VALUE!</v>
          </cell>
          <cell r="EP36">
            <v>45811</v>
          </cell>
          <cell r="ES36" t="str">
            <v>Clausula 1 - Numeral 6 y 23</v>
          </cell>
          <cell r="ET3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6" t="str">
            <v>No aplica</v>
          </cell>
        </row>
        <row r="37">
          <cell r="E37">
            <v>32</v>
          </cell>
          <cell r="F37" t="str">
            <v>32-2022</v>
          </cell>
          <cell r="G37" t="str">
            <v>CO1.PCCNTR.3179789</v>
          </cell>
          <cell r="H37" t="str">
            <v>REALIZAR SERVICIOS DE ASISTENCIA TÉCNICA AL 100 % DE LOS PROYECTOS VINCULADOS COMO ASOCIATIVOS Y/O PROYECTOS ESTRATÉGICOS EN EL MARCO DEL PDD.</v>
          </cell>
          <cell r="I37" t="str">
            <v>En Ejecución</v>
          </cell>
          <cell r="J37" t="str">
            <v>https://community.secop.gov.co/Public/Tendering/OpportunityDetail/Index?noticeUID=CO1.NTC.2504174&amp;isFromPublicArea=True&amp;isModal=true&amp;asPopupView=true</v>
          </cell>
          <cell r="K37" t="str">
            <v>SDHT-SDGS-PSP-025-2022</v>
          </cell>
          <cell r="L37" t="str">
            <v>X</v>
          </cell>
          <cell r="N37" t="str">
            <v>CC</v>
          </cell>
          <cell r="O37">
            <v>80220309</v>
          </cell>
          <cell r="P37">
            <v>5</v>
          </cell>
          <cell r="Q37" t="str">
            <v>ALVAREZ TIRADO</v>
          </cell>
          <cell r="R37" t="str">
            <v>WILMER</v>
          </cell>
          <cell r="S37" t="str">
            <v>No Aplica</v>
          </cell>
          <cell r="T37" t="str">
            <v>WILMER ALVAREZ TIRADO</v>
          </cell>
          <cell r="U37" t="str">
            <v>M</v>
          </cell>
          <cell r="V37">
            <v>44568</v>
          </cell>
          <cell r="W37" t="str">
            <v>No Aplica</v>
          </cell>
          <cell r="X37">
            <v>44572</v>
          </cell>
          <cell r="Y37">
            <v>44784</v>
          </cell>
          <cell r="Z37" t="str">
            <v>Contratación Directa</v>
          </cell>
          <cell r="AA37" t="str">
            <v>Contrato</v>
          </cell>
          <cell r="AB37" t="str">
            <v>Prestación de Servicios Profesionales</v>
          </cell>
          <cell r="AC37" t="str">
            <v>PRESTAR SERVICIOS PROFESIONALES PARA REALIZAR EL SOPORTE TÉCNICO PARA EL MANTENIMIENTO Y ACTUALIZACIÓN DE LA CALIDAD DE DATOS, CONFIGURACIÓN, DESARROLLO Y ENTREGA DE PRODUCTOS TECNOLÓGICOS REQUERIDOS POR LA SUBDIRECCIÓN.</v>
          </cell>
          <cell r="AD37">
            <v>44572</v>
          </cell>
          <cell r="AE37">
            <v>44572</v>
          </cell>
          <cell r="AF37">
            <v>44572</v>
          </cell>
          <cell r="AG37">
            <v>44783</v>
          </cell>
          <cell r="AH37">
            <v>7</v>
          </cell>
          <cell r="AI37">
            <v>0</v>
          </cell>
          <cell r="AJ37">
            <v>10.5</v>
          </cell>
          <cell r="AK37">
            <v>10</v>
          </cell>
          <cell r="AL37">
            <v>15</v>
          </cell>
          <cell r="AM37">
            <v>44783</v>
          </cell>
          <cell r="AN37">
            <v>44890</v>
          </cell>
          <cell r="AO37">
            <v>54110000</v>
          </cell>
          <cell r="AP37">
            <v>81165000</v>
          </cell>
          <cell r="AQ37">
            <v>7730000</v>
          </cell>
          <cell r="AR37">
            <v>0</v>
          </cell>
          <cell r="AS37">
            <v>3486</v>
          </cell>
          <cell r="AT37">
            <v>447</v>
          </cell>
          <cell r="AU37">
            <v>44565</v>
          </cell>
          <cell r="AV37">
            <v>54110000</v>
          </cell>
          <cell r="AW37" t="str">
            <v>O23011601190000007798</v>
          </cell>
          <cell r="AX37" t="str">
            <v>INVERSION</v>
          </cell>
          <cell r="AY37">
            <v>0</v>
          </cell>
          <cell r="AZ37" t="str">
            <v>5000252005</v>
          </cell>
          <cell r="BA37">
            <v>161</v>
          </cell>
          <cell r="BB37">
            <v>44572</v>
          </cell>
          <cell r="BC37">
            <v>54110000</v>
          </cell>
          <cell r="BD37">
            <v>4106</v>
          </cell>
          <cell r="BE37">
            <v>1277</v>
          </cell>
          <cell r="BF37">
            <v>44768</v>
          </cell>
          <cell r="BG37">
            <v>5000345266</v>
          </cell>
          <cell r="BH37">
            <v>1203</v>
          </cell>
          <cell r="BI37">
            <v>44777</v>
          </cell>
          <cell r="BJ37" t="str">
            <v>O23011601190000007798</v>
          </cell>
          <cell r="BK37" t="str">
            <v>INVERSION</v>
          </cell>
          <cell r="BL37">
            <v>44782</v>
          </cell>
          <cell r="BM37">
            <v>27055000</v>
          </cell>
          <cell r="BN37" t="str">
            <v>No Aplica</v>
          </cell>
          <cell r="BU37" t="str">
            <v/>
          </cell>
          <cell r="CE37" t="str">
            <v/>
          </cell>
          <cell r="CF37" t="str">
            <v/>
          </cell>
          <cell r="CI37">
            <v>44774</v>
          </cell>
          <cell r="CJ37">
            <v>3</v>
          </cell>
          <cell r="CK37">
            <v>15</v>
          </cell>
          <cell r="CL37">
            <v>44782</v>
          </cell>
          <cell r="CM37">
            <v>44784</v>
          </cell>
          <cell r="CN37">
            <v>44890</v>
          </cell>
          <cell r="CQ37">
            <v>0</v>
          </cell>
          <cell r="CW37">
            <v>0</v>
          </cell>
          <cell r="EL37" t="str">
            <v>NO</v>
          </cell>
          <cell r="EM37" t="str">
            <v>No Aplica</v>
          </cell>
          <cell r="EN37" t="str">
            <v xml:space="preserve">120
</v>
          </cell>
          <cell r="EO37" t="e">
            <v>#VALUE!</v>
          </cell>
          <cell r="EP37">
            <v>45790</v>
          </cell>
          <cell r="ES37" t="str">
            <v>Clausula 1 - Numeral 6 y 23</v>
          </cell>
          <cell r="ET3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7" t="str">
            <v>No aplica</v>
          </cell>
        </row>
        <row r="38">
          <cell r="E38">
            <v>33</v>
          </cell>
          <cell r="F38" t="str">
            <v>33-2022</v>
          </cell>
          <cell r="G38" t="str">
            <v>CO1.PCCNTR.3170551</v>
          </cell>
          <cell r="H38" t="str">
            <v xml:space="preserve">REALIZAR AL 100 % DE LOS PREDIOS OBJETO DE ESTUDIO QUE LO REQUIERAN COMO PARTE DE LA FORMULACIÓN Y/O IMPLEMENTACIÓN EN INSTRUMENTOS DE GESTIÓN, UN DOCUMENTO TÉCNICO. </v>
          </cell>
          <cell r="I38" t="str">
            <v>En Ejecución</v>
          </cell>
          <cell r="J38" t="str">
            <v>https://community.secop.gov.co/Public/Tendering/OpportunityDetail/Index?noticeUID=CO1.NTC.2495689&amp;isFromPublicArea=True&amp;isModal=true&amp;asPopupView=true</v>
          </cell>
          <cell r="K38" t="str">
            <v>SDHT-SDGS-PSP-029-2022</v>
          </cell>
          <cell r="L38" t="str">
            <v>X</v>
          </cell>
          <cell r="N38" t="str">
            <v>CC</v>
          </cell>
          <cell r="O38">
            <v>91245019</v>
          </cell>
          <cell r="P38">
            <v>2</v>
          </cell>
          <cell r="Q38" t="str">
            <v xml:space="preserve">GOMEZ DIAZ </v>
          </cell>
          <cell r="R38" t="str">
            <v>GERMAN</v>
          </cell>
          <cell r="S38" t="str">
            <v>No Aplica</v>
          </cell>
          <cell r="T38" t="str">
            <v xml:space="preserve">GERMAN GOMEZ DIAZ </v>
          </cell>
          <cell r="U38" t="str">
            <v>M</v>
          </cell>
          <cell r="V38">
            <v>44567</v>
          </cell>
          <cell r="W38" t="str">
            <v>No Aplica</v>
          </cell>
          <cell r="X38">
            <v>44572</v>
          </cell>
          <cell r="Y38">
            <v>44912</v>
          </cell>
          <cell r="Z38" t="str">
            <v>Contratación Directa</v>
          </cell>
          <cell r="AA38" t="str">
            <v>Contrato</v>
          </cell>
          <cell r="AB38" t="str">
            <v>Prestación de Servicios Profesionales</v>
          </cell>
          <cell r="AC38" t="str">
            <v>PRESTAR SERVICIOS PROFESIONALES PARA APOYAR A LA SUBDIRECCIÓN DE GESTIÓN DEL SUELO EN EL PROCESO DE EVALUACIÓN TÉCNICA DURANTE LA IMPLEMENTACIÓN DE LOS INSTRUMENTOS DE PLANIFICACIÓN Y GESTIÓN DE SUELO.</v>
          </cell>
          <cell r="AD38">
            <v>44572</v>
          </cell>
          <cell r="AE38">
            <v>44572</v>
          </cell>
          <cell r="AF38">
            <v>44572</v>
          </cell>
          <cell r="AG38">
            <v>44915</v>
          </cell>
          <cell r="AH38">
            <v>11</v>
          </cell>
          <cell r="AI38">
            <v>10</v>
          </cell>
          <cell r="AJ38">
            <v>11.333333333333334</v>
          </cell>
          <cell r="AK38">
            <v>11</v>
          </cell>
          <cell r="AL38">
            <v>10</v>
          </cell>
          <cell r="AN38">
            <v>44915</v>
          </cell>
          <cell r="AO38">
            <v>46380000</v>
          </cell>
          <cell r="AP38">
            <v>46380000</v>
          </cell>
          <cell r="AQ38">
            <v>7730000</v>
          </cell>
          <cell r="AR38">
            <v>41226666.666666657</v>
          </cell>
          <cell r="AS38">
            <v>3476</v>
          </cell>
          <cell r="AT38">
            <v>437</v>
          </cell>
          <cell r="AU38">
            <v>44565</v>
          </cell>
          <cell r="AV38">
            <v>41226667</v>
          </cell>
          <cell r="AW38" t="str">
            <v>O23011601190000007798</v>
          </cell>
          <cell r="AX38" t="str">
            <v>INVERSION</v>
          </cell>
          <cell r="AY38">
            <v>0</v>
          </cell>
          <cell r="AZ38" t="str">
            <v>5000250027</v>
          </cell>
          <cell r="BA38">
            <v>95</v>
          </cell>
          <cell r="BB38">
            <v>44568</v>
          </cell>
          <cell r="BC38">
            <v>41226667</v>
          </cell>
          <cell r="BK38" t="str">
            <v/>
          </cell>
          <cell r="BU38" t="str">
            <v/>
          </cell>
          <cell r="CE38" t="str">
            <v/>
          </cell>
          <cell r="CF38" t="str">
            <v/>
          </cell>
          <cell r="CQ38">
            <v>0</v>
          </cell>
          <cell r="CW38">
            <v>0</v>
          </cell>
          <cell r="EL38" t="str">
            <v>NO</v>
          </cell>
          <cell r="EM38" t="str">
            <v>No Aplica</v>
          </cell>
          <cell r="EN38" t="str">
            <v xml:space="preserve">120
</v>
          </cell>
          <cell r="EO38" t="e">
            <v>#VALUE!</v>
          </cell>
          <cell r="EP38">
            <v>45815</v>
          </cell>
          <cell r="ES38" t="str">
            <v>Clausula 1 - Numeral 6 y 23</v>
          </cell>
          <cell r="ET3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8" t="str">
            <v>No aplica</v>
          </cell>
        </row>
        <row r="39">
          <cell r="E39">
            <v>33</v>
          </cell>
          <cell r="F39" t="str">
            <v>33-2022</v>
          </cell>
          <cell r="G39" t="str">
            <v>CO1.PCCNTR.3170551</v>
          </cell>
          <cell r="H39" t="str">
            <v>ELABORAR MÍNIMO  1 INSTRUMENTO DE GESTIÓN DEL SUELO</v>
          </cell>
          <cell r="I39" t="str">
            <v>En Ejecución</v>
          </cell>
          <cell r="J39" t="str">
            <v>https://community.secop.gov.co/Public/Tendering/OpportunityDetail/Index?noticeUID=CO1.NTC.2495689&amp;isFromPublicArea=True&amp;isModal=true&amp;asPopupView=true</v>
          </cell>
          <cell r="K39" t="str">
            <v>SDHT-SDGS-PSP-029-2022</v>
          </cell>
          <cell r="L39" t="str">
            <v>X</v>
          </cell>
          <cell r="N39" t="str">
            <v>CC</v>
          </cell>
          <cell r="O39">
            <v>91245019</v>
          </cell>
          <cell r="P39">
            <v>2</v>
          </cell>
          <cell r="Q39" t="str">
            <v xml:space="preserve">GOMEZ DIAZ </v>
          </cell>
          <cell r="R39" t="str">
            <v>GERMAN</v>
          </cell>
          <cell r="S39" t="str">
            <v>No Aplica</v>
          </cell>
          <cell r="T39" t="str">
            <v xml:space="preserve">GERMAN GOMEZ DIAZ </v>
          </cell>
          <cell r="U39" t="str">
            <v>M</v>
          </cell>
          <cell r="V39">
            <v>44567</v>
          </cell>
          <cell r="W39" t="str">
            <v>No Aplica</v>
          </cell>
          <cell r="X39">
            <v>44572</v>
          </cell>
          <cell r="Y39">
            <v>44912</v>
          </cell>
          <cell r="Z39" t="str">
            <v>Contratación Directa</v>
          </cell>
          <cell r="AA39" t="str">
            <v>Contrato</v>
          </cell>
          <cell r="AB39" t="str">
            <v>Prestación de Servicios Profesionales</v>
          </cell>
          <cell r="AC39" t="str">
            <v>PRESTAR SERVICIOS PROFESIONALES PARA APOYAR A LA SUBDIRECCIÓN DE GESTIÓN DEL SUELO EN EL PROCESO DE EVALUACIÓN TÉCNICA DURANTE LA IMPLEMENTACIÓN DE LOS INSTRUMENTOS DE PLANIFICACIÓN Y GESTIÓN DE SUELO.</v>
          </cell>
          <cell r="AD39">
            <v>44572</v>
          </cell>
          <cell r="AE39">
            <v>44572</v>
          </cell>
          <cell r="AF39">
            <v>44572</v>
          </cell>
          <cell r="AG39">
            <v>44915</v>
          </cell>
          <cell r="AH39">
            <v>11</v>
          </cell>
          <cell r="AI39">
            <v>10</v>
          </cell>
          <cell r="AJ39">
            <v>11.333333333333334</v>
          </cell>
          <cell r="AK39">
            <v>11</v>
          </cell>
          <cell r="AL39">
            <v>10</v>
          </cell>
          <cell r="AN39">
            <v>44915</v>
          </cell>
          <cell r="AO39">
            <v>41226667</v>
          </cell>
          <cell r="AP39">
            <v>41226667</v>
          </cell>
          <cell r="AQ39">
            <v>7730000</v>
          </cell>
          <cell r="AR39">
            <v>46379999.666666657</v>
          </cell>
          <cell r="AS39">
            <v>3475</v>
          </cell>
          <cell r="AT39">
            <v>82</v>
          </cell>
          <cell r="AU39">
            <v>44564</v>
          </cell>
          <cell r="AV39">
            <v>46380000</v>
          </cell>
          <cell r="AW39" t="str">
            <v>O23011601190000007798</v>
          </cell>
          <cell r="AX39" t="str">
            <v>INVERSION</v>
          </cell>
          <cell r="AY39">
            <v>0</v>
          </cell>
          <cell r="AZ39" t="str">
            <v>5000250030</v>
          </cell>
          <cell r="BA39">
            <v>96</v>
          </cell>
          <cell r="BB39">
            <v>44568</v>
          </cell>
          <cell r="BC39">
            <v>46380000</v>
          </cell>
          <cell r="BK39" t="str">
            <v/>
          </cell>
          <cell r="BU39" t="str">
            <v/>
          </cell>
          <cell r="CE39" t="str">
            <v/>
          </cell>
          <cell r="CF39" t="str">
            <v/>
          </cell>
          <cell r="CQ39">
            <v>0</v>
          </cell>
          <cell r="CW39">
            <v>0</v>
          </cell>
          <cell r="EL39" t="str">
            <v>NO</v>
          </cell>
          <cell r="EM39" t="str">
            <v>No Aplica</v>
          </cell>
          <cell r="EN39" t="str">
            <v xml:space="preserve">120
</v>
          </cell>
          <cell r="EO39" t="e">
            <v>#VALUE!</v>
          </cell>
          <cell r="EP39">
            <v>45815</v>
          </cell>
          <cell r="ES39" t="str">
            <v>Clausula 1 - Numeral 6 y 23</v>
          </cell>
          <cell r="ET3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9" t="str">
            <v>No aplica</v>
          </cell>
        </row>
        <row r="40">
          <cell r="E40">
            <v>34</v>
          </cell>
          <cell r="F40" t="str">
            <v>34-2022</v>
          </cell>
          <cell r="G40" t="str">
            <v>CO1.PCCNTR.3177281</v>
          </cell>
          <cell r="H40" t="str">
            <v xml:space="preserve">REALIZAR AL 100 % DE LOS PREDIOS OBJETO DE ESTUDIO QUE LO REQUIERAN COMO PARTE DE LA FORMULACIÓN Y/O IMPLEMENTACIÓN EN INSTRUMENTOS DE GESTIÓN, UN DOCUMENTO TÉCNICO. </v>
          </cell>
          <cell r="I40" t="str">
            <v>En Ejecución</v>
          </cell>
          <cell r="J40" t="str">
            <v>https://community.secop.gov.co/Public/Tendering/OpportunityDetail/Index?noticeUID=CO1.NTC.2502125&amp;isFromPublicArea=True&amp;isModal=true&amp;asPopupView=true</v>
          </cell>
          <cell r="K40" t="str">
            <v>SDHT-SDGS-PSP-030-2022</v>
          </cell>
          <cell r="L40" t="str">
            <v>X</v>
          </cell>
          <cell r="N40" t="str">
            <v>CC</v>
          </cell>
          <cell r="O40">
            <v>1033717249</v>
          </cell>
          <cell r="P40">
            <v>6</v>
          </cell>
          <cell r="Q40" t="str">
            <v>FONSECA RODRIGUEZ</v>
          </cell>
          <cell r="R40" t="str">
            <v>JHURLEY ALEXANDRA</v>
          </cell>
          <cell r="S40" t="str">
            <v>No Aplica</v>
          </cell>
          <cell r="T40" t="str">
            <v>JHURLEY ALEXANDRA FONSECA RODRIGUEZ</v>
          </cell>
          <cell r="U40" t="str">
            <v>F</v>
          </cell>
          <cell r="V40">
            <v>44568</v>
          </cell>
          <cell r="W40" t="str">
            <v>No Aplica</v>
          </cell>
          <cell r="X40">
            <v>44572</v>
          </cell>
          <cell r="Y40">
            <v>44784</v>
          </cell>
          <cell r="Z40" t="str">
            <v>Contratación Directa</v>
          </cell>
          <cell r="AA40" t="str">
            <v>Contrato</v>
          </cell>
          <cell r="AB40" t="str">
            <v>Prestación de Servicios Profesionales</v>
          </cell>
          <cell r="AC40" t="str">
            <v>PRESTAR SERVICIOS PROFESIONALES PARA EL DIAGNÓSTICO, ANÁLISIS Y EVALUACIÓN DE LA INFORMACIÓN GENERADA POR LOS INSTRUMENTOS DE GESTIÓN DE SUELO Y LOS PROYECTOS DE VIVIENDA Y USOS COMPLEMENTARIOS APOYADOS DESDE LA SUBDIRECCIÓN.</v>
          </cell>
          <cell r="AD40">
            <v>44572</v>
          </cell>
          <cell r="AE40">
            <v>44572</v>
          </cell>
          <cell r="AF40">
            <v>44572</v>
          </cell>
          <cell r="AG40">
            <v>44783</v>
          </cell>
          <cell r="AH40">
            <v>7</v>
          </cell>
          <cell r="AI40">
            <v>0</v>
          </cell>
          <cell r="AJ40">
            <v>7</v>
          </cell>
          <cell r="AK40">
            <v>7</v>
          </cell>
          <cell r="AL40">
            <v>0</v>
          </cell>
          <cell r="AN40">
            <v>44783</v>
          </cell>
          <cell r="AO40">
            <v>49000000</v>
          </cell>
          <cell r="AP40">
            <v>49000000</v>
          </cell>
          <cell r="AQ40">
            <v>7000000</v>
          </cell>
          <cell r="AR40">
            <v>0</v>
          </cell>
          <cell r="AS40">
            <v>3503</v>
          </cell>
          <cell r="AT40">
            <v>209</v>
          </cell>
          <cell r="AU40">
            <v>44564</v>
          </cell>
          <cell r="AV40">
            <v>49000000</v>
          </cell>
          <cell r="AW40" t="str">
            <v>O23011601190000007798</v>
          </cell>
          <cell r="AX40" t="str">
            <v>INVERSION</v>
          </cell>
          <cell r="AY40">
            <v>0</v>
          </cell>
          <cell r="AZ40" t="str">
            <v>5000252015</v>
          </cell>
          <cell r="BA40">
            <v>164</v>
          </cell>
          <cell r="BB40">
            <v>44572</v>
          </cell>
          <cell r="BC40">
            <v>49000000</v>
          </cell>
          <cell r="BK40" t="str">
            <v/>
          </cell>
          <cell r="BU40" t="str">
            <v/>
          </cell>
          <cell r="CE40" t="str">
            <v/>
          </cell>
          <cell r="CF40" t="str">
            <v/>
          </cell>
          <cell r="CQ40">
            <v>0</v>
          </cell>
          <cell r="CW40">
            <v>0</v>
          </cell>
          <cell r="EL40" t="str">
            <v>NO</v>
          </cell>
          <cell r="EM40" t="str">
            <v>No Aplica</v>
          </cell>
          <cell r="EN40" t="str">
            <v xml:space="preserve">120
</v>
          </cell>
          <cell r="EO40" t="e">
            <v>#VALUE!</v>
          </cell>
          <cell r="EP40">
            <v>45683</v>
          </cell>
          <cell r="ES40" t="str">
            <v>Clausula 1 - Numeral 6 y 23</v>
          </cell>
          <cell r="ET4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0" t="str">
            <v>No aplica</v>
          </cell>
        </row>
        <row r="41">
          <cell r="E41">
            <v>35</v>
          </cell>
          <cell r="F41" t="str">
            <v>35-2022</v>
          </cell>
          <cell r="G41" t="str">
            <v>CO1.PCCNTR.3177434</v>
          </cell>
          <cell r="H41" t="str">
            <v>PROMOVER LA INICIACIÓN  2250 VIVIENDAS VIP EN BOGOTÁ, A TRAVÉS DE LA GESTIÓN DE 90 HECTÁREAS DE SUELO.</v>
          </cell>
          <cell r="I41" t="str">
            <v>En Ejecución</v>
          </cell>
          <cell r="J41" t="str">
            <v>https://community.secop.gov.co/Public/Tendering/OpportunityDetail/Index?noticeUID=CO1.NTC.2501975&amp;isFromPublicArea=True&amp;isModal=true&amp;asPopupView=true</v>
          </cell>
          <cell r="K41" t="str">
            <v>SDHT-SDGS-PSP-031-2022</v>
          </cell>
          <cell r="L41" t="str">
            <v>X</v>
          </cell>
          <cell r="N41" t="str">
            <v>CC</v>
          </cell>
          <cell r="O41">
            <v>38280863</v>
          </cell>
          <cell r="P41">
            <v>8</v>
          </cell>
          <cell r="Q41" t="str">
            <v>GUTIERREZ BARRIOS</v>
          </cell>
          <cell r="R41" t="str">
            <v>PIEDAD</v>
          </cell>
          <cell r="S41" t="str">
            <v>No Aplica</v>
          </cell>
          <cell r="T41" t="str">
            <v>PIEDAD GUTIERREZ BARRIOS</v>
          </cell>
          <cell r="U41" t="str">
            <v>F</v>
          </cell>
          <cell r="V41">
            <v>44568</v>
          </cell>
          <cell r="W41" t="str">
            <v>No Aplica</v>
          </cell>
          <cell r="X41">
            <v>44572</v>
          </cell>
          <cell r="Y41">
            <v>44784</v>
          </cell>
          <cell r="Z41" t="str">
            <v>Contratación Directa</v>
          </cell>
          <cell r="AA41" t="str">
            <v>Contrato</v>
          </cell>
          <cell r="AB41" t="str">
            <v>Prestación de Servicios Profesionales</v>
          </cell>
          <cell r="AC41" t="str">
            <v>PRESTAR SERVICIOS PROFESIONALES EN LAS ACTIVIDADES NORMATIVAS AMBIENTALES DE LOS PROYECTOS EN RESPONSABILIDAD DE LA SUBDIRECCIÓN QUE PERMITAN LA HABILITACIÓN DE SUELO PARA VIVIENDA Y USOS COMPLEMENTARIOS</v>
          </cell>
          <cell r="AD41">
            <v>44572</v>
          </cell>
          <cell r="AE41">
            <v>44572</v>
          </cell>
          <cell r="AF41">
            <v>44572</v>
          </cell>
          <cell r="AG41">
            <v>44783</v>
          </cell>
          <cell r="AH41">
            <v>7</v>
          </cell>
          <cell r="AI41">
            <v>0</v>
          </cell>
          <cell r="AJ41">
            <v>7</v>
          </cell>
          <cell r="AK41">
            <v>7</v>
          </cell>
          <cell r="AL41">
            <v>0</v>
          </cell>
          <cell r="AN41">
            <v>44783</v>
          </cell>
          <cell r="AO41">
            <v>50470000</v>
          </cell>
          <cell r="AP41">
            <v>50470000</v>
          </cell>
          <cell r="AQ41">
            <v>7210000</v>
          </cell>
          <cell r="AR41">
            <v>0</v>
          </cell>
          <cell r="AS41">
            <v>3508</v>
          </cell>
          <cell r="AT41">
            <v>451</v>
          </cell>
          <cell r="AU41">
            <v>44565</v>
          </cell>
          <cell r="AV41">
            <v>50470000</v>
          </cell>
          <cell r="AW41" t="str">
            <v>O23011601190000007798</v>
          </cell>
          <cell r="AX41" t="str">
            <v>INVERSION</v>
          </cell>
          <cell r="AY41">
            <v>0</v>
          </cell>
          <cell r="AZ41" t="str">
            <v>5000252022</v>
          </cell>
          <cell r="BA41">
            <v>166</v>
          </cell>
          <cell r="BB41">
            <v>44572</v>
          </cell>
          <cell r="BC41">
            <v>50470000</v>
          </cell>
          <cell r="BK41" t="str">
            <v/>
          </cell>
          <cell r="BU41" t="str">
            <v/>
          </cell>
          <cell r="CE41" t="str">
            <v/>
          </cell>
          <cell r="CF41" t="str">
            <v/>
          </cell>
          <cell r="CQ41">
            <v>0</v>
          </cell>
          <cell r="CW41">
            <v>0</v>
          </cell>
          <cell r="EL41" t="str">
            <v>NO</v>
          </cell>
          <cell r="EM41" t="str">
            <v>No Aplica</v>
          </cell>
          <cell r="EN41" t="str">
            <v xml:space="preserve">120
</v>
          </cell>
          <cell r="EO41" t="e">
            <v>#VALUE!</v>
          </cell>
          <cell r="EP41">
            <v>45683</v>
          </cell>
          <cell r="ES41" t="str">
            <v>Clausula 1 - Numeral 6 y 23</v>
          </cell>
          <cell r="ET4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1" t="str">
            <v>No aplica</v>
          </cell>
        </row>
        <row r="42">
          <cell r="E42">
            <v>36</v>
          </cell>
          <cell r="F42" t="str">
            <v>36-2022</v>
          </cell>
          <cell r="G42" t="str">
            <v>CO1.PCCNTR.3177719</v>
          </cell>
          <cell r="H42" t="str">
            <v>REALIZAR SERVICIOS DE ASISTENCIA TÉCNICA AL 100 % DE LOS PROYECTOS VINCULADOS COMO ASOCIATIVOS Y/O PROYECTOS ESTRATÉGICOS EN EL MARCO DEL PDD.</v>
          </cell>
          <cell r="I42" t="str">
            <v>En Ejecución</v>
          </cell>
          <cell r="J42" t="str">
            <v>https://community.secop.gov.co/Public/Tendering/OpportunityDetail/Index?noticeUID=CO1.NTC.2502047&amp;isFromPublicArea=True&amp;isModal=true&amp;asPopupView=true</v>
          </cell>
          <cell r="K42" t="str">
            <v>SDHT-SDGS-PSP-032-2022</v>
          </cell>
          <cell r="L42" t="str">
            <v>X</v>
          </cell>
          <cell r="N42" t="str">
            <v>CC</v>
          </cell>
          <cell r="O42">
            <v>1144074347</v>
          </cell>
          <cell r="P42">
            <v>1</v>
          </cell>
          <cell r="Q42" t="str">
            <v>CASTRO SIERRA</v>
          </cell>
          <cell r="R42" t="str">
            <v>JUAN CAMILO</v>
          </cell>
          <cell r="S42" t="str">
            <v>No Aplica</v>
          </cell>
          <cell r="T42" t="str">
            <v>JUAN CAMILO CASTRO SIERRA</v>
          </cell>
          <cell r="U42" t="str">
            <v>M</v>
          </cell>
          <cell r="V42">
            <v>44568</v>
          </cell>
          <cell r="W42" t="str">
            <v>No Aplica</v>
          </cell>
          <cell r="X42">
            <v>44572</v>
          </cell>
          <cell r="Y42">
            <v>44784</v>
          </cell>
          <cell r="Z42" t="str">
            <v>Contratación Directa</v>
          </cell>
          <cell r="AA42" t="str">
            <v>Contrato</v>
          </cell>
          <cell r="AB42" t="str">
            <v>Prestación de Servicios Profesionales</v>
          </cell>
          <cell r="AC42" t="str">
            <v>PRESTAR SERVICIOS PROFESIONALES PARA REALIZAR LA REPRESENTACIÓN ARQUITECTÓNICA Y URBANÍSTICA DE LA ESTRUCTURACIÓN Y DESARROLLO DE LOS PROYECTOS TENDIENTES A LA HABILITACIÓN DEL SUELO</v>
          </cell>
          <cell r="AD42">
            <v>44572</v>
          </cell>
          <cell r="AE42">
            <v>44572</v>
          </cell>
          <cell r="AF42">
            <v>44572</v>
          </cell>
          <cell r="AG42">
            <v>44783</v>
          </cell>
          <cell r="AH42">
            <v>7</v>
          </cell>
          <cell r="AI42">
            <v>0</v>
          </cell>
          <cell r="AJ42">
            <v>10.5</v>
          </cell>
          <cell r="AK42">
            <v>10</v>
          </cell>
          <cell r="AL42">
            <v>15</v>
          </cell>
          <cell r="AM42">
            <v>44783</v>
          </cell>
          <cell r="AN42">
            <v>44890</v>
          </cell>
          <cell r="AO42">
            <v>46200000</v>
          </cell>
          <cell r="AP42">
            <v>69300000</v>
          </cell>
          <cell r="AQ42">
            <v>6600000</v>
          </cell>
          <cell r="AR42">
            <v>0</v>
          </cell>
          <cell r="AS42">
            <v>3509</v>
          </cell>
          <cell r="AT42">
            <v>454</v>
          </cell>
          <cell r="AU42">
            <v>44565</v>
          </cell>
          <cell r="AV42">
            <v>46200000</v>
          </cell>
          <cell r="AW42" t="str">
            <v>O23011601190000007798</v>
          </cell>
          <cell r="AX42" t="str">
            <v>INVERSION</v>
          </cell>
          <cell r="AY42">
            <v>0</v>
          </cell>
          <cell r="AZ42" t="str">
            <v>5000252028</v>
          </cell>
          <cell r="BA42">
            <v>168</v>
          </cell>
          <cell r="BB42">
            <v>44572</v>
          </cell>
          <cell r="BC42">
            <v>46200000</v>
          </cell>
          <cell r="BD42">
            <v>4114</v>
          </cell>
          <cell r="BE42">
            <v>1279</v>
          </cell>
          <cell r="BF42">
            <v>44768</v>
          </cell>
          <cell r="BG42">
            <v>5000348654</v>
          </cell>
          <cell r="BH42">
            <v>1216</v>
          </cell>
          <cell r="BI42">
            <v>44784</v>
          </cell>
          <cell r="BJ42" t="str">
            <v>O23011601190000007798</v>
          </cell>
          <cell r="BK42" t="str">
            <v>INVERSION</v>
          </cell>
          <cell r="BL42">
            <v>44783</v>
          </cell>
          <cell r="BM42">
            <v>23100000</v>
          </cell>
          <cell r="BN42" t="str">
            <v>No Aplica</v>
          </cell>
          <cell r="BU42" t="str">
            <v/>
          </cell>
          <cell r="CE42" t="str">
            <v/>
          </cell>
          <cell r="CF42" t="str">
            <v/>
          </cell>
          <cell r="CI42">
            <v>44775</v>
          </cell>
          <cell r="CJ42">
            <v>3</v>
          </cell>
          <cell r="CK42">
            <v>15</v>
          </cell>
          <cell r="CL42">
            <v>44783</v>
          </cell>
          <cell r="CM42">
            <v>44784</v>
          </cell>
          <cell r="CN42">
            <v>44890</v>
          </cell>
          <cell r="CQ42">
            <v>0</v>
          </cell>
          <cell r="CW42">
            <v>0</v>
          </cell>
          <cell r="DA42">
            <v>44596</v>
          </cell>
          <cell r="DB42" t="str">
            <v>EDWIN STEVEN RUBIO RAMIREZ</v>
          </cell>
          <cell r="DC42">
            <v>1015427297</v>
          </cell>
          <cell r="DD42" t="str">
            <v>Calle 81  115 25</v>
          </cell>
          <cell r="DE42">
            <v>3175752224</v>
          </cell>
          <cell r="DF42" t="str">
            <v>arqsteven.rubio@gmail.com</v>
          </cell>
          <cell r="DG42">
            <v>41140000</v>
          </cell>
          <cell r="DH42" t="str">
            <v>No Aplica</v>
          </cell>
          <cell r="EL42" t="str">
            <v>NO</v>
          </cell>
          <cell r="EM42" t="str">
            <v>No Aplica</v>
          </cell>
          <cell r="EN42" t="str">
            <v xml:space="preserve">120
</v>
          </cell>
          <cell r="EO42" t="e">
            <v>#VALUE!</v>
          </cell>
          <cell r="EP42">
            <v>45790</v>
          </cell>
          <cell r="ES42" t="str">
            <v>Clausula 1 - Numeral 6 y 23</v>
          </cell>
          <cell r="ET4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2" t="str">
            <v>No aplica</v>
          </cell>
        </row>
        <row r="43">
          <cell r="E43">
            <v>37</v>
          </cell>
          <cell r="F43" t="str">
            <v>37-2022</v>
          </cell>
          <cell r="G43" t="str">
            <v>CO1.PCCNTR.3177634</v>
          </cell>
          <cell r="H43" t="str">
            <v xml:space="preserve">REALIZAR AL 100 % DE LOS PREDIOS OBJETO DE ESTUDIO QUE LO REQUIERAN COMO PARTE DE LA FORMULACIÓN Y/O IMPLEMENTACIÓN EN INSTRUMENTOS DE GESTIÓN, UN DOCUMENTO TÉCNICO. </v>
          </cell>
          <cell r="I43" t="str">
            <v>En Ejecución</v>
          </cell>
          <cell r="J43" t="str">
            <v>https://community.secop.gov.co/Public/Tendering/OpportunityDetail/Index?noticeUID=CO1.NTC.2502184&amp;isFromPublicArea=True&amp;isModal=true&amp;asPopupView=true</v>
          </cell>
          <cell r="K43" t="str">
            <v>SDHT-SDGS-PSP-033-2022</v>
          </cell>
          <cell r="L43" t="str">
            <v>X</v>
          </cell>
          <cell r="N43" t="str">
            <v>CC</v>
          </cell>
          <cell r="O43">
            <v>52702395</v>
          </cell>
          <cell r="P43">
            <v>6</v>
          </cell>
          <cell r="Q43" t="str">
            <v>REY PLAZAS</v>
          </cell>
          <cell r="R43" t="str">
            <v>CLARA MARGARITA MARIA</v>
          </cell>
          <cell r="S43" t="str">
            <v>No Aplica</v>
          </cell>
          <cell r="T43" t="str">
            <v>CLARA MARGARITA MARIA REY PLAZAS</v>
          </cell>
          <cell r="U43" t="str">
            <v>F</v>
          </cell>
          <cell r="V43">
            <v>44568</v>
          </cell>
          <cell r="W43" t="str">
            <v>No Aplica</v>
          </cell>
          <cell r="X43">
            <v>44572</v>
          </cell>
          <cell r="Y43">
            <v>44784</v>
          </cell>
          <cell r="Z43" t="str">
            <v>Contratación Directa</v>
          </cell>
          <cell r="AA43" t="str">
            <v>Contrato</v>
          </cell>
          <cell r="AB43" t="str">
            <v>Prestación de Servicios Profesionales</v>
          </cell>
          <cell r="AC43" t="str">
            <v>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v>
          </cell>
          <cell r="AD43">
            <v>44572</v>
          </cell>
          <cell r="AE43">
            <v>44572</v>
          </cell>
          <cell r="AF43">
            <v>44572</v>
          </cell>
          <cell r="AG43">
            <v>44783</v>
          </cell>
          <cell r="AH43">
            <v>7</v>
          </cell>
          <cell r="AI43">
            <v>0</v>
          </cell>
          <cell r="AJ43">
            <v>10.5</v>
          </cell>
          <cell r="AK43">
            <v>10</v>
          </cell>
          <cell r="AL43">
            <v>15</v>
          </cell>
          <cell r="AM43">
            <v>44783</v>
          </cell>
          <cell r="AN43">
            <v>44890</v>
          </cell>
          <cell r="AO43">
            <v>54110000</v>
          </cell>
          <cell r="AP43">
            <v>81165000</v>
          </cell>
          <cell r="AQ43">
            <v>7730000</v>
          </cell>
          <cell r="AR43">
            <v>0</v>
          </cell>
          <cell r="AS43">
            <v>3477</v>
          </cell>
          <cell r="AT43">
            <v>439</v>
          </cell>
          <cell r="AU43">
            <v>44565</v>
          </cell>
          <cell r="AV43">
            <v>54110000</v>
          </cell>
          <cell r="AW43" t="str">
            <v>O23011601190000007798</v>
          </cell>
          <cell r="AX43" t="str">
            <v>INVERSION</v>
          </cell>
          <cell r="AY43">
            <v>0</v>
          </cell>
          <cell r="AZ43" t="str">
            <v>5000252031</v>
          </cell>
          <cell r="BA43">
            <v>169</v>
          </cell>
          <cell r="BB43">
            <v>44572</v>
          </cell>
          <cell r="BC43">
            <v>54110000</v>
          </cell>
          <cell r="BD43">
            <v>4101</v>
          </cell>
          <cell r="BE43">
            <v>1275</v>
          </cell>
          <cell r="BF43">
            <v>44768</v>
          </cell>
          <cell r="BG43">
            <v>5000349155</v>
          </cell>
          <cell r="BH43">
            <v>1221</v>
          </cell>
          <cell r="BI43">
            <v>44785</v>
          </cell>
          <cell r="BJ43" t="str">
            <v>O23011601190000007798</v>
          </cell>
          <cell r="BK43" t="str">
            <v>INVERSION</v>
          </cell>
          <cell r="BL43">
            <v>44781</v>
          </cell>
          <cell r="BM43">
            <v>27055000</v>
          </cell>
          <cell r="BN43" t="str">
            <v>No Aplica</v>
          </cell>
          <cell r="BU43" t="str">
            <v/>
          </cell>
          <cell r="CE43" t="str">
            <v/>
          </cell>
          <cell r="CF43" t="str">
            <v/>
          </cell>
          <cell r="CI43">
            <v>44774</v>
          </cell>
          <cell r="CJ43">
            <v>3</v>
          </cell>
          <cell r="CK43">
            <v>15</v>
          </cell>
          <cell r="CL43">
            <v>44781</v>
          </cell>
          <cell r="CM43">
            <v>44784</v>
          </cell>
          <cell r="CN43">
            <v>44890</v>
          </cell>
          <cell r="CQ43">
            <v>0</v>
          </cell>
          <cell r="CW43">
            <v>0</v>
          </cell>
          <cell r="EL43" t="str">
            <v>NO</v>
          </cell>
          <cell r="EM43" t="str">
            <v>No Aplica</v>
          </cell>
          <cell r="EN43" t="str">
            <v xml:space="preserve">120
</v>
          </cell>
          <cell r="EO43" t="e">
            <v>#VALUE!</v>
          </cell>
          <cell r="EP43">
            <v>45790</v>
          </cell>
          <cell r="ES43" t="str">
            <v>Clausula 1 - Numeral 6 y 23</v>
          </cell>
          <cell r="ET4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3" t="str">
            <v>No aplica</v>
          </cell>
        </row>
        <row r="44">
          <cell r="E44">
            <v>38</v>
          </cell>
          <cell r="F44" t="str">
            <v>38-2022</v>
          </cell>
          <cell r="G44" t="str">
            <v>CO1.PCCNTR.3177684</v>
          </cell>
          <cell r="H44" t="str">
            <v xml:space="preserve">REALIZAR AL 100 % DE LOS PREDIOS OBJETO DE ESTUDIO QUE LO REQUIERAN COMO PARTE DE LA FORMULACIÓN Y/O IMPLEMENTACIÓN EN INSTRUMENTOS DE GESTIÓN, UN DOCUMENTO TÉCNICO. </v>
          </cell>
          <cell r="I44" t="str">
            <v>En Ejecución</v>
          </cell>
          <cell r="J44" t="str">
            <v>https://community.secop.gov.co/Public/Tendering/OpportunityDetail/Index?noticeUID=CO1.NTC.2502625&amp;isFromPublicArea=True&amp;isModal=true&amp;asPopupView=true</v>
          </cell>
          <cell r="K44" t="str">
            <v>SDHT-SDGS-PSP-035-2022</v>
          </cell>
          <cell r="L44" t="str">
            <v>X</v>
          </cell>
          <cell r="N44" t="str">
            <v>CC</v>
          </cell>
          <cell r="O44">
            <v>1049602538</v>
          </cell>
          <cell r="P44">
            <v>3</v>
          </cell>
          <cell r="Q44" t="str">
            <v>RAMOS RIOS</v>
          </cell>
          <cell r="R44" t="str">
            <v>LUIS FELIPE</v>
          </cell>
          <cell r="S44" t="str">
            <v>No Aplica</v>
          </cell>
          <cell r="T44" t="str">
            <v>LUIS FELIPE RAMOS RIOS</v>
          </cell>
          <cell r="U44" t="str">
            <v>M</v>
          </cell>
          <cell r="V44">
            <v>44568</v>
          </cell>
          <cell r="W44" t="str">
            <v>No Aplica</v>
          </cell>
          <cell r="X44">
            <v>44572</v>
          </cell>
          <cell r="Y44">
            <v>44916</v>
          </cell>
          <cell r="Z44" t="str">
            <v>Contratación Directa</v>
          </cell>
          <cell r="AA44" t="str">
            <v>Contrato</v>
          </cell>
          <cell r="AB44" t="str">
            <v>Prestación de Servicios Profesionales</v>
          </cell>
          <cell r="AC44" t="str">
            <v>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v>
          </cell>
          <cell r="AD44">
            <v>44572</v>
          </cell>
          <cell r="AE44">
            <v>44572</v>
          </cell>
          <cell r="AF44">
            <v>44572</v>
          </cell>
          <cell r="AG44">
            <v>44915</v>
          </cell>
          <cell r="AH44">
            <v>11</v>
          </cell>
          <cell r="AI44">
            <v>10</v>
          </cell>
          <cell r="AJ44">
            <v>11.333333333333334</v>
          </cell>
          <cell r="AK44">
            <v>11</v>
          </cell>
          <cell r="AL44">
            <v>10</v>
          </cell>
          <cell r="AN44">
            <v>44915</v>
          </cell>
          <cell r="AO44">
            <v>87606667</v>
          </cell>
          <cell r="AP44">
            <v>87606667</v>
          </cell>
          <cell r="AQ44">
            <v>7730000</v>
          </cell>
          <cell r="AR44">
            <v>-0.3333333432674408</v>
          </cell>
          <cell r="AS44">
            <v>3458</v>
          </cell>
          <cell r="AT44">
            <v>431</v>
          </cell>
          <cell r="AU44">
            <v>44565</v>
          </cell>
          <cell r="AV44">
            <v>87606667</v>
          </cell>
          <cell r="AW44" t="str">
            <v>O23011601190000007798</v>
          </cell>
          <cell r="AX44" t="str">
            <v>INVERSION</v>
          </cell>
          <cell r="AY44">
            <v>0</v>
          </cell>
          <cell r="AZ44" t="str">
            <v>5000252036</v>
          </cell>
          <cell r="BA44">
            <v>170</v>
          </cell>
          <cell r="BB44">
            <v>44572</v>
          </cell>
          <cell r="BC44">
            <v>87606667</v>
          </cell>
          <cell r="BK44" t="str">
            <v/>
          </cell>
          <cell r="BU44" t="str">
            <v/>
          </cell>
          <cell r="CE44" t="str">
            <v/>
          </cell>
          <cell r="CF44" t="str">
            <v/>
          </cell>
          <cell r="CQ44">
            <v>0</v>
          </cell>
          <cell r="CW44">
            <v>0</v>
          </cell>
          <cell r="EL44" t="str">
            <v>NO</v>
          </cell>
          <cell r="EM44" t="str">
            <v>No Aplica</v>
          </cell>
          <cell r="EN44" t="str">
            <v xml:space="preserve">120
</v>
          </cell>
          <cell r="EO44" t="e">
            <v>#VALUE!</v>
          </cell>
          <cell r="EP44">
            <v>45815</v>
          </cell>
          <cell r="ES44" t="str">
            <v>Clausula 1 - Numeral 6 y 23</v>
          </cell>
          <cell r="ET4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4" t="str">
            <v>No aplica</v>
          </cell>
        </row>
        <row r="45">
          <cell r="E45">
            <v>39</v>
          </cell>
          <cell r="F45" t="str">
            <v>39-2022</v>
          </cell>
          <cell r="G45" t="str">
            <v>CO1.PCCNTR.3177846</v>
          </cell>
          <cell r="H45" t="str">
            <v>REALIZAR SERVICIOS DE ASISTENCIA TÉCNICA AL 100 % DE LOS PROYECTOS VINCULADOS COMO ASOCIATIVOS Y/O PROYECTOS ESTRATÉGICOS EN EL MARCO DEL PDD.</v>
          </cell>
          <cell r="I45" t="str">
            <v>En Ejecución</v>
          </cell>
          <cell r="J45" t="str">
            <v>https://community.secop.gov.co/Public/Tendering/OpportunityDetail/Index?noticeUID=CO1.NTC.2502701&amp;isFromPublicArea=True&amp;isModal=true&amp;asPopupView=true</v>
          </cell>
          <cell r="K45" t="str">
            <v>SDHT-SDGS-PSP-036-2022</v>
          </cell>
          <cell r="L45" t="str">
            <v>X</v>
          </cell>
          <cell r="N45" t="str">
            <v>CC</v>
          </cell>
          <cell r="O45">
            <v>1120749314</v>
          </cell>
          <cell r="P45">
            <v>1</v>
          </cell>
          <cell r="Q45" t="str">
            <v>GONZALEZ CHIRINO</v>
          </cell>
          <cell r="R45" t="str">
            <v>MARIELA PATRICIA</v>
          </cell>
          <cell r="S45" t="str">
            <v>No Aplica</v>
          </cell>
          <cell r="T45" t="str">
            <v>MARIELA PATRICIA GONZALEZ CHIRINO</v>
          </cell>
          <cell r="U45" t="str">
            <v>F</v>
          </cell>
          <cell r="V45">
            <v>44568</v>
          </cell>
          <cell r="W45" t="str">
            <v>No Aplica</v>
          </cell>
          <cell r="X45">
            <v>44572</v>
          </cell>
          <cell r="Y45">
            <v>44916</v>
          </cell>
          <cell r="Z45" t="str">
            <v>Contratación Directa</v>
          </cell>
          <cell r="AA45" t="str">
            <v>Contrato</v>
          </cell>
          <cell r="AB45" t="str">
            <v>Prestación de Servicios Profesionales</v>
          </cell>
          <cell r="AC45" t="str">
            <v>PRESTAR SERVICIOS PROFESIONALES PARA GESTIONAR LOS TEMAS DE CARÁCTER AMBIENTAL RELACIONADOS CON LA HABILITACIÓN DE SUELO Y PROYECTOS QUE GENERAN VIVIENDA, CONFORME A LOS OBJETIVOS Y FUNCIONES A CARGO DE LA SUBDIRECCIÓN DE GESTIÓN DE SUELO.</v>
          </cell>
          <cell r="AD45">
            <v>44572</v>
          </cell>
          <cell r="AE45">
            <v>44572</v>
          </cell>
          <cell r="AF45">
            <v>44572</v>
          </cell>
          <cell r="AG45">
            <v>44915</v>
          </cell>
          <cell r="AH45">
            <v>11</v>
          </cell>
          <cell r="AI45">
            <v>10</v>
          </cell>
          <cell r="AJ45">
            <v>11.333333333333334</v>
          </cell>
          <cell r="AK45">
            <v>11</v>
          </cell>
          <cell r="AL45">
            <v>10</v>
          </cell>
          <cell r="AN45">
            <v>44915</v>
          </cell>
          <cell r="AO45">
            <v>72420000</v>
          </cell>
          <cell r="AP45">
            <v>72420000</v>
          </cell>
          <cell r="AQ45">
            <v>6390000</v>
          </cell>
          <cell r="AR45">
            <v>0</v>
          </cell>
          <cell r="AS45">
            <v>3482</v>
          </cell>
          <cell r="AT45">
            <v>73</v>
          </cell>
          <cell r="AU45">
            <v>44564</v>
          </cell>
          <cell r="AV45">
            <v>72420000</v>
          </cell>
          <cell r="AW45" t="str">
            <v>O23011601190000007798</v>
          </cell>
          <cell r="AX45" t="str">
            <v>INVERSION</v>
          </cell>
          <cell r="AY45">
            <v>0</v>
          </cell>
          <cell r="AZ45" t="str">
            <v>5000252041</v>
          </cell>
          <cell r="BA45">
            <v>171</v>
          </cell>
          <cell r="BB45">
            <v>44572</v>
          </cell>
          <cell r="BC45">
            <v>72420000</v>
          </cell>
          <cell r="BK45" t="str">
            <v/>
          </cell>
          <cell r="BU45" t="str">
            <v/>
          </cell>
          <cell r="CE45" t="str">
            <v/>
          </cell>
          <cell r="CF45" t="str">
            <v/>
          </cell>
          <cell r="CQ45">
            <v>0</v>
          </cell>
          <cell r="CW45">
            <v>0</v>
          </cell>
          <cell r="EL45" t="str">
            <v>NO</v>
          </cell>
          <cell r="EM45" t="str">
            <v>No Aplica</v>
          </cell>
          <cell r="EN45" t="str">
            <v xml:space="preserve">120
</v>
          </cell>
          <cell r="EO45" t="e">
            <v>#VALUE!</v>
          </cell>
          <cell r="EP45">
            <v>45815</v>
          </cell>
          <cell r="ES45" t="str">
            <v>Clausula 1 - Numeral 6 y 23</v>
          </cell>
          <cell r="ET4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5" t="str">
            <v>No aplica</v>
          </cell>
        </row>
        <row r="46">
          <cell r="E46">
            <v>40</v>
          </cell>
          <cell r="F46" t="str">
            <v>40-2022</v>
          </cell>
          <cell r="G46" t="str">
            <v>CO1.PCCNTR.3168810</v>
          </cell>
          <cell r="H46" t="str">
            <v>REALIZAR SERVICIOS DE ASISTENCIA TÉCNICA AL 100 % DE LOS PROYECTOS VINCULADOS COMO ASOCIATIVOS Y/O PROYECTOS ESTRATÉGICOS EN EL MARCO DEL PDD.</v>
          </cell>
          <cell r="I46" t="str">
            <v>En Ejecución</v>
          </cell>
          <cell r="J46" t="str">
            <v>https://community.secop.gov.co/Public/Tendering/OpportunityDetail/Index?noticeUID=CO1.NTC.2493788&amp;isFromPublicArea=True&amp;isModal=true&amp;asPopupView=true</v>
          </cell>
          <cell r="K46" t="str">
            <v>SDHT-SDGS-PSP-037-2022</v>
          </cell>
          <cell r="L46" t="str">
            <v>X</v>
          </cell>
          <cell r="N46" t="str">
            <v>CC</v>
          </cell>
          <cell r="O46">
            <v>80085094</v>
          </cell>
          <cell r="P46">
            <v>8</v>
          </cell>
          <cell r="Q46" t="str">
            <v>MESA CARVAJAL</v>
          </cell>
          <cell r="R46" t="str">
            <v>JUAN CARLOS</v>
          </cell>
          <cell r="S46" t="str">
            <v>No Aplica</v>
          </cell>
          <cell r="T46" t="str">
            <v>JUAN CARLOS MESA CARVAJAL</v>
          </cell>
          <cell r="U46" t="str">
            <v>M</v>
          </cell>
          <cell r="V46">
            <v>44566</v>
          </cell>
          <cell r="W46">
            <v>44574</v>
          </cell>
          <cell r="X46">
            <v>44568</v>
          </cell>
          <cell r="Y46">
            <v>44911</v>
          </cell>
          <cell r="Z46" t="str">
            <v>Contratación Directa</v>
          </cell>
          <cell r="AA46" t="str">
            <v>Contrato</v>
          </cell>
          <cell r="AB46" t="str">
            <v>Prestación de Servicios Profesionales</v>
          </cell>
          <cell r="AC46" t="str">
            <v>PRESTAR SERVICIOS PROFESIONALES PARA REALIZAR LA ESTRUCTURACIÓN DE LOS COMPONENTES DE GESTIÓN SOCIAL DE LAS POLITICAS DEL SECTOR HABITAT,EN EL MARCO DE LOS PROYECTOS QUE HABILITAN SUELO PARA VIVIENDA Y USOS COMPLEMENTARIOS EN LA CIUDAD</v>
          </cell>
          <cell r="AD46">
            <v>44574</v>
          </cell>
          <cell r="AE46">
            <v>44574</v>
          </cell>
          <cell r="AF46">
            <v>44574</v>
          </cell>
          <cell r="AG46">
            <v>44917</v>
          </cell>
          <cell r="AH46">
            <v>11</v>
          </cell>
          <cell r="AI46">
            <v>10</v>
          </cell>
          <cell r="AJ46">
            <v>11.333333333333334</v>
          </cell>
          <cell r="AK46">
            <v>11</v>
          </cell>
          <cell r="AL46">
            <v>10</v>
          </cell>
          <cell r="AN46">
            <v>44917</v>
          </cell>
          <cell r="AO46">
            <v>105060000</v>
          </cell>
          <cell r="AP46">
            <v>105060000</v>
          </cell>
          <cell r="AQ46">
            <v>9270000</v>
          </cell>
          <cell r="AR46">
            <v>0</v>
          </cell>
          <cell r="AS46">
            <v>3563</v>
          </cell>
          <cell r="AT46">
            <v>87</v>
          </cell>
          <cell r="AU46">
            <v>44564</v>
          </cell>
          <cell r="AV46">
            <v>105060000</v>
          </cell>
          <cell r="AW46" t="str">
            <v>O23011601190000007798</v>
          </cell>
          <cell r="AX46" t="str">
            <v>INVERSION</v>
          </cell>
          <cell r="AY46">
            <v>0</v>
          </cell>
          <cell r="AZ46" t="str">
            <v>5000249468</v>
          </cell>
          <cell r="BA46">
            <v>32</v>
          </cell>
          <cell r="BB46">
            <v>44567</v>
          </cell>
          <cell r="BC46">
            <v>105060000</v>
          </cell>
          <cell r="BK46" t="str">
            <v/>
          </cell>
          <cell r="BU46" t="str">
            <v/>
          </cell>
          <cell r="CE46" t="str">
            <v/>
          </cell>
          <cell r="CF46" t="str">
            <v/>
          </cell>
          <cell r="CQ46">
            <v>0</v>
          </cell>
          <cell r="CW46">
            <v>0</v>
          </cell>
          <cell r="EL46" t="str">
            <v>NO</v>
          </cell>
          <cell r="EM46" t="str">
            <v>No Aplica</v>
          </cell>
          <cell r="EN46" t="str">
            <v xml:space="preserve">120
</v>
          </cell>
          <cell r="EO46" t="e">
            <v>#VALUE!</v>
          </cell>
          <cell r="EP46">
            <v>45817</v>
          </cell>
          <cell r="ES46" t="str">
            <v>Clausula 1 - Numeral 6 y 23</v>
          </cell>
          <cell r="ET4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6" t="str">
            <v>No aplica</v>
          </cell>
        </row>
        <row r="47">
          <cell r="E47">
            <v>41</v>
          </cell>
          <cell r="F47" t="str">
            <v>41-2022</v>
          </cell>
          <cell r="G47" t="str">
            <v>CO1.PCCNTR.3178564</v>
          </cell>
          <cell r="H47" t="str">
            <v>REALIZAR SERVICIOS DE ASISTENCIA TÉCNICA AL 100 % DE LOS PROYECTOS VINCULADOS COMO ASOCIATIVOS Y/O PROYECTOS ESTRATÉGICOS EN EL MARCO DEL PDD.</v>
          </cell>
          <cell r="I47" t="str">
            <v>En Ejecución</v>
          </cell>
          <cell r="J47" t="str">
            <v>https://community.secop.gov.co/Public/Tendering/OpportunityDetail/Index?noticeUID=CO1.NTC.2503269&amp;isFromPublicArea=True&amp;isModal=true&amp;asPopupView=true</v>
          </cell>
          <cell r="K47" t="str">
            <v>SDHT-SDGS-PSP-038-2022</v>
          </cell>
          <cell r="L47" t="str">
            <v>X</v>
          </cell>
          <cell r="N47" t="str">
            <v>CC</v>
          </cell>
          <cell r="O47">
            <v>52931737</v>
          </cell>
          <cell r="P47">
            <v>3</v>
          </cell>
          <cell r="Q47" t="str">
            <v>PINZON REY</v>
          </cell>
          <cell r="R47" t="str">
            <v>DIANA MARCELA</v>
          </cell>
          <cell r="S47" t="str">
            <v>No Aplica</v>
          </cell>
          <cell r="T47" t="str">
            <v>DIANA MARCELA PINZON REY</v>
          </cell>
          <cell r="U47" t="str">
            <v>F</v>
          </cell>
          <cell r="V47">
            <v>44568</v>
          </cell>
          <cell r="W47">
            <v>44573</v>
          </cell>
          <cell r="X47">
            <v>44572</v>
          </cell>
          <cell r="Y47">
            <v>44916</v>
          </cell>
          <cell r="Z47" t="str">
            <v>Contratación Directa</v>
          </cell>
          <cell r="AA47" t="str">
            <v>Contrato</v>
          </cell>
          <cell r="AB47" t="str">
            <v>Prestación de Servicios Profesionales</v>
          </cell>
          <cell r="AC47" t="str">
            <v>PRESTAR SERVICIOS PROFESIONALES PARA ACOMPAÑAR LAS ACCIONES DE LA ENTIDAD EN EL MARCO LOS PROYECTOS EN COMPETENCIA DE LA SUBDIRECCIÓN DE GESTIÓN DEL SUELO, QUE PERMITEN LA HABILITACIÓN DEL SUELO PARA VIVIENDA Y USOS COMPLEMENTARIOS EN EL DISTRITO CAPITAL.</v>
          </cell>
          <cell r="AD47">
            <v>44573</v>
          </cell>
          <cell r="AE47">
            <v>44573</v>
          </cell>
          <cell r="AF47">
            <v>44573</v>
          </cell>
          <cell r="AG47">
            <v>44916</v>
          </cell>
          <cell r="AH47">
            <v>11</v>
          </cell>
          <cell r="AI47">
            <v>10</v>
          </cell>
          <cell r="AJ47">
            <v>11.333333333333334</v>
          </cell>
          <cell r="AK47">
            <v>11</v>
          </cell>
          <cell r="AL47">
            <v>10</v>
          </cell>
          <cell r="AN47">
            <v>44916</v>
          </cell>
          <cell r="AO47">
            <v>99280000</v>
          </cell>
          <cell r="AP47">
            <v>99280000</v>
          </cell>
          <cell r="AQ47">
            <v>8760000</v>
          </cell>
          <cell r="AR47">
            <v>0</v>
          </cell>
          <cell r="AS47">
            <v>3510</v>
          </cell>
          <cell r="AT47">
            <v>290</v>
          </cell>
          <cell r="AU47">
            <v>44565</v>
          </cell>
          <cell r="AV47">
            <v>99280000</v>
          </cell>
          <cell r="AW47" t="str">
            <v>O23011601190000007798</v>
          </cell>
          <cell r="AX47" t="str">
            <v>INVERSION</v>
          </cell>
          <cell r="AY47">
            <v>0</v>
          </cell>
          <cell r="AZ47" t="str">
            <v>5000252046</v>
          </cell>
          <cell r="BA47">
            <v>172</v>
          </cell>
          <cell r="BB47">
            <v>44572</v>
          </cell>
          <cell r="BC47">
            <v>99280000</v>
          </cell>
          <cell r="BK47" t="str">
            <v/>
          </cell>
          <cell r="BU47" t="str">
            <v/>
          </cell>
          <cell r="CE47" t="str">
            <v/>
          </cell>
          <cell r="CF47" t="str">
            <v/>
          </cell>
          <cell r="CQ47">
            <v>0</v>
          </cell>
          <cell r="CW47">
            <v>0</v>
          </cell>
          <cell r="EL47" t="str">
            <v>NO</v>
          </cell>
          <cell r="EM47" t="str">
            <v>No Aplica</v>
          </cell>
          <cell r="EN47" t="str">
            <v xml:space="preserve">120
</v>
          </cell>
          <cell r="EO47" t="e">
            <v>#VALUE!</v>
          </cell>
          <cell r="EP47">
            <v>45816</v>
          </cell>
          <cell r="ES47" t="str">
            <v>Clausula 1 - Numeral 6 y 23</v>
          </cell>
          <cell r="ET4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7" t="str">
            <v>No aplica</v>
          </cell>
        </row>
        <row r="48">
          <cell r="E48">
            <v>42</v>
          </cell>
          <cell r="F48" t="str">
            <v>42-2022</v>
          </cell>
          <cell r="G48" t="str">
            <v>CO1.PCCNTR.3179532</v>
          </cell>
          <cell r="H48" t="str">
            <v>REALIZAR SERVICIOS DE ASISTENCIA TÉCNICA AL 100 % DE LOS PROYECTOS VINCULADOS COMO ASOCIATIVOS Y/O PROYECTOS ESTRATÉGICOS EN EL MARCO DEL PDD.</v>
          </cell>
          <cell r="I48" t="str">
            <v>En Ejecución</v>
          </cell>
          <cell r="J48" t="str">
            <v>https://community.secop.gov.co/Public/Tendering/OpportunityDetail/Index?noticeUID=CO1.NTC.2503797&amp;isFromPublicArea=True&amp;isModal=true&amp;asPopupView=true</v>
          </cell>
          <cell r="K48" t="str">
            <v>SDHT-SDGS-PSP-014-2022</v>
          </cell>
          <cell r="L48" t="str">
            <v>X</v>
          </cell>
          <cell r="N48" t="str">
            <v>CC</v>
          </cell>
          <cell r="O48">
            <v>1032441291</v>
          </cell>
          <cell r="P48">
            <v>6</v>
          </cell>
          <cell r="Q48" t="str">
            <v>GONZALEZ FAJARDO</v>
          </cell>
          <cell r="R48" t="str">
            <v>LAURA ALEJANDRA</v>
          </cell>
          <cell r="S48" t="str">
            <v>No Aplica</v>
          </cell>
          <cell r="T48" t="str">
            <v>LAURA ALEJANDRA GONZALEZ FAJARDO</v>
          </cell>
          <cell r="U48" t="str">
            <v>F</v>
          </cell>
          <cell r="V48">
            <v>44568</v>
          </cell>
          <cell r="W48">
            <v>44574</v>
          </cell>
          <cell r="X48">
            <v>44574</v>
          </cell>
          <cell r="Y48">
            <v>44916</v>
          </cell>
          <cell r="Z48" t="str">
            <v>Contratación Directa</v>
          </cell>
          <cell r="AA48" t="str">
            <v>Contrato</v>
          </cell>
          <cell r="AB48" t="str">
            <v>Prestación de Servicios Profesionales</v>
          </cell>
          <cell r="AC48" t="str">
            <v>PRESTAR SERVICIOS PROFESIONALES EN LA ESTRUCTURACIÓN DE LOS PROYECTOS ESTRATÉGICOS DEL NORTE DE LA CIUDAD EN MATERIA DE GESTIÓN URBANA, TÉCNICA Y FINANCIERA, CON ÉNFASIS EN MOVILIDAD.</v>
          </cell>
          <cell r="AD48">
            <v>44574</v>
          </cell>
          <cell r="AE48">
            <v>44574</v>
          </cell>
          <cell r="AF48">
            <v>44574</v>
          </cell>
          <cell r="AG48">
            <v>44917</v>
          </cell>
          <cell r="AH48">
            <v>11</v>
          </cell>
          <cell r="AI48">
            <v>10</v>
          </cell>
          <cell r="AJ48">
            <v>11.333333333333334</v>
          </cell>
          <cell r="AK48">
            <v>11</v>
          </cell>
          <cell r="AL48">
            <v>10</v>
          </cell>
          <cell r="AN48">
            <v>44917</v>
          </cell>
          <cell r="AO48">
            <v>102680000</v>
          </cell>
          <cell r="AP48">
            <v>102680000</v>
          </cell>
          <cell r="AQ48">
            <v>9060000</v>
          </cell>
          <cell r="AR48">
            <v>0</v>
          </cell>
          <cell r="AS48">
            <v>3493</v>
          </cell>
          <cell r="AT48">
            <v>450</v>
          </cell>
          <cell r="AU48">
            <v>44565</v>
          </cell>
          <cell r="AV48">
            <v>102680000</v>
          </cell>
          <cell r="AW48" t="str">
            <v>O23011601190000007798</v>
          </cell>
          <cell r="AX48" t="str">
            <v>INVERSION</v>
          </cell>
          <cell r="AY48">
            <v>0</v>
          </cell>
          <cell r="AZ48" t="str">
            <v>5000251992</v>
          </cell>
          <cell r="BA48">
            <v>157</v>
          </cell>
          <cell r="BB48">
            <v>44572</v>
          </cell>
          <cell r="BC48">
            <v>102680000</v>
          </cell>
          <cell r="BK48" t="str">
            <v/>
          </cell>
          <cell r="BU48" t="str">
            <v/>
          </cell>
          <cell r="CE48" t="str">
            <v/>
          </cell>
          <cell r="CF48" t="str">
            <v/>
          </cell>
          <cell r="CQ48">
            <v>0</v>
          </cell>
          <cell r="CW48">
            <v>0</v>
          </cell>
          <cell r="DA48">
            <v>44713</v>
          </cell>
          <cell r="DB48" t="str">
            <v>SANTIAGO CARVAJAL GIRALDO</v>
          </cell>
          <cell r="DC48">
            <v>1094913875</v>
          </cell>
          <cell r="DD48" t="str">
            <v>Calle 63  37 75</v>
          </cell>
          <cell r="DE48">
            <v>3113406771</v>
          </cell>
          <cell r="DF48" t="str">
            <v>santiagocarg@gmail.com</v>
          </cell>
          <cell r="DG48">
            <v>61004000</v>
          </cell>
          <cell r="DH48">
            <v>44715</v>
          </cell>
          <cell r="EL48" t="str">
            <v>NO</v>
          </cell>
          <cell r="EM48" t="str">
            <v>No Aplica</v>
          </cell>
          <cell r="EN48" t="str">
            <v xml:space="preserve">120
</v>
          </cell>
          <cell r="EO48" t="e">
            <v>#VALUE!</v>
          </cell>
          <cell r="EP48">
            <v>45817</v>
          </cell>
          <cell r="ES48" t="str">
            <v>Clausula 1 - Numeral 6 y 23</v>
          </cell>
          <cell r="ET4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8" t="str">
            <v>No aplica</v>
          </cell>
        </row>
        <row r="49">
          <cell r="E49">
            <v>43</v>
          </cell>
          <cell r="F49" t="str">
            <v>43-2022</v>
          </cell>
          <cell r="G49" t="str">
            <v>CO1.PCCNTR.3221878</v>
          </cell>
          <cell r="H49" t="str">
            <v>REALIZAR SERVICIOS DE ASISTENCIA TÉCNICA AL 100 % DE LOS PROYECTOS VINCULADOS COMO ASOCIATIVOS Y/O PROYECTOS ESTRATÉGICOS EN EL MARCO DEL PDD.</v>
          </cell>
          <cell r="I49" t="str">
            <v>En Ejecución</v>
          </cell>
          <cell r="J49" t="str">
            <v>https://community.secop.gov.co/Public/Tendering/OpportunityDetail/Index?noticeUID=CO1.NTC.2542596&amp;isFromPublicArea=True&amp;isModal=true&amp;asPopupView=true</v>
          </cell>
          <cell r="K49" t="str">
            <v>SDHT-SDGS-PSP-026-2022</v>
          </cell>
          <cell r="L49" t="str">
            <v>X</v>
          </cell>
          <cell r="N49" t="str">
            <v>CC</v>
          </cell>
          <cell r="O49">
            <v>77184225</v>
          </cell>
          <cell r="P49">
            <v>1</v>
          </cell>
          <cell r="Q49" t="str">
            <v>ARAUJO BECERRA</v>
          </cell>
          <cell r="R49" t="str">
            <v>LUIS MARIO</v>
          </cell>
          <cell r="S49" t="str">
            <v>No Aplica</v>
          </cell>
          <cell r="T49" t="str">
            <v>LUIS MARIO ARAUJO BECERRA</v>
          </cell>
          <cell r="U49" t="str">
            <v>M</v>
          </cell>
          <cell r="V49">
            <v>44574</v>
          </cell>
          <cell r="W49">
            <v>44578</v>
          </cell>
          <cell r="X49">
            <v>44575</v>
          </cell>
          <cell r="Z49" t="str">
            <v>Contratación Directa</v>
          </cell>
          <cell r="AA49" t="str">
            <v>Contrato</v>
          </cell>
          <cell r="AB49" t="str">
            <v>Prestación de Servicios Profesionales</v>
          </cell>
          <cell r="AC49" t="str">
            <v>PRESTAR SERVICIOS PROFESIONALES PARA APOYAR A LA SUBDIRECCIÓN DE GESTIÓN DEL SUELO BRINDANDO SOPORTE JURÍDICO EN LOS ASUNTOS MISIONALES, TRÁMITES, PROCEDIMIENTOS Y PROYECTOS, ASÍ COMO EN LA GESTIÓN Y SEGUIMIENTO DE LOS TEMAS PRECONTRACTUALES, A CARGO DE LA SUBDIRECCIÓN.</v>
          </cell>
          <cell r="AD49">
            <v>44578</v>
          </cell>
          <cell r="AE49">
            <v>44578</v>
          </cell>
          <cell r="AF49">
            <v>44578</v>
          </cell>
          <cell r="AG49">
            <v>44911</v>
          </cell>
          <cell r="AH49">
            <v>11</v>
          </cell>
          <cell r="AI49">
            <v>0</v>
          </cell>
          <cell r="AJ49">
            <v>11</v>
          </cell>
          <cell r="AK49">
            <v>11</v>
          </cell>
          <cell r="AL49">
            <v>0</v>
          </cell>
          <cell r="AN49">
            <v>44911</v>
          </cell>
          <cell r="AO49">
            <v>108240000</v>
          </cell>
          <cell r="AP49">
            <v>108240000</v>
          </cell>
          <cell r="AQ49">
            <v>9840000</v>
          </cell>
          <cell r="AR49">
            <v>0</v>
          </cell>
          <cell r="AS49">
            <v>3459</v>
          </cell>
          <cell r="AT49">
            <v>561</v>
          </cell>
          <cell r="AU49">
            <v>44565</v>
          </cell>
          <cell r="AV49">
            <v>108240000</v>
          </cell>
          <cell r="AW49" t="str">
            <v>O23011601190000007798</v>
          </cell>
          <cell r="AX49" t="str">
            <v>INVERSION</v>
          </cell>
          <cell r="AY49">
            <v>0</v>
          </cell>
          <cell r="AZ49" t="str">
            <v>5000256359</v>
          </cell>
          <cell r="BA49">
            <v>334</v>
          </cell>
          <cell r="BB49">
            <v>44574</v>
          </cell>
          <cell r="BC49">
            <v>108240000</v>
          </cell>
          <cell r="BK49" t="str">
            <v/>
          </cell>
          <cell r="BU49" t="str">
            <v/>
          </cell>
          <cell r="CE49" t="str">
            <v/>
          </cell>
          <cell r="CF49" t="str">
            <v/>
          </cell>
          <cell r="CQ49">
            <v>0</v>
          </cell>
          <cell r="CW49">
            <v>0</v>
          </cell>
          <cell r="EL49" t="str">
            <v>NO</v>
          </cell>
          <cell r="EM49" t="str">
            <v>No Aplica</v>
          </cell>
          <cell r="EN49" t="str">
            <v xml:space="preserve">120
</v>
          </cell>
          <cell r="EO49" t="e">
            <v>#VALUE!</v>
          </cell>
          <cell r="EP49">
            <v>45811</v>
          </cell>
          <cell r="ES49" t="str">
            <v>Clausula 1 - Numeral 6 y 23</v>
          </cell>
          <cell r="ET4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9" t="str">
            <v>No aplica</v>
          </cell>
        </row>
        <row r="50">
          <cell r="E50">
            <v>44</v>
          </cell>
          <cell r="F50" t="str">
            <v>44-2022</v>
          </cell>
          <cell r="G50" t="str">
            <v>CO1.PCCNTR.3202782</v>
          </cell>
          <cell r="H50" t="str">
            <v>GESTIONAR 90 HECTÁREAS DE SUELO ÚTIL PARA EL DESARROLLO DE VIVIENDA SOCIAL Y USOS COMPLEMENTARIOS</v>
          </cell>
          <cell r="I50" t="str">
            <v>En Ejecución</v>
          </cell>
          <cell r="J50" t="str">
            <v>https://community.secop.gov.co/Public/Tendering/OpportunityDetail/Index?noticeUID=CO1.NTC.2524840&amp;isFromPublicArea=True&amp;isModal=False</v>
          </cell>
          <cell r="K50" t="str">
            <v>SDHT-SDGS-PSP-027-2022</v>
          </cell>
          <cell r="L50" t="str">
            <v>X</v>
          </cell>
          <cell r="N50" t="str">
            <v>CC</v>
          </cell>
          <cell r="O50">
            <v>52998723</v>
          </cell>
          <cell r="P50">
            <v>9</v>
          </cell>
          <cell r="Q50" t="str">
            <v>CAMACHO ANGEL</v>
          </cell>
          <cell r="R50" t="str">
            <v>JENNY LILIANA</v>
          </cell>
          <cell r="S50" t="str">
            <v>No Aplica</v>
          </cell>
          <cell r="T50" t="str">
            <v>JENNY LILIANA CAMACHO ANGEL</v>
          </cell>
          <cell r="U50" t="str">
            <v>F</v>
          </cell>
          <cell r="V50">
            <v>44572</v>
          </cell>
          <cell r="W50" t="str">
            <v>No Aplica</v>
          </cell>
          <cell r="X50">
            <v>44574</v>
          </cell>
          <cell r="Y50">
            <v>44907</v>
          </cell>
          <cell r="Z50" t="str">
            <v>Contratación Directa</v>
          </cell>
          <cell r="AA50" t="str">
            <v>Contrato</v>
          </cell>
          <cell r="AB50" t="str">
            <v>Prestación de Servicios Profesionales</v>
          </cell>
          <cell r="AC50" t="str">
            <v>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v>
          </cell>
          <cell r="AD50">
            <v>44574</v>
          </cell>
          <cell r="AE50">
            <v>44574</v>
          </cell>
          <cell r="AF50">
            <v>44574</v>
          </cell>
          <cell r="AG50">
            <v>44907</v>
          </cell>
          <cell r="AH50">
            <v>11</v>
          </cell>
          <cell r="AI50">
            <v>0</v>
          </cell>
          <cell r="AJ50">
            <v>11</v>
          </cell>
          <cell r="AK50">
            <v>11</v>
          </cell>
          <cell r="AL50">
            <v>0</v>
          </cell>
          <cell r="AN50">
            <v>44907</v>
          </cell>
          <cell r="AO50">
            <v>85030000</v>
          </cell>
          <cell r="AP50">
            <v>85030000</v>
          </cell>
          <cell r="AQ50">
            <v>7730000</v>
          </cell>
          <cell r="AR50">
            <v>0</v>
          </cell>
          <cell r="AS50">
            <v>3473</v>
          </cell>
          <cell r="AT50">
            <v>580</v>
          </cell>
          <cell r="AU50">
            <v>44565</v>
          </cell>
          <cell r="AV50">
            <v>85030000</v>
          </cell>
          <cell r="AW50" t="str">
            <v>O23011601190000007798</v>
          </cell>
          <cell r="AX50" t="str">
            <v>INVERSION</v>
          </cell>
          <cell r="AY50">
            <v>0</v>
          </cell>
          <cell r="AZ50" t="str">
            <v>5000254413</v>
          </cell>
          <cell r="BA50">
            <v>265</v>
          </cell>
          <cell r="BB50">
            <v>44573</v>
          </cell>
          <cell r="BC50">
            <v>85030000</v>
          </cell>
          <cell r="BK50" t="str">
            <v/>
          </cell>
          <cell r="BU50" t="str">
            <v/>
          </cell>
          <cell r="CE50" t="str">
            <v/>
          </cell>
          <cell r="CF50" t="str">
            <v/>
          </cell>
          <cell r="CQ50">
            <v>0</v>
          </cell>
          <cell r="CW50">
            <v>0</v>
          </cell>
          <cell r="EL50" t="str">
            <v>NO</v>
          </cell>
          <cell r="EM50" t="str">
            <v>No Aplica</v>
          </cell>
          <cell r="EN50" t="str">
            <v xml:space="preserve">120
</v>
          </cell>
          <cell r="EO50" t="e">
            <v>#VALUE!</v>
          </cell>
          <cell r="EP50">
            <v>45807</v>
          </cell>
          <cell r="ES50" t="str">
            <v>Clausula 1 - Numeral 6 y 23</v>
          </cell>
          <cell r="ET5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0" t="str">
            <v>No aplica</v>
          </cell>
        </row>
        <row r="51">
          <cell r="E51">
            <v>45</v>
          </cell>
          <cell r="F51" t="str">
            <v>45-2022</v>
          </cell>
          <cell r="G51" t="str">
            <v>CO1.PCCNTR.3214158</v>
          </cell>
          <cell r="H51" t="str">
            <v>GESTIONAR 90 HECTÁREAS DE SUELO ÚTIL PARA EL DESARROLLO DE VIVIENDA SOCIAL Y USOS COMPLEMENTARIOS</v>
          </cell>
          <cell r="I51" t="str">
            <v>En Ejecución</v>
          </cell>
          <cell r="J51" t="str">
            <v>https://community.secop.gov.co/Public/Tendering/OpportunityDetail/Index?noticeUID=CO1.NTC.2535382&amp;isFromPublicArea=True&amp;isModal=true&amp;asPopupView=true</v>
          </cell>
          <cell r="K51" t="str">
            <v>SDHT-SDGS-PSP-016-2022</v>
          </cell>
          <cell r="L51" t="str">
            <v>X</v>
          </cell>
          <cell r="N51" t="str">
            <v>CC</v>
          </cell>
          <cell r="O51">
            <v>79683043</v>
          </cell>
          <cell r="P51">
            <v>4</v>
          </cell>
          <cell r="Q51" t="str">
            <v>GONZALEZ ALFARO</v>
          </cell>
          <cell r="R51" t="str">
            <v>MAURICIO ZAMIR</v>
          </cell>
          <cell r="S51" t="str">
            <v>No Aplica</v>
          </cell>
          <cell r="T51" t="str">
            <v>MAURICIO ZAMIR GONZALEZ ALFARO</v>
          </cell>
          <cell r="U51" t="str">
            <v>M</v>
          </cell>
          <cell r="V51">
            <v>44573</v>
          </cell>
          <cell r="W51">
            <v>44575</v>
          </cell>
          <cell r="X51">
            <v>44575</v>
          </cell>
          <cell r="Y51">
            <v>44918</v>
          </cell>
          <cell r="Z51" t="str">
            <v>Contratación Directa</v>
          </cell>
          <cell r="AA51" t="str">
            <v>Contrato</v>
          </cell>
          <cell r="AB51" t="str">
            <v>Prestación de Servicios Profesionales</v>
          </cell>
          <cell r="AC51" t="str">
            <v>PRESTAR SERVICIOS PROFESIONALES PARA EL SEGUIMIENTO Y/O FORMULACIÓN DE LOS PROYECTOS ASOCIATIVOS Y ESTRATÉGICOS VINCULADOS A LA ENTIDAD EN EL DESARROLLO DE VIVIENDA Y USOS COMPLEMENTARIOS.</v>
          </cell>
          <cell r="AD51">
            <v>44575</v>
          </cell>
          <cell r="AE51">
            <v>44575</v>
          </cell>
          <cell r="AF51">
            <v>44575</v>
          </cell>
          <cell r="AG51">
            <v>44918</v>
          </cell>
          <cell r="AH51">
            <v>11</v>
          </cell>
          <cell r="AI51">
            <v>10</v>
          </cell>
          <cell r="AJ51">
            <v>11.333333333333334</v>
          </cell>
          <cell r="AK51">
            <v>11</v>
          </cell>
          <cell r="AL51">
            <v>10</v>
          </cell>
          <cell r="AN51">
            <v>44918</v>
          </cell>
          <cell r="AO51">
            <v>99280000</v>
          </cell>
          <cell r="AP51">
            <v>99280000</v>
          </cell>
          <cell r="AQ51">
            <v>8760000</v>
          </cell>
          <cell r="AR51">
            <v>0</v>
          </cell>
          <cell r="AS51">
            <v>3499</v>
          </cell>
          <cell r="AT51">
            <v>587</v>
          </cell>
          <cell r="AU51">
            <v>44565</v>
          </cell>
          <cell r="AV51">
            <v>99280000</v>
          </cell>
          <cell r="AW51" t="str">
            <v>O23011601190000007798</v>
          </cell>
          <cell r="AX51" t="str">
            <v>INVERSION</v>
          </cell>
          <cell r="AY51">
            <v>0</v>
          </cell>
          <cell r="AZ51" t="str">
            <v>5000256268</v>
          </cell>
          <cell r="BA51">
            <v>332</v>
          </cell>
          <cell r="BB51">
            <v>44574</v>
          </cell>
          <cell r="BC51">
            <v>99280000</v>
          </cell>
          <cell r="BK51" t="str">
            <v/>
          </cell>
          <cell r="BU51" t="str">
            <v/>
          </cell>
          <cell r="CE51" t="str">
            <v/>
          </cell>
          <cell r="CF51" t="str">
            <v/>
          </cell>
          <cell r="CQ51">
            <v>0</v>
          </cell>
          <cell r="CW51">
            <v>0</v>
          </cell>
          <cell r="EL51" t="str">
            <v>NO</v>
          </cell>
          <cell r="EM51" t="str">
            <v>No Aplica</v>
          </cell>
          <cell r="EN51" t="str">
            <v xml:space="preserve">120
</v>
          </cell>
          <cell r="EO51" t="e">
            <v>#VALUE!</v>
          </cell>
          <cell r="EP51">
            <v>45818</v>
          </cell>
          <cell r="ES51" t="str">
            <v>Clausula 1 - Numeral 6 y 23</v>
          </cell>
          <cell r="ET5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1" t="str">
            <v>No aplica</v>
          </cell>
        </row>
        <row r="52">
          <cell r="E52">
            <v>46</v>
          </cell>
          <cell r="F52" t="str">
            <v>46-2022</v>
          </cell>
          <cell r="G52" t="str">
            <v>CO1.PCCNTR.3221846</v>
          </cell>
          <cell r="H52" t="str">
            <v>GESTIONAR 90 HECTÁREAS DE SUELO ÚTIL PARA EL DESARROLLO DE VIVIENDA SOCIAL Y USOS COMPLEMENTARIOS</v>
          </cell>
          <cell r="I52" t="str">
            <v>En Ejecución</v>
          </cell>
          <cell r="J52" t="str">
            <v>https://community.secop.gov.co/Public/Tendering/OpportunityDetail/Index?noticeUID=CO1.NTC.2542696&amp;isFromPublicArea=True&amp;isModal=true&amp;asPopupView=true</v>
          </cell>
          <cell r="K52" t="str">
            <v>SDHT-SDGS-PSP-034-2022</v>
          </cell>
          <cell r="L52" t="str">
            <v>X</v>
          </cell>
          <cell r="N52" t="str">
            <v>CC</v>
          </cell>
          <cell r="O52">
            <v>52760480</v>
          </cell>
          <cell r="P52">
            <v>1</v>
          </cell>
          <cell r="Q52" t="str">
            <v>CUBILLOS AVILA</v>
          </cell>
          <cell r="R52" t="str">
            <v>YEYMY MABEL</v>
          </cell>
          <cell r="S52" t="str">
            <v>No Aplica</v>
          </cell>
          <cell r="T52" t="str">
            <v>YEYMY MABEL CUBILLOS AVILA</v>
          </cell>
          <cell r="U52" t="str">
            <v>F</v>
          </cell>
          <cell r="V52">
            <v>44574</v>
          </cell>
          <cell r="W52" t="str">
            <v>No Aplica</v>
          </cell>
          <cell r="X52">
            <v>44575</v>
          </cell>
          <cell r="Z52" t="str">
            <v>Contratación Directa</v>
          </cell>
          <cell r="AA52" t="str">
            <v>Contrato</v>
          </cell>
          <cell r="AB52" t="str">
            <v>Prestación de Servicios Profesionales</v>
          </cell>
          <cell r="AC52" t="str">
            <v>PRESTAR SERVICIOS PROFESIONALES PARA EL DESARROLLO, ACOMPAÑAMIENTO Y REVISIÓN DE LOS ASUNTOS DE CARÁCTER PRESUPUESTAL, ADMINISTRATIVO Y PRECONTRACTUAL QUE SE REQUIERAN PARA EL CUMPLIMIENTO DE LAS FUNCIONES DE LA SUBDIRECCIÓN DE GESTIÓN DEL SUELO.</v>
          </cell>
          <cell r="AD52">
            <v>44575</v>
          </cell>
          <cell r="AE52">
            <v>44575</v>
          </cell>
          <cell r="AF52">
            <v>44575</v>
          </cell>
          <cell r="AG52">
            <v>44908</v>
          </cell>
          <cell r="AH52">
            <v>11</v>
          </cell>
          <cell r="AI52">
            <v>0</v>
          </cell>
          <cell r="AJ52">
            <v>11</v>
          </cell>
          <cell r="AK52">
            <v>11</v>
          </cell>
          <cell r="AL52">
            <v>0</v>
          </cell>
          <cell r="AN52">
            <v>44908</v>
          </cell>
          <cell r="AO52">
            <v>85030000</v>
          </cell>
          <cell r="AP52">
            <v>85030000</v>
          </cell>
          <cell r="AQ52">
            <v>7730000</v>
          </cell>
          <cell r="AR52">
            <v>0</v>
          </cell>
          <cell r="AS52">
            <v>3472</v>
          </cell>
          <cell r="AT52">
            <v>568</v>
          </cell>
          <cell r="AU52">
            <v>44565</v>
          </cell>
          <cell r="AV52">
            <v>85030000</v>
          </cell>
          <cell r="AW52" t="str">
            <v>O23011601190000007798</v>
          </cell>
          <cell r="AX52" t="str">
            <v>INVERSION</v>
          </cell>
          <cell r="AY52">
            <v>0</v>
          </cell>
          <cell r="AZ52" t="str">
            <v>5000256404</v>
          </cell>
          <cell r="BA52">
            <v>335</v>
          </cell>
          <cell r="BB52">
            <v>44574</v>
          </cell>
          <cell r="BC52">
            <v>85030000</v>
          </cell>
          <cell r="BK52" t="str">
            <v/>
          </cell>
          <cell r="BU52" t="str">
            <v/>
          </cell>
          <cell r="CE52" t="str">
            <v/>
          </cell>
          <cell r="CF52" t="str">
            <v/>
          </cell>
          <cell r="CQ52">
            <v>0</v>
          </cell>
          <cell r="CW52">
            <v>0</v>
          </cell>
          <cell r="EL52" t="str">
            <v>NO</v>
          </cell>
          <cell r="EM52" t="str">
            <v>No Aplica</v>
          </cell>
          <cell r="EN52" t="str">
            <v xml:space="preserve">120
</v>
          </cell>
          <cell r="EO52" t="e">
            <v>#VALUE!</v>
          </cell>
          <cell r="EP52">
            <v>45808</v>
          </cell>
          <cell r="ES52" t="str">
            <v>Clausula 1 - Numeral 6 y 23</v>
          </cell>
          <cell r="ET5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2" t="str">
            <v>No aplica</v>
          </cell>
        </row>
        <row r="53">
          <cell r="E53">
            <v>47</v>
          </cell>
          <cell r="F53" t="str">
            <v>47-2022</v>
          </cell>
          <cell r="G53" t="str">
            <v>CO1.PCCNTR.3165661</v>
          </cell>
          <cell r="H53" t="str">
            <v>IMPLEMENTAR 1  SISTEMA  DE LA SDHT</v>
          </cell>
          <cell r="I53" t="str">
            <v>En Ejecución</v>
          </cell>
          <cell r="J53" t="str">
            <v>https://community.secop.gov.co/Public/Tendering/OpportunityDetail/Index?noticeUID=CO1.NTC.2491643&amp;isFromPublicArea=True&amp;isModal=true&amp;asPopupView=true</v>
          </cell>
          <cell r="K53" t="str">
            <v>SDHT-SGC-PSP-017-2022</v>
          </cell>
          <cell r="L53" t="str">
            <v>X</v>
          </cell>
          <cell r="N53" t="str">
            <v>CC</v>
          </cell>
          <cell r="O53">
            <v>1022390967</v>
          </cell>
          <cell r="P53">
            <v>1</v>
          </cell>
          <cell r="Q53" t="str">
            <v>ALBA SALAMANCA</v>
          </cell>
          <cell r="R53" t="str">
            <v>ANDREA NATALY</v>
          </cell>
          <cell r="S53" t="str">
            <v>No Aplica</v>
          </cell>
          <cell r="T53" t="str">
            <v>ANDREA NATALY ALBA SALAMANCA</v>
          </cell>
          <cell r="U53" t="str">
            <v>F</v>
          </cell>
          <cell r="V53">
            <v>44566</v>
          </cell>
          <cell r="W53" t="str">
            <v>No Aplica</v>
          </cell>
          <cell r="X53">
            <v>44567</v>
          </cell>
          <cell r="Y53">
            <v>44915</v>
          </cell>
          <cell r="Z53" t="str">
            <v>Contratación Directa</v>
          </cell>
          <cell r="AA53" t="str">
            <v>Contrato</v>
          </cell>
          <cell r="AB53" t="str">
            <v>Prestación de Servicios Profesionales</v>
          </cell>
          <cell r="AC53" t="str">
            <v>PRESTAR SERVICIOS PROFESIONALES DE CARÁCTER ADMINISTRATIVO PARA APOYAR EL DESARROLLO DE LAS ACTIVIDADES PROPIAS DE LA SUBSECRETARÍA DE GESTIÓN CORPORATIVA DE LA SECRETARÍA DISTRITAL DEL HÁBITAT.</v>
          </cell>
          <cell r="AD53">
            <v>44567</v>
          </cell>
          <cell r="AE53">
            <v>44567</v>
          </cell>
          <cell r="AF53">
            <v>44567</v>
          </cell>
          <cell r="AG53">
            <v>44915</v>
          </cell>
          <cell r="AH53">
            <v>11</v>
          </cell>
          <cell r="AI53">
            <v>15</v>
          </cell>
          <cell r="AJ53">
            <v>11.5</v>
          </cell>
          <cell r="AK53">
            <v>11</v>
          </cell>
          <cell r="AL53">
            <v>15</v>
          </cell>
          <cell r="AN53">
            <v>44915</v>
          </cell>
          <cell r="AO53">
            <v>86250000</v>
          </cell>
          <cell r="AP53">
            <v>86250000</v>
          </cell>
          <cell r="AQ53">
            <v>7500000</v>
          </cell>
          <cell r="AR53">
            <v>0</v>
          </cell>
          <cell r="AS53">
            <v>3169</v>
          </cell>
          <cell r="AT53">
            <v>60</v>
          </cell>
          <cell r="AU53">
            <v>44564</v>
          </cell>
          <cell r="AV53">
            <v>86250000</v>
          </cell>
          <cell r="AW53" t="str">
            <v>O23011605560000007754</v>
          </cell>
          <cell r="AX53" t="str">
            <v>INVERSION</v>
          </cell>
          <cell r="AY53">
            <v>0</v>
          </cell>
          <cell r="AZ53" t="str">
            <v>5000249306</v>
          </cell>
          <cell r="BA53">
            <v>6</v>
          </cell>
          <cell r="BB53">
            <v>44566</v>
          </cell>
          <cell r="BC53">
            <v>86250000</v>
          </cell>
          <cell r="BK53" t="str">
            <v/>
          </cell>
          <cell r="BU53" t="str">
            <v/>
          </cell>
          <cell r="CE53" t="str">
            <v/>
          </cell>
          <cell r="CF53" t="str">
            <v/>
          </cell>
          <cell r="CQ53">
            <v>0</v>
          </cell>
          <cell r="CW53">
            <v>0</v>
          </cell>
          <cell r="EL53" t="str">
            <v>NO</v>
          </cell>
          <cell r="EM53" t="str">
            <v>No Aplica</v>
          </cell>
          <cell r="EN53" t="str">
            <v xml:space="preserve">120
</v>
          </cell>
          <cell r="EO53" t="e">
            <v>#VALUE!</v>
          </cell>
          <cell r="EP53">
            <v>45815</v>
          </cell>
          <cell r="ES53" t="str">
            <v>Clausula 1 - Numeral 6 y 23</v>
          </cell>
          <cell r="ET5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3" t="str">
            <v>No aplica</v>
          </cell>
        </row>
        <row r="54">
          <cell r="E54">
            <v>48</v>
          </cell>
          <cell r="F54" t="str">
            <v>48-2022</v>
          </cell>
          <cell r="G54" t="str">
            <v>CO1.PCCNTR.3167436</v>
          </cell>
          <cell r="H54" t="str">
            <v>IMPLEMENTAR 1  SISTEMA  DE LA SDHT</v>
          </cell>
          <cell r="I54" t="str">
            <v>Terminación Anticipada</v>
          </cell>
          <cell r="J54" t="str">
            <v>https://community.secop.gov.co/Public/Tendering/OpportunityDetail/Index?noticeUID=CO1.NTC.2493414&amp;isFromPublicArea=True&amp;isModal=true&amp;asPopupView=true</v>
          </cell>
          <cell r="K54" t="str">
            <v>SDHT-SGC-PSP-014-2022</v>
          </cell>
          <cell r="L54" t="str">
            <v>X</v>
          </cell>
          <cell r="N54" t="str">
            <v>CC</v>
          </cell>
          <cell r="O54">
            <v>1014184472</v>
          </cell>
          <cell r="P54">
            <v>4</v>
          </cell>
          <cell r="Q54" t="str">
            <v>PARADA OLARTE</v>
          </cell>
          <cell r="R54" t="str">
            <v>ANGELA ROSSIO</v>
          </cell>
          <cell r="S54" t="str">
            <v>No Aplica</v>
          </cell>
          <cell r="T54" t="str">
            <v>ANGELA ROSSIO PARADA OLARTE</v>
          </cell>
          <cell r="U54" t="str">
            <v>F</v>
          </cell>
          <cell r="V54">
            <v>44566</v>
          </cell>
          <cell r="W54">
            <v>44567</v>
          </cell>
          <cell r="X54">
            <v>44567</v>
          </cell>
          <cell r="Y54">
            <v>44900</v>
          </cell>
          <cell r="Z54" t="str">
            <v>Contratación Directa</v>
          </cell>
          <cell r="AA54" t="str">
            <v>Contrato</v>
          </cell>
          <cell r="AB54" t="str">
            <v>Prestación de Servicios Profesionales</v>
          </cell>
          <cell r="AC54" t="str">
            <v>PRESTAR SERVICIOS PROFESIONALES ESPECIALIZADOS PARA APOYAR LA REVISIÓN JURIDICA DE LOS ASUNTOS A CARGO DE LA SUBSECRETARIA DE GESTIÓN CORPORATIVA.</v>
          </cell>
          <cell r="AD54">
            <v>44567</v>
          </cell>
          <cell r="AE54">
            <v>44567</v>
          </cell>
          <cell r="AF54">
            <v>44567</v>
          </cell>
          <cell r="AG54">
            <v>44900</v>
          </cell>
          <cell r="AH54">
            <v>11</v>
          </cell>
          <cell r="AI54">
            <v>0</v>
          </cell>
          <cell r="AJ54">
            <v>11</v>
          </cell>
          <cell r="AK54">
            <v>11</v>
          </cell>
          <cell r="AL54">
            <v>0</v>
          </cell>
          <cell r="AM54">
            <v>44900</v>
          </cell>
          <cell r="AN54">
            <v>44803</v>
          </cell>
          <cell r="AO54">
            <v>126500000</v>
          </cell>
          <cell r="AP54">
            <v>90083333</v>
          </cell>
          <cell r="AQ54">
            <v>11500000</v>
          </cell>
          <cell r="AR54">
            <v>0</v>
          </cell>
          <cell r="AS54">
            <v>3170</v>
          </cell>
          <cell r="AT54">
            <v>56</v>
          </cell>
          <cell r="AU54">
            <v>44564</v>
          </cell>
          <cell r="AV54">
            <v>132250000</v>
          </cell>
          <cell r="AW54" t="str">
            <v>O23011605560000007754</v>
          </cell>
          <cell r="AX54" t="str">
            <v>INVERSION</v>
          </cell>
          <cell r="AY54">
            <v>0</v>
          </cell>
          <cell r="AZ54" t="str">
            <v>5000249318</v>
          </cell>
          <cell r="BA54">
            <v>7</v>
          </cell>
          <cell r="BB54">
            <v>44566</v>
          </cell>
          <cell r="BC54">
            <v>126500000</v>
          </cell>
          <cell r="BK54" t="str">
            <v/>
          </cell>
          <cell r="BU54" t="str">
            <v/>
          </cell>
          <cell r="CE54" t="str">
            <v/>
          </cell>
          <cell r="CF54" t="str">
            <v/>
          </cell>
          <cell r="CQ54">
            <v>0</v>
          </cell>
          <cell r="CW54">
            <v>0</v>
          </cell>
          <cell r="EH54">
            <v>36416667</v>
          </cell>
          <cell r="EJ54" t="str">
            <v>Terminación Anticipada</v>
          </cell>
          <cell r="EK54">
            <v>44804</v>
          </cell>
          <cell r="EL54" t="str">
            <v>NO</v>
          </cell>
          <cell r="EM54" t="str">
            <v>No Aplica</v>
          </cell>
          <cell r="EN54" t="str">
            <v xml:space="preserve">120
</v>
          </cell>
          <cell r="EO54" t="e">
            <v>#VALUE!</v>
          </cell>
          <cell r="EP54">
            <v>45703</v>
          </cell>
          <cell r="ES54" t="str">
            <v>Clausula 1 - Numeral 6 y 23</v>
          </cell>
          <cell r="ET5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4" t="str">
            <v>No aplica</v>
          </cell>
        </row>
        <row r="55">
          <cell r="E55">
            <v>49</v>
          </cell>
          <cell r="F55" t="str">
            <v>49-2022</v>
          </cell>
          <cell r="G55" t="str">
            <v>CO1.PCCNTR.3170546</v>
          </cell>
          <cell r="H55" t="str">
            <v>PROMOVER LA INICIACIÓN  2250 VIVIENDAS VIP EN BOGOTÁ, A TRAVÉS DE LA GESTIÓN DE 90 HECTÁREAS DE SUELO.</v>
          </cell>
          <cell r="I55" t="str">
            <v>En Ejecución</v>
          </cell>
          <cell r="J55" t="str">
            <v>https://community.secop.gov.co/Public/Tendering/OpportunityDetail/Index?noticeUID=CO1.NTC.2495673&amp;isFromPublicArea=True&amp;isModal=true&amp;asPopupView=true</v>
          </cell>
          <cell r="K55" t="str">
            <v>SDHT-SDGS-PSP-008-2022</v>
          </cell>
          <cell r="L55" t="str">
            <v>X</v>
          </cell>
          <cell r="N55" t="str">
            <v>CC</v>
          </cell>
          <cell r="O55">
            <v>1143854885</v>
          </cell>
          <cell r="P55">
            <v>6</v>
          </cell>
          <cell r="Q55" t="str">
            <v>MOSTACILLA LOSADA</v>
          </cell>
          <cell r="R55" t="str">
            <v>FABIAN STEVEN</v>
          </cell>
          <cell r="S55" t="str">
            <v>No Aplica</v>
          </cell>
          <cell r="T55" t="str">
            <v>FABIAN STEVEN MOSTACILLA LOSADA</v>
          </cell>
          <cell r="U55" t="str">
            <v>M</v>
          </cell>
          <cell r="V55">
            <v>44567</v>
          </cell>
          <cell r="W55" t="str">
            <v>No Aplica</v>
          </cell>
          <cell r="X55">
            <v>44572</v>
          </cell>
          <cell r="Y55">
            <v>44912</v>
          </cell>
          <cell r="Z55" t="str">
            <v>Contratación Directa</v>
          </cell>
          <cell r="AA55" t="str">
            <v>Contrato</v>
          </cell>
          <cell r="AB55" t="str">
            <v>Prestación de Servicios Profesionales</v>
          </cell>
          <cell r="AC55" t="str">
            <v>PRESTAR SERVICIOS PROFESIONALES PARA REALIZAR EL ANÁLISIS URBANÍSTICO Y DAR APOYO EN LOS PROYECTOS ASOCIATIVOS Y PROYECTOS ESTRATÉGICOS QUE PERMITAN LA HABILITACIÓN DE SUELO PARA VIVIENDA Y USOS COMPLEMENTARIOS APOYADOS POR ESTA SUBDIRECCIÓN</v>
          </cell>
          <cell r="AD55">
            <v>44572</v>
          </cell>
          <cell r="AE55">
            <v>44572</v>
          </cell>
          <cell r="AF55">
            <v>44572</v>
          </cell>
          <cell r="AG55">
            <v>44915</v>
          </cell>
          <cell r="AH55">
            <v>11</v>
          </cell>
          <cell r="AI55">
            <v>10</v>
          </cell>
          <cell r="AJ55">
            <v>11.333333333333334</v>
          </cell>
          <cell r="AK55">
            <v>11</v>
          </cell>
          <cell r="AL55">
            <v>10</v>
          </cell>
          <cell r="AN55">
            <v>44915</v>
          </cell>
          <cell r="AO55">
            <v>87606667</v>
          </cell>
          <cell r="AP55">
            <v>87606667</v>
          </cell>
          <cell r="AQ55">
            <v>7730000</v>
          </cell>
          <cell r="AR55">
            <v>-0.3333333432674408</v>
          </cell>
          <cell r="AS55">
            <v>3507</v>
          </cell>
          <cell r="AT55">
            <v>237</v>
          </cell>
          <cell r="AU55">
            <v>44565</v>
          </cell>
          <cell r="AV55">
            <v>87606667</v>
          </cell>
          <cell r="AW55" t="str">
            <v>O23011601190000007798</v>
          </cell>
          <cell r="AX55" t="str">
            <v>INVERSION</v>
          </cell>
          <cell r="AY55">
            <v>0</v>
          </cell>
          <cell r="AZ55" t="str">
            <v>5000250001</v>
          </cell>
          <cell r="BA55">
            <v>81</v>
          </cell>
          <cell r="BB55">
            <v>44568</v>
          </cell>
          <cell r="BC55">
            <v>87606667</v>
          </cell>
          <cell r="BK55" t="str">
            <v/>
          </cell>
          <cell r="BU55" t="str">
            <v/>
          </cell>
          <cell r="CE55" t="str">
            <v/>
          </cell>
          <cell r="CF55" t="str">
            <v/>
          </cell>
          <cell r="CQ55">
            <v>0</v>
          </cell>
          <cell r="CW55">
            <v>0</v>
          </cell>
          <cell r="EL55" t="str">
            <v>NO</v>
          </cell>
          <cell r="EM55" t="str">
            <v>No Aplica</v>
          </cell>
          <cell r="EN55" t="str">
            <v xml:space="preserve">120
</v>
          </cell>
          <cell r="EO55" t="e">
            <v>#VALUE!</v>
          </cell>
          <cell r="EP55">
            <v>45815</v>
          </cell>
          <cell r="ES55" t="str">
            <v>Clausula 1 - Numeral 6 y 23</v>
          </cell>
          <cell r="ET5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5" t="str">
            <v>No aplica</v>
          </cell>
        </row>
        <row r="56">
          <cell r="E56">
            <v>50</v>
          </cell>
          <cell r="F56" t="str">
            <v>50-2022</v>
          </cell>
          <cell r="G56" t="str">
            <v>CO1.PCCNTR.3166864</v>
          </cell>
          <cell r="H56" t="str">
            <v>IMPLEMENTAR 1  SISTEMA  DE LA SDHT</v>
          </cell>
          <cell r="I56" t="str">
            <v>En Ejecución</v>
          </cell>
          <cell r="J56" t="str">
            <v>https://community.secop.gov.co/Public/Tendering/OpportunityDetail/Index?noticeUID=CO1.NTC.2492863&amp;isFromPublicArea=True&amp;isModal=true&amp;asPopupView=true</v>
          </cell>
          <cell r="K56" t="str">
            <v>SDTH-SDA-PSP-009-2022.</v>
          </cell>
          <cell r="L56" t="str">
            <v>X</v>
          </cell>
          <cell r="N56" t="str">
            <v>CC</v>
          </cell>
          <cell r="O56">
            <v>79954325</v>
          </cell>
          <cell r="P56">
            <v>1</v>
          </cell>
          <cell r="Q56" t="str">
            <v>ORTIZ SALAS</v>
          </cell>
          <cell r="R56" t="str">
            <v>EDWIN YAMID</v>
          </cell>
          <cell r="S56" t="str">
            <v>No Aplica</v>
          </cell>
          <cell r="T56" t="str">
            <v>EDWIN YAMID ORTIZ SALAS</v>
          </cell>
          <cell r="U56" t="str">
            <v>M</v>
          </cell>
          <cell r="V56">
            <v>44566</v>
          </cell>
          <cell r="W56">
            <v>44567</v>
          </cell>
          <cell r="X56">
            <v>44567</v>
          </cell>
          <cell r="Y56">
            <v>44915</v>
          </cell>
          <cell r="Z56" t="str">
            <v>Contratación Directa</v>
          </cell>
          <cell r="AA56" t="str">
            <v>Contrato</v>
          </cell>
          <cell r="AB56" t="str">
            <v>Prestación de Servicios Profesionales</v>
          </cell>
          <cell r="AC56" t="str">
            <v>PRESTAR SERVICIOS PROFESIONALES PARA APOYAR LA EJECUCIÓN, SEGUIMIENTO Y EVALUACIÓN DE LAS ACTIVIDADES DE GESTIÓN DEL TALENTO HUMANO Y EL PLAN DE CAPACITACIÓN INSTITUCIONAL DE LA SECRETARÍA DISTRITAL DEL HÁBITAT.</v>
          </cell>
          <cell r="AD56">
            <v>44567</v>
          </cell>
          <cell r="AE56">
            <v>44567</v>
          </cell>
          <cell r="AF56">
            <v>44567</v>
          </cell>
          <cell r="AG56">
            <v>44915</v>
          </cell>
          <cell r="AH56">
            <v>11</v>
          </cell>
          <cell r="AI56">
            <v>15</v>
          </cell>
          <cell r="AJ56">
            <v>11.5</v>
          </cell>
          <cell r="AK56">
            <v>11</v>
          </cell>
          <cell r="AL56">
            <v>15</v>
          </cell>
          <cell r="AN56">
            <v>44915</v>
          </cell>
          <cell r="AO56">
            <v>71070000</v>
          </cell>
          <cell r="AP56">
            <v>71070000</v>
          </cell>
          <cell r="AQ56">
            <v>6180000</v>
          </cell>
          <cell r="AR56">
            <v>0</v>
          </cell>
          <cell r="AS56">
            <v>3190</v>
          </cell>
          <cell r="AT56">
            <v>110</v>
          </cell>
          <cell r="AU56">
            <v>44564</v>
          </cell>
          <cell r="AV56">
            <v>71070000</v>
          </cell>
          <cell r="AW56" t="str">
            <v>O23011605560000007754</v>
          </cell>
          <cell r="AX56" t="str">
            <v>INVERSION</v>
          </cell>
          <cell r="AY56">
            <v>0</v>
          </cell>
          <cell r="AZ56" t="str">
            <v>5000249329</v>
          </cell>
          <cell r="BA56">
            <v>9</v>
          </cell>
          <cell r="BB56">
            <v>44566</v>
          </cell>
          <cell r="BC56">
            <v>71070000</v>
          </cell>
          <cell r="BK56" t="str">
            <v/>
          </cell>
          <cell r="BU56" t="str">
            <v/>
          </cell>
          <cell r="CE56" t="str">
            <v/>
          </cell>
          <cell r="CF56" t="str">
            <v/>
          </cell>
          <cell r="CQ56">
            <v>0</v>
          </cell>
          <cell r="CW56">
            <v>0</v>
          </cell>
          <cell r="EL56" t="str">
            <v>NO</v>
          </cell>
          <cell r="EM56" t="str">
            <v>No Aplica</v>
          </cell>
          <cell r="EN56" t="str">
            <v xml:space="preserve">120
</v>
          </cell>
          <cell r="EO56" t="e">
            <v>#VALUE!</v>
          </cell>
          <cell r="EP56">
            <v>45815</v>
          </cell>
          <cell r="ES56" t="str">
            <v>Clausula 1 - Numeral 6 y 23</v>
          </cell>
          <cell r="ET5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6" t="str">
            <v>No aplica</v>
          </cell>
        </row>
        <row r="57">
          <cell r="E57">
            <v>51</v>
          </cell>
          <cell r="F57" t="str">
            <v>51-2022</v>
          </cell>
          <cell r="G57" t="str">
            <v>CO1.PCCNTR.3168033</v>
          </cell>
          <cell r="H57" t="str">
            <v>PROMOVER 100 % DE LA IMPLEMENTACIÓN DE LAS FUENTES DE FINANCIACIÓN PARA EL HÁBITAT</v>
          </cell>
          <cell r="I57" t="str">
            <v>En Ejecución</v>
          </cell>
          <cell r="J57" t="str">
            <v>https://community.secop.gov.co/Public/Tendering/OpportunityDetail/Index?noticeUID=CO1.NTC.2493705&amp;isFromPublicArea=True&amp;isModal=true&amp;asPopupView=true</v>
          </cell>
          <cell r="K57" t="str">
            <v>SDHT-SDRPRI-PSAG-003-2022</v>
          </cell>
          <cell r="L57" t="str">
            <v>X</v>
          </cell>
          <cell r="N57" t="str">
            <v>CC</v>
          </cell>
          <cell r="O57">
            <v>79748434</v>
          </cell>
          <cell r="P57">
            <v>1</v>
          </cell>
          <cell r="Q57" t="str">
            <v>TRIANA CALDERON</v>
          </cell>
          <cell r="R57" t="str">
            <v>HERMES ALEJANDRO</v>
          </cell>
          <cell r="S57" t="str">
            <v>No Aplica</v>
          </cell>
          <cell r="T57" t="str">
            <v>HERMES ALEJANDRO TRIANA CALDERON</v>
          </cell>
          <cell r="U57" t="str">
            <v>M</v>
          </cell>
          <cell r="V57">
            <v>44566</v>
          </cell>
          <cell r="W57" t="str">
            <v>No Aplica</v>
          </cell>
          <cell r="X57">
            <v>44573</v>
          </cell>
          <cell r="Y57">
            <v>44921</v>
          </cell>
          <cell r="Z57" t="str">
            <v>Contratación Directa</v>
          </cell>
          <cell r="AA57" t="str">
            <v>Contrato</v>
          </cell>
          <cell r="AB57" t="str">
            <v>Prestación de Servicios  de Apoyo a la Gestión</v>
          </cell>
          <cell r="AC57" t="str">
            <v>PRESTAR SERVICIOS DE APOYO TÉCNICO A LA GESTIÓN PARA EL AVANCE EN LA IMPLEMENTACIÓN DE PROGRAMAS E INSTRUMENTOS DE FINANCIACIÓN PARA LA ADQUISICIÓN DE VIVIENDA.</v>
          </cell>
          <cell r="AD57">
            <v>44573</v>
          </cell>
          <cell r="AE57">
            <v>44573</v>
          </cell>
          <cell r="AF57">
            <v>44573</v>
          </cell>
          <cell r="AG57">
            <v>44921</v>
          </cell>
          <cell r="AH57">
            <v>11</v>
          </cell>
          <cell r="AI57">
            <v>15</v>
          </cell>
          <cell r="AJ57">
            <v>11.5</v>
          </cell>
          <cell r="AK57">
            <v>11</v>
          </cell>
          <cell r="AL57">
            <v>15</v>
          </cell>
          <cell r="AN57">
            <v>44921</v>
          </cell>
          <cell r="AO57">
            <v>41457500</v>
          </cell>
          <cell r="AP57">
            <v>41457500</v>
          </cell>
          <cell r="AQ57">
            <v>3605000</v>
          </cell>
          <cell r="AR57">
            <v>0</v>
          </cell>
          <cell r="AS57">
            <v>3024</v>
          </cell>
          <cell r="AT57">
            <v>71</v>
          </cell>
          <cell r="AU57">
            <v>44564</v>
          </cell>
          <cell r="AV57">
            <v>41457500</v>
          </cell>
          <cell r="AW57" t="str">
            <v>O23011601190000007825</v>
          </cell>
          <cell r="AX57" t="str">
            <v>INVERSION</v>
          </cell>
          <cell r="AY57">
            <v>0</v>
          </cell>
          <cell r="AZ57" t="str">
            <v>5000250046</v>
          </cell>
          <cell r="BA57">
            <v>105</v>
          </cell>
          <cell r="BB57">
            <v>44568</v>
          </cell>
          <cell r="BC57">
            <v>41457500</v>
          </cell>
          <cell r="BK57" t="str">
            <v/>
          </cell>
          <cell r="BU57" t="str">
            <v/>
          </cell>
          <cell r="CE57" t="str">
            <v/>
          </cell>
          <cell r="CF57" t="str">
            <v/>
          </cell>
          <cell r="CQ57">
            <v>0</v>
          </cell>
          <cell r="CW57">
            <v>0</v>
          </cell>
          <cell r="EL57" t="str">
            <v>NO</v>
          </cell>
          <cell r="EM57" t="str">
            <v>No Aplica</v>
          </cell>
          <cell r="EN57" t="str">
            <v xml:space="preserve">120
</v>
          </cell>
          <cell r="EO57" t="e">
            <v>#VALUE!</v>
          </cell>
          <cell r="EP57">
            <v>45821</v>
          </cell>
          <cell r="ES57" t="str">
            <v>Clausula 1 - Numeral 6 y 23</v>
          </cell>
          <cell r="ET5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7" t="str">
            <v>No aplica</v>
          </cell>
        </row>
        <row r="58">
          <cell r="E58">
            <v>52</v>
          </cell>
          <cell r="F58" t="str">
            <v>52-2022</v>
          </cell>
          <cell r="G58" t="str">
            <v>CO1.PCCNTR.3168169</v>
          </cell>
          <cell r="H58" t="str">
            <v>ELABORAR 4 DOCUMENTOS QUE CONTEMPLEN DIVERSAS PROPUESTAS PARA LA INCLUSIÓN E IMPLEMENTACIÓN DE NUEVAS FUENTES DE FINANCIACIÓN PARA LA GESTIÓN DEL HÁBITAT</v>
          </cell>
          <cell r="I58" t="str">
            <v>En Ejecución</v>
          </cell>
          <cell r="J58" t="str">
            <v>https://community.secop.gov.co/Public/Tendering/OpportunityDetail/Index?noticeUID=CO1.NTC.2493661&amp;isFromPublicArea=True&amp;isModal=true&amp;asPopupView=true</v>
          </cell>
          <cell r="K58" t="str">
            <v>SDHT-SDRPRI-PSP-019-2022</v>
          </cell>
          <cell r="L58" t="str">
            <v>X</v>
          </cell>
          <cell r="N58" t="str">
            <v>CC</v>
          </cell>
          <cell r="O58">
            <v>1057578514</v>
          </cell>
          <cell r="P58">
            <v>3</v>
          </cell>
          <cell r="Q58" t="str">
            <v>MARIN PIMIENTO</v>
          </cell>
          <cell r="R58" t="str">
            <v>DIEGO DAVID</v>
          </cell>
          <cell r="S58" t="str">
            <v>No Aplica</v>
          </cell>
          <cell r="T58" t="str">
            <v>DIEGO DAVID MARIN PIMIENTO</v>
          </cell>
          <cell r="U58" t="str">
            <v>M</v>
          </cell>
          <cell r="V58">
            <v>44566</v>
          </cell>
          <cell r="W58" t="str">
            <v>No Aplica</v>
          </cell>
          <cell r="X58">
            <v>44572</v>
          </cell>
          <cell r="Y58">
            <v>44920</v>
          </cell>
          <cell r="Z58" t="str">
            <v>Contratación Directa</v>
          </cell>
          <cell r="AA58" t="str">
            <v>Contrato</v>
          </cell>
          <cell r="AB58" t="str">
            <v>Prestación de Servicios Profesionales</v>
          </cell>
          <cell r="AC58" t="str">
            <v>PRESTAR SERVICIOS PROFESIONALES PARA LA PLANEACIÓN, PROGRAMACIÓN, REVISIÓN Y SEGUIMIENTO FINANCIERO AL DESARROLLO E IMPLEMENTACIÓN DE INSTRUMENTOS DE FINANCIACIÓN PARA LA ADQUISICIÓN DE VIVIENDA</v>
          </cell>
          <cell r="AD58">
            <v>44572</v>
          </cell>
          <cell r="AE58">
            <v>44572</v>
          </cell>
          <cell r="AF58">
            <v>44572</v>
          </cell>
          <cell r="AG58">
            <v>44920</v>
          </cell>
          <cell r="AH58">
            <v>11</v>
          </cell>
          <cell r="AI58">
            <v>15</v>
          </cell>
          <cell r="AJ58">
            <v>11.5</v>
          </cell>
          <cell r="AK58">
            <v>11</v>
          </cell>
          <cell r="AL58">
            <v>15</v>
          </cell>
          <cell r="AN58">
            <v>44920</v>
          </cell>
          <cell r="AO58">
            <v>88837500</v>
          </cell>
          <cell r="AP58">
            <v>88837500</v>
          </cell>
          <cell r="AQ58">
            <v>7725000</v>
          </cell>
          <cell r="AR58">
            <v>0</v>
          </cell>
          <cell r="AS58">
            <v>3013</v>
          </cell>
          <cell r="AT58">
            <v>49</v>
          </cell>
          <cell r="AU58">
            <v>44564</v>
          </cell>
          <cell r="AV58">
            <v>88837500</v>
          </cell>
          <cell r="AW58" t="str">
            <v>O23011601190000007825</v>
          </cell>
          <cell r="AX58" t="str">
            <v>INVERSION</v>
          </cell>
          <cell r="AY58">
            <v>0</v>
          </cell>
          <cell r="AZ58" t="str">
            <v>5000249426</v>
          </cell>
          <cell r="BA58">
            <v>12</v>
          </cell>
          <cell r="BB58">
            <v>44567</v>
          </cell>
          <cell r="BC58">
            <v>88837500</v>
          </cell>
          <cell r="BK58" t="str">
            <v/>
          </cell>
          <cell r="BU58" t="str">
            <v/>
          </cell>
          <cell r="CE58" t="str">
            <v/>
          </cell>
          <cell r="CF58" t="str">
            <v/>
          </cell>
          <cell r="CQ58">
            <v>0</v>
          </cell>
          <cell r="CW58">
            <v>0</v>
          </cell>
          <cell r="EL58" t="str">
            <v>NO</v>
          </cell>
          <cell r="EM58" t="str">
            <v>No Aplica</v>
          </cell>
          <cell r="EN58" t="str">
            <v xml:space="preserve">120
</v>
          </cell>
          <cell r="EO58" t="e">
            <v>#VALUE!</v>
          </cell>
          <cell r="EP58">
            <v>45820</v>
          </cell>
          <cell r="ES58" t="str">
            <v>Clausula 1 - Numeral 6 y 23</v>
          </cell>
          <cell r="ET5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8" t="str">
            <v>No aplica</v>
          </cell>
        </row>
        <row r="59">
          <cell r="E59">
            <v>53</v>
          </cell>
          <cell r="F59" t="str">
            <v>53-2022</v>
          </cell>
          <cell r="G59" t="str">
            <v>CO1.PCCNTR.3168931</v>
          </cell>
          <cell r="H59" t="str">
            <v>PROMOVER 100 % DE LA IMPLEMENTACIÓN DE LAS FUENTES DE FINANCIACIÓN PARA EL HÁBITAT</v>
          </cell>
          <cell r="I59" t="str">
            <v>En Ejecución</v>
          </cell>
          <cell r="J59" t="str">
            <v>https://community.secop.gov.co/Public/Tendering/OpportunityDetail/Index?noticeUID=CO1.NTC.2494219&amp;isFromPublicArea=True&amp;isModal=true&amp;asPopupView=true</v>
          </cell>
          <cell r="K59" t="str">
            <v>SDHT-SDRPRI-PSP-025-2022</v>
          </cell>
          <cell r="L59" t="str">
            <v>X</v>
          </cell>
          <cell r="N59" t="str">
            <v>CC</v>
          </cell>
          <cell r="O59">
            <v>22511864</v>
          </cell>
          <cell r="P59">
            <v>1</v>
          </cell>
          <cell r="Q59" t="str">
            <v>PORTILLO OSORIO</v>
          </cell>
          <cell r="R59" t="str">
            <v>SONIA MILENA</v>
          </cell>
          <cell r="S59" t="str">
            <v>No Aplica</v>
          </cell>
          <cell r="T59" t="str">
            <v>SONIA MILENA PORTILLO OSORIO</v>
          </cell>
          <cell r="U59" t="str">
            <v>F</v>
          </cell>
          <cell r="V59">
            <v>44566</v>
          </cell>
          <cell r="W59" t="str">
            <v>No Aplica</v>
          </cell>
          <cell r="X59">
            <v>44572</v>
          </cell>
          <cell r="Y59">
            <v>44920</v>
          </cell>
          <cell r="Z59" t="str">
            <v>Contratación Directa</v>
          </cell>
          <cell r="AA59" t="str">
            <v>Contrato</v>
          </cell>
          <cell r="AB59" t="str">
            <v>Prestación de Servicios Profesionales</v>
          </cell>
          <cell r="AC59" t="str">
            <v>PRESTAR SERVICIOS PROFESIONALES PARA REALIZAR LA GESTIÓN SOCIAL NECESARIA PARA EL DISEÑO, DESARROLLO E IMPLEMENTACIÓN DE INSTRUMENTOS DE FINANCIACIÓN PARA LA ADQUISICIÓN DE VIVIENDA.</v>
          </cell>
          <cell r="AD59">
            <v>44572</v>
          </cell>
          <cell r="AE59">
            <v>44572</v>
          </cell>
          <cell r="AF59">
            <v>44572</v>
          </cell>
          <cell r="AG59">
            <v>44920</v>
          </cell>
          <cell r="AH59">
            <v>11</v>
          </cell>
          <cell r="AI59">
            <v>15</v>
          </cell>
          <cell r="AJ59">
            <v>11.5</v>
          </cell>
          <cell r="AK59">
            <v>11</v>
          </cell>
          <cell r="AL59">
            <v>15</v>
          </cell>
          <cell r="AN59">
            <v>44920</v>
          </cell>
          <cell r="AO59">
            <v>71070000</v>
          </cell>
          <cell r="AP59">
            <v>71070000</v>
          </cell>
          <cell r="AQ59">
            <v>6180000</v>
          </cell>
          <cell r="AR59">
            <v>0</v>
          </cell>
          <cell r="AS59">
            <v>3058</v>
          </cell>
          <cell r="AT59">
            <v>50</v>
          </cell>
          <cell r="AU59">
            <v>44564</v>
          </cell>
          <cell r="AV59">
            <v>71070000</v>
          </cell>
          <cell r="AW59" t="str">
            <v>O23011601190000007825</v>
          </cell>
          <cell r="AX59" t="str">
            <v>INVERSION</v>
          </cell>
          <cell r="AY59">
            <v>0</v>
          </cell>
          <cell r="AZ59" t="str">
            <v>5000249428</v>
          </cell>
          <cell r="BA59">
            <v>13</v>
          </cell>
          <cell r="BB59">
            <v>44567</v>
          </cell>
          <cell r="BC59">
            <v>71070000</v>
          </cell>
          <cell r="BK59" t="str">
            <v/>
          </cell>
          <cell r="BU59" t="str">
            <v/>
          </cell>
          <cell r="CE59" t="str">
            <v/>
          </cell>
          <cell r="CF59" t="str">
            <v/>
          </cell>
          <cell r="CQ59">
            <v>0</v>
          </cell>
          <cell r="CW59">
            <v>0</v>
          </cell>
          <cell r="EL59" t="str">
            <v>NO</v>
          </cell>
          <cell r="EM59" t="str">
            <v>No Aplica</v>
          </cell>
          <cell r="EN59" t="str">
            <v xml:space="preserve">120
</v>
          </cell>
          <cell r="EO59" t="e">
            <v>#VALUE!</v>
          </cell>
          <cell r="EP59">
            <v>45820</v>
          </cell>
          <cell r="ES59" t="str">
            <v>Clausula 1 - Numeral 6 y 23</v>
          </cell>
          <cell r="ET5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9" t="str">
            <v>No aplica</v>
          </cell>
        </row>
        <row r="60">
          <cell r="E60">
            <v>54</v>
          </cell>
          <cell r="F60" t="str">
            <v>54-2022</v>
          </cell>
          <cell r="G60" t="str">
            <v>CO1.PCCNTR.3168673</v>
          </cell>
          <cell r="H60" t="str">
            <v>BENEFICIAR 15851 HOGARES  CON SUBSIDIOS PARA ADQUISICIÓN DE VIVIENDA VIS Y VIP</v>
          </cell>
          <cell r="I60" t="str">
            <v>En Ejecución</v>
          </cell>
          <cell r="J60" t="str">
            <v>https://community.secop.gov.co/Public/Tendering/OpportunityDetail/Index?noticeUID=CO1.NTC.2494611&amp;isFromPublicArea=True&amp;isModal=true&amp;asPopupView=true</v>
          </cell>
          <cell r="K60" t="str">
            <v>SDHT-SDRPUB-PSP-036-2022</v>
          </cell>
          <cell r="L60" t="str">
            <v>X</v>
          </cell>
          <cell r="N60" t="str">
            <v>CC</v>
          </cell>
          <cell r="O60">
            <v>1022984445</v>
          </cell>
          <cell r="P60">
            <v>7</v>
          </cell>
          <cell r="Q60" t="str">
            <v>BAUTISTA SALAZAR</v>
          </cell>
          <cell r="R60" t="str">
            <v>MICHAEL STIVEN</v>
          </cell>
          <cell r="S60" t="str">
            <v>No Aplica</v>
          </cell>
          <cell r="T60" t="str">
            <v>MICHAEL STIVEN BAUTISTA SALAZAR</v>
          </cell>
          <cell r="U60" t="str">
            <v>M</v>
          </cell>
          <cell r="V60">
            <v>44566</v>
          </cell>
          <cell r="W60" t="str">
            <v>No Aplica</v>
          </cell>
          <cell r="X60">
            <v>44572</v>
          </cell>
          <cell r="Y60">
            <v>44844</v>
          </cell>
          <cell r="Z60" t="str">
            <v>Contratación Directa</v>
          </cell>
          <cell r="AA60" t="str">
            <v>Contrato</v>
          </cell>
          <cell r="AB60" t="str">
            <v>Prestación de Servicios Profesionales</v>
          </cell>
          <cell r="AC60" t="str">
            <v xml:space="preserve"> PRESTAR SERVICIOS PROFESIONALES PARA LA REVISIÓN, SEGUIMIENTO Y LEGALIZACIÓN DE RECURSOS PARA EL DESARROLLO E IMPLEMENTACIÓN DE INSTRUMENTOS DE FINANCIACIÓN PARA ADQUISICIÓN DE VIVIENDA</v>
          </cell>
          <cell r="AD60">
            <v>44572</v>
          </cell>
          <cell r="AE60">
            <v>44572</v>
          </cell>
          <cell r="AF60">
            <v>44572</v>
          </cell>
          <cell r="AG60">
            <v>44844</v>
          </cell>
          <cell r="AH60">
            <v>9</v>
          </cell>
          <cell r="AI60">
            <v>0</v>
          </cell>
          <cell r="AJ60">
            <v>9</v>
          </cell>
          <cell r="AK60">
            <v>9</v>
          </cell>
          <cell r="AL60">
            <v>0</v>
          </cell>
          <cell r="AN60">
            <v>44844</v>
          </cell>
          <cell r="AO60">
            <v>47700000</v>
          </cell>
          <cell r="AP60">
            <v>47700000</v>
          </cell>
          <cell r="AQ60">
            <v>5300000</v>
          </cell>
          <cell r="AR60">
            <v>0</v>
          </cell>
          <cell r="AS60">
            <v>3257</v>
          </cell>
          <cell r="AT60">
            <v>197</v>
          </cell>
          <cell r="AU60">
            <v>44564</v>
          </cell>
          <cell r="AV60">
            <v>47700000</v>
          </cell>
          <cell r="AW60" t="str">
            <v>O23011601010000007823</v>
          </cell>
          <cell r="AX60" t="str">
            <v>INVERSION</v>
          </cell>
          <cell r="AY60">
            <v>0</v>
          </cell>
          <cell r="AZ60" t="str">
            <v>5000249429</v>
          </cell>
          <cell r="BA60">
            <v>14</v>
          </cell>
          <cell r="BB60">
            <v>44567</v>
          </cell>
          <cell r="BC60">
            <v>47700000</v>
          </cell>
          <cell r="BK60" t="str">
            <v/>
          </cell>
          <cell r="BU60" t="str">
            <v/>
          </cell>
          <cell r="CE60" t="str">
            <v/>
          </cell>
          <cell r="CF60" t="str">
            <v/>
          </cell>
          <cell r="CQ60">
            <v>0</v>
          </cell>
          <cell r="CW60">
            <v>0</v>
          </cell>
          <cell r="EL60" t="str">
            <v>NO</v>
          </cell>
          <cell r="EM60" t="str">
            <v>No Aplica</v>
          </cell>
          <cell r="EN60" t="str">
            <v xml:space="preserve">120
</v>
          </cell>
          <cell r="EO60" t="e">
            <v>#VALUE!</v>
          </cell>
          <cell r="EP60">
            <v>45744</v>
          </cell>
          <cell r="ES60" t="str">
            <v>Clausula 1 - Numeral 6 y 23</v>
          </cell>
          <cell r="ET6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0" t="str">
            <v>No aplica</v>
          </cell>
        </row>
        <row r="61">
          <cell r="E61">
            <v>55</v>
          </cell>
          <cell r="F61" t="str">
            <v>55-2022</v>
          </cell>
          <cell r="G61" t="str">
            <v>CO1.PCCNTR.3179511</v>
          </cell>
          <cell r="H61" t="str">
            <v>REALIZAR EL 100% DEL MANTENIMIENTO DE LAS 3 SEDES DE LA SDHT</v>
          </cell>
          <cell r="I61" t="str">
            <v>En Ejecución</v>
          </cell>
          <cell r="J61" t="str">
            <v>https://community.secop.gov.co/Public/Tendering/OpportunityDetail/Index?noticeUID=CO1.NTC.2503781&amp;isFromPublicArea=True&amp;isModal=true&amp;asPopupView=true</v>
          </cell>
          <cell r="K61" t="str">
            <v>SDHT-SDA-PSAG-003-2022</v>
          </cell>
          <cell r="L61" t="str">
            <v>X</v>
          </cell>
          <cell r="N61" t="str">
            <v>CC</v>
          </cell>
          <cell r="O61">
            <v>79867585</v>
          </cell>
          <cell r="P61">
            <v>5</v>
          </cell>
          <cell r="Q61" t="str">
            <v>HUERTAS HURTADO</v>
          </cell>
          <cell r="R61" t="str">
            <v>EDGAR ENRIQUE</v>
          </cell>
          <cell r="S61" t="str">
            <v>No Aplica</v>
          </cell>
          <cell r="T61" t="str">
            <v>EDGAR ENRIQUE HUERTAS HURTADO</v>
          </cell>
          <cell r="U61" t="str">
            <v>M</v>
          </cell>
          <cell r="V61">
            <v>44568</v>
          </cell>
          <cell r="W61" t="str">
            <v>No Aplica</v>
          </cell>
          <cell r="X61">
            <v>44572</v>
          </cell>
          <cell r="Y61">
            <v>44920</v>
          </cell>
          <cell r="Z61" t="str">
            <v>Contratación Directa</v>
          </cell>
          <cell r="AA61" t="str">
            <v>Contrato</v>
          </cell>
          <cell r="AB61" t="str">
            <v>Prestación de Servicios  de Apoyo a la Gestión</v>
          </cell>
          <cell r="AC61" t="str">
            <v>PRESTAR SERVICIOS DE APOYO A LA GESTIÓN EN LAS DIFERENTES ACTIVIDADES QUE DESARROLLA LA SUBDIRECCIÓN ADMINISTRATIVA EN EL PROCESO DE GESTIÓN DE BIENES SERVICIOS E INFRAESTRUCTURA DE LA SDHT</v>
          </cell>
          <cell r="AD61">
            <v>44572</v>
          </cell>
          <cell r="AE61">
            <v>44572</v>
          </cell>
          <cell r="AF61">
            <v>44572</v>
          </cell>
          <cell r="AG61">
            <v>44920</v>
          </cell>
          <cell r="AH61">
            <v>11</v>
          </cell>
          <cell r="AI61">
            <v>15</v>
          </cell>
          <cell r="AJ61">
            <v>11.5</v>
          </cell>
          <cell r="AK61">
            <v>11</v>
          </cell>
          <cell r="AL61">
            <v>15</v>
          </cell>
          <cell r="AN61">
            <v>44920</v>
          </cell>
          <cell r="AO61">
            <v>32890000</v>
          </cell>
          <cell r="AP61">
            <v>32890000</v>
          </cell>
          <cell r="AQ61">
            <v>2860000</v>
          </cell>
          <cell r="AR61">
            <v>0</v>
          </cell>
          <cell r="AS61">
            <v>3041</v>
          </cell>
          <cell r="AT61">
            <v>604</v>
          </cell>
          <cell r="AU61">
            <v>44565</v>
          </cell>
          <cell r="AV61">
            <v>32890000</v>
          </cell>
          <cell r="AW61" t="str">
            <v>O23011605560000007754</v>
          </cell>
          <cell r="AX61" t="str">
            <v>INVERSION</v>
          </cell>
          <cell r="AY61">
            <v>0</v>
          </cell>
          <cell r="AZ61" t="str">
            <v>5000250183</v>
          </cell>
          <cell r="BA61">
            <v>121</v>
          </cell>
          <cell r="BB61">
            <v>44568</v>
          </cell>
          <cell r="BC61">
            <v>32890000</v>
          </cell>
          <cell r="BK61" t="str">
            <v/>
          </cell>
          <cell r="BU61" t="str">
            <v/>
          </cell>
          <cell r="CE61" t="str">
            <v/>
          </cell>
          <cell r="CF61" t="str">
            <v/>
          </cell>
          <cell r="CQ61">
            <v>0</v>
          </cell>
          <cell r="CW61">
            <v>0</v>
          </cell>
          <cell r="EL61" t="str">
            <v>NO</v>
          </cell>
          <cell r="EM61" t="str">
            <v>No Aplica</v>
          </cell>
          <cell r="EN61" t="str">
            <v xml:space="preserve">120
</v>
          </cell>
          <cell r="EO61" t="e">
            <v>#VALUE!</v>
          </cell>
          <cell r="EP61">
            <v>45820</v>
          </cell>
          <cell r="ES61" t="str">
            <v>Clausula 1 - Numeral 6 y 23</v>
          </cell>
          <cell r="ET6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1" t="str">
            <v>No aplica</v>
          </cell>
        </row>
        <row r="62">
          <cell r="E62">
            <v>56</v>
          </cell>
          <cell r="F62" t="str">
            <v>56-2022</v>
          </cell>
          <cell r="G62" t="str">
            <v>CO1.PCCNTR.3168516</v>
          </cell>
          <cell r="H62" t="str">
            <v xml:space="preserve">BRINDAR EL  100 % DE ASESORÍAS TÉCNICAS AL TOTAL DE LOS PROYECTOS DE INVERSIÓN DE LA SDHT.    </v>
          </cell>
          <cell r="I62" t="str">
            <v>Liquidado</v>
          </cell>
          <cell r="J62" t="str">
            <v>https://community.secop.gov.co/Public/Tendering/OpportunityDetail/Index?noticeUID=CO1.NTC.2493943&amp;isFromPublicArea=True&amp;isModal=False</v>
          </cell>
          <cell r="K62" t="str">
            <v>SDHT-SDPP-PSP-001-2022</v>
          </cell>
          <cell r="L62" t="str">
            <v>X</v>
          </cell>
          <cell r="N62" t="str">
            <v>CC</v>
          </cell>
          <cell r="O62">
            <v>65694395</v>
          </cell>
          <cell r="P62">
            <v>8</v>
          </cell>
          <cell r="Q62" t="str">
            <v xml:space="preserve">VILLANUEVA </v>
          </cell>
          <cell r="R62" t="str">
            <v>SONIA ROJAS</v>
          </cell>
          <cell r="S62" t="str">
            <v>No Aplica</v>
          </cell>
          <cell r="T62" t="str">
            <v xml:space="preserve">SONIA ROJAS VILLANUEVA </v>
          </cell>
          <cell r="U62" t="str">
            <v>F</v>
          </cell>
          <cell r="V62">
            <v>44566</v>
          </cell>
          <cell r="W62">
            <v>44567</v>
          </cell>
          <cell r="X62">
            <v>44568</v>
          </cell>
          <cell r="Y62">
            <v>44917</v>
          </cell>
          <cell r="Z62" t="str">
            <v>Contratación Directa</v>
          </cell>
          <cell r="AA62" t="str">
            <v>Contrato</v>
          </cell>
          <cell r="AB62" t="str">
            <v>Prestación de Servicios Profesionales</v>
          </cell>
          <cell r="AC62" t="str">
            <v xml:space="preserve"> PRESTAR SERVICIOS PROFESIONALES PARA LIDERAR LA FORMULACIÓN Y ACTUALIZACIÓN DE LOS PROYECTOS DE INVERSIÓN DE LA SDHT EN LAS HERRAMIENTAS MGA Y SUIFP; ASI COMO APOYAR A LA SUBDIRECCIÓN DE PROGRAMAS Y PROYECTOS EN EL MONITOREO, SEGUIMIENTO Y ANÁLISIS DE LA INFORMACIÓN DE LOS PROYECTOS DE INVERSIÓN ASIGNADOS EN LAS HERRAMIENTAS DE PLANIFICACIÓN</v>
          </cell>
          <cell r="AD62">
            <v>44568</v>
          </cell>
          <cell r="AE62">
            <v>44568</v>
          </cell>
          <cell r="AF62">
            <v>44568</v>
          </cell>
          <cell r="AG62">
            <v>44916</v>
          </cell>
          <cell r="AH62">
            <v>11</v>
          </cell>
          <cell r="AI62">
            <v>15</v>
          </cell>
          <cell r="AJ62">
            <v>11.5</v>
          </cell>
          <cell r="AK62">
            <v>11</v>
          </cell>
          <cell r="AL62">
            <v>15</v>
          </cell>
          <cell r="AM62">
            <v>44916</v>
          </cell>
          <cell r="AN62">
            <v>44803</v>
          </cell>
          <cell r="AO62">
            <v>109250000</v>
          </cell>
          <cell r="AP62">
            <v>74100000</v>
          </cell>
          <cell r="AQ62">
            <v>9500000</v>
          </cell>
          <cell r="AR62">
            <v>0</v>
          </cell>
          <cell r="AS62">
            <v>3534</v>
          </cell>
          <cell r="AT62">
            <v>40</v>
          </cell>
          <cell r="AU62">
            <v>44564</v>
          </cell>
          <cell r="AV62">
            <v>109250000</v>
          </cell>
          <cell r="AW62" t="str">
            <v>O23011605560000007602</v>
          </cell>
          <cell r="AX62" t="str">
            <v>INVERSION</v>
          </cell>
          <cell r="AY62">
            <v>0</v>
          </cell>
          <cell r="AZ62" t="str">
            <v>5000249451</v>
          </cell>
          <cell r="BA62">
            <v>23</v>
          </cell>
          <cell r="BB62">
            <v>44567</v>
          </cell>
          <cell r="BC62">
            <v>109250000</v>
          </cell>
          <cell r="BK62" t="str">
            <v/>
          </cell>
          <cell r="BU62" t="str">
            <v/>
          </cell>
          <cell r="CE62" t="str">
            <v/>
          </cell>
          <cell r="CF62" t="str">
            <v/>
          </cell>
          <cell r="CQ62">
            <v>0</v>
          </cell>
          <cell r="CW62">
            <v>0</v>
          </cell>
          <cell r="EH62">
            <v>35150000</v>
          </cell>
          <cell r="EJ62" t="str">
            <v>Terminación Anticipada OJO Liquidacipon</v>
          </cell>
          <cell r="EK62">
            <v>44804</v>
          </cell>
          <cell r="EL62" t="str">
            <v>NO</v>
          </cell>
          <cell r="EM62" t="str">
            <v>No Aplica</v>
          </cell>
          <cell r="EN62" t="str">
            <v xml:space="preserve">120
</v>
          </cell>
          <cell r="EO62" t="e">
            <v>#VALUE!</v>
          </cell>
          <cell r="EP62">
            <v>45703</v>
          </cell>
          <cell r="EQ62">
            <v>44803</v>
          </cell>
          <cell r="ER62">
            <v>0</v>
          </cell>
          <cell r="ES62" t="str">
            <v>Clausula 1 - Numeral 6 y 23</v>
          </cell>
          <cell r="ET6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2" t="str">
            <v>No aplica</v>
          </cell>
        </row>
        <row r="63">
          <cell r="E63">
            <v>57</v>
          </cell>
          <cell r="F63" t="str">
            <v>57-2022</v>
          </cell>
          <cell r="G63" t="str">
            <v>CO1.PCCNTR.3170445</v>
          </cell>
          <cell r="H63" t="str">
            <v xml:space="preserve">BRINDAR EL  100 % DE ASESORÍAS TÉCNICAS AL TOTAL DE LOS PROYECTOS DE INVERSIÓN DE LA SDHT.    </v>
          </cell>
          <cell r="I63" t="str">
            <v>En Ejecución</v>
          </cell>
          <cell r="J63" t="str">
            <v>https://community.secop.gov.co/Public/Tendering/OpportunityDetail/Index?noticeUID=CO1.NTC.2495680&amp;isFromPublicArea=True&amp;isModal=False</v>
          </cell>
          <cell r="K63" t="str">
            <v>SDHT-SDPP-PSP-002-2022</v>
          </cell>
          <cell r="L63" t="str">
            <v>X</v>
          </cell>
          <cell r="N63" t="str">
            <v>CC</v>
          </cell>
          <cell r="O63">
            <v>1014260500</v>
          </cell>
          <cell r="P63">
            <v>8</v>
          </cell>
          <cell r="Q63" t="str">
            <v>VARGAS DEVIA</v>
          </cell>
          <cell r="R63" t="str">
            <v>JAVIER FERNANDO</v>
          </cell>
          <cell r="S63" t="str">
            <v>No Aplica</v>
          </cell>
          <cell r="T63" t="str">
            <v>JAVIER FERNANDO VARGAS DEVIA</v>
          </cell>
          <cell r="U63" t="str">
            <v>M</v>
          </cell>
          <cell r="V63">
            <v>44567</v>
          </cell>
          <cell r="W63" t="str">
            <v>No Aplica</v>
          </cell>
          <cell r="X63">
            <v>44572</v>
          </cell>
          <cell r="Y63">
            <v>44921</v>
          </cell>
          <cell r="Z63" t="str">
            <v>Contratación Directa</v>
          </cell>
          <cell r="AA63" t="str">
            <v>Contrato</v>
          </cell>
          <cell r="AB63" t="str">
            <v>Prestación de Servicios Profesionales</v>
          </cell>
          <cell r="AC63" t="str">
            <v>PRESTAR SERVICIOS PROFESIONALES PARA APOYAR LA SUBDIRECCIÓN DE PROGRAMAS Y PROYECTOS EN EL MONITOREO, SEGUIMIENTO Y ANÁLISIS DE LA INFORMACIÓN DE LOS PROYECTOS DE INVERSIÓN QUE LE SEAN ASIGNADOS; ASÍ COMO SER EL ENLACE PARA EL SISTEMA JSP7 EN LA PLANEACIÓN PRESUPUESTAL.</v>
          </cell>
          <cell r="AD63">
            <v>44572</v>
          </cell>
          <cell r="AE63">
            <v>44572</v>
          </cell>
          <cell r="AF63">
            <v>44572</v>
          </cell>
          <cell r="AG63">
            <v>44920</v>
          </cell>
          <cell r="AH63">
            <v>11</v>
          </cell>
          <cell r="AI63">
            <v>15</v>
          </cell>
          <cell r="AJ63">
            <v>11.5</v>
          </cell>
          <cell r="AK63">
            <v>11</v>
          </cell>
          <cell r="AL63">
            <v>15</v>
          </cell>
          <cell r="AN63">
            <v>44920</v>
          </cell>
          <cell r="AO63">
            <v>73600000</v>
          </cell>
          <cell r="AP63">
            <v>73600000</v>
          </cell>
          <cell r="AQ63">
            <v>6400000</v>
          </cell>
          <cell r="AR63">
            <v>0</v>
          </cell>
          <cell r="AS63">
            <v>3535</v>
          </cell>
          <cell r="AT63">
            <v>198</v>
          </cell>
          <cell r="AU63">
            <v>44564</v>
          </cell>
          <cell r="AV63">
            <v>73600000</v>
          </cell>
          <cell r="AW63" t="str">
            <v>O23011605560000007602</v>
          </cell>
          <cell r="AX63" t="str">
            <v>INVERSION</v>
          </cell>
          <cell r="AY63">
            <v>0</v>
          </cell>
          <cell r="AZ63" t="str">
            <v>5000250006</v>
          </cell>
          <cell r="BA63">
            <v>84</v>
          </cell>
          <cell r="BB63">
            <v>44568</v>
          </cell>
          <cell r="BC63">
            <v>73600000</v>
          </cell>
          <cell r="BK63" t="str">
            <v/>
          </cell>
          <cell r="BU63" t="str">
            <v/>
          </cell>
          <cell r="CE63" t="str">
            <v/>
          </cell>
          <cell r="CF63" t="str">
            <v/>
          </cell>
          <cell r="CQ63">
            <v>0</v>
          </cell>
          <cell r="CW63">
            <v>0</v>
          </cell>
          <cell r="EL63" t="str">
            <v>NO</v>
          </cell>
          <cell r="EM63" t="str">
            <v>No Aplica</v>
          </cell>
          <cell r="EN63" t="str">
            <v xml:space="preserve">120
</v>
          </cell>
          <cell r="EO63" t="e">
            <v>#VALUE!</v>
          </cell>
          <cell r="EP63">
            <v>45820</v>
          </cell>
          <cell r="ES63" t="str">
            <v>Clausula 1 - Numeral 6 y 23</v>
          </cell>
          <cell r="ET6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3" t="str">
            <v>No aplica</v>
          </cell>
        </row>
        <row r="64">
          <cell r="E64">
            <v>58</v>
          </cell>
          <cell r="F64" t="str">
            <v>58-2022</v>
          </cell>
          <cell r="G64" t="str">
            <v>CO1.PCCNTR.3169158</v>
          </cell>
          <cell r="H64" t="str">
            <v>MANTENER  1 CERTIFICACION DEL SISTEMA DE GESTION DE CALIDAD BAJO LA NORMA ISO 9001:2015</v>
          </cell>
          <cell r="I64" t="str">
            <v>En Ejecución</v>
          </cell>
          <cell r="J64" t="str">
            <v>https://community.secop.gov.co/Public/Tendering/OpportunityDetail/Index?noticeUID=CO1.NTC.2494640&amp;isFromPublicArea=True&amp;isModal=true&amp;asPopupView=true</v>
          </cell>
          <cell r="K64" t="str">
            <v>SDHT-SDPP-PSP-003-2022</v>
          </cell>
          <cell r="L64" t="str">
            <v>X</v>
          </cell>
          <cell r="N64" t="str">
            <v>CC</v>
          </cell>
          <cell r="O64">
            <v>80768635</v>
          </cell>
          <cell r="P64">
            <v>4</v>
          </cell>
          <cell r="Q64" t="str">
            <v>CABALLERO CANTERS</v>
          </cell>
          <cell r="R64" t="str">
            <v>ANDRES AUGUSTO</v>
          </cell>
          <cell r="S64" t="str">
            <v>No Aplica</v>
          </cell>
          <cell r="T64" t="str">
            <v>ANDRES AUGUSTO CABALLERO CANTERS</v>
          </cell>
          <cell r="U64" t="str">
            <v>M</v>
          </cell>
          <cell r="V64">
            <v>44566</v>
          </cell>
          <cell r="W64" t="str">
            <v>No Aplica</v>
          </cell>
          <cell r="X64">
            <v>44567</v>
          </cell>
          <cell r="Y64">
            <v>44921</v>
          </cell>
          <cell r="Z64" t="str">
            <v>Contratación Directa</v>
          </cell>
          <cell r="AA64" t="str">
            <v>Contrato</v>
          </cell>
          <cell r="AB64" t="str">
            <v>Prestación de Servicios Profesionales</v>
          </cell>
          <cell r="AC64" t="str">
            <v>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v>
          </cell>
          <cell r="AD64">
            <v>44567</v>
          </cell>
          <cell r="AE64">
            <v>44575</v>
          </cell>
          <cell r="AF64">
            <v>44575</v>
          </cell>
          <cell r="AG64">
            <v>44925</v>
          </cell>
          <cell r="AH64">
            <v>11</v>
          </cell>
          <cell r="AI64">
            <v>15</v>
          </cell>
          <cell r="AJ64">
            <v>11.5</v>
          </cell>
          <cell r="AK64">
            <v>11</v>
          </cell>
          <cell r="AL64">
            <v>15</v>
          </cell>
          <cell r="AN64">
            <v>44925</v>
          </cell>
          <cell r="AO64">
            <v>82915000</v>
          </cell>
          <cell r="AP64">
            <v>82915000</v>
          </cell>
          <cell r="AQ64">
            <v>7210000</v>
          </cell>
          <cell r="AR64">
            <v>0</v>
          </cell>
          <cell r="AS64">
            <v>3526</v>
          </cell>
          <cell r="AT64">
            <v>52</v>
          </cell>
          <cell r="AU64">
            <v>44564</v>
          </cell>
          <cell r="AV64">
            <v>82915000</v>
          </cell>
          <cell r="AW64" t="str">
            <v>O23011605560000007602</v>
          </cell>
          <cell r="AX64" t="str">
            <v>INVERSION</v>
          </cell>
          <cell r="AY64">
            <v>0</v>
          </cell>
          <cell r="AZ64" t="str">
            <v>5000249453</v>
          </cell>
          <cell r="BA64">
            <v>25</v>
          </cell>
          <cell r="BB64">
            <v>44567</v>
          </cell>
          <cell r="BC64">
            <v>82915000</v>
          </cell>
          <cell r="BK64" t="str">
            <v/>
          </cell>
          <cell r="BU64" t="str">
            <v/>
          </cell>
          <cell r="CE64" t="str">
            <v/>
          </cell>
          <cell r="CF64" t="str">
            <v/>
          </cell>
          <cell r="CQ64">
            <v>0</v>
          </cell>
          <cell r="CW64">
            <v>0</v>
          </cell>
          <cell r="EL64" t="str">
            <v>NO</v>
          </cell>
          <cell r="EM64" t="str">
            <v>No Aplica</v>
          </cell>
          <cell r="EN64" t="str">
            <v xml:space="preserve">120
</v>
          </cell>
          <cell r="EO64" t="e">
            <v>#VALUE!</v>
          </cell>
          <cell r="EP64">
            <v>45825</v>
          </cell>
          <cell r="ES64" t="str">
            <v>Clausula 1 - Numeral 6 y 23</v>
          </cell>
          <cell r="ET6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4" t="str">
            <v>No aplica</v>
          </cell>
        </row>
        <row r="65">
          <cell r="E65">
            <v>59</v>
          </cell>
          <cell r="F65" t="str">
            <v>59-2022</v>
          </cell>
          <cell r="G65" t="str">
            <v>CO1.PCCNTR.3170711</v>
          </cell>
          <cell r="H65" t="str">
            <v xml:space="preserve">BRINDAR EL  100 % DE ASESORÍAS TÉCNICAS AL TOTAL DE LOS PROYECTOS DE INVERSIÓN DE LA SDHT.    </v>
          </cell>
          <cell r="I65" t="str">
            <v>En Ejecución</v>
          </cell>
          <cell r="J65" t="str">
            <v>https://community.secop.gov.co/Public/Tendering/OpportunityDetail/Index?noticeUID=CO1.NTC.2496138&amp;isFromPublicArea=True&amp;isModal=true&amp;asPopupView=true</v>
          </cell>
          <cell r="K65" t="str">
            <v>SDHT-SDPP-PSP-004-2022</v>
          </cell>
          <cell r="L65" t="str">
            <v>X</v>
          </cell>
          <cell r="N65" t="str">
            <v>CC</v>
          </cell>
          <cell r="O65">
            <v>52428517</v>
          </cell>
          <cell r="P65">
            <v>3</v>
          </cell>
          <cell r="Q65" t="str">
            <v>QUINTERO VARELA</v>
          </cell>
          <cell r="R65" t="str">
            <v>ERIKA DEL PILAR</v>
          </cell>
          <cell r="S65" t="str">
            <v>No Aplica</v>
          </cell>
          <cell r="T65" t="str">
            <v>ERIKA DEL PILAR QUINTERO VARELA</v>
          </cell>
          <cell r="U65" t="str">
            <v>F</v>
          </cell>
          <cell r="V65">
            <v>44567</v>
          </cell>
          <cell r="W65">
            <v>44568</v>
          </cell>
          <cell r="X65">
            <v>44568</v>
          </cell>
          <cell r="Y65">
            <v>44917</v>
          </cell>
          <cell r="Z65" t="str">
            <v>Contratación Directa</v>
          </cell>
          <cell r="AA65" t="str">
            <v>Contrato</v>
          </cell>
          <cell r="AB65" t="str">
            <v>Prestación de Servicios Profesionales</v>
          </cell>
          <cell r="AC65" t="str">
            <v>PRESTAR SERVICIOS PROFESIONALES PARA BRINDAR ACOMPAÑAMIENTO JURÍDICO Y ADMINISTRATIVO EN LOS ASUNTOS RELACIONADOS CON LOS PROCESOS Y PROCEDIMIENTOS ASOCIADOS A LOS PROYECTOS DE INVERSIÓN DE LA SUBDIRECCIÓN DE PROGRAMAS Y PROYECTOS.</v>
          </cell>
          <cell r="AD65">
            <v>44568</v>
          </cell>
          <cell r="AE65">
            <v>44568</v>
          </cell>
          <cell r="AF65">
            <v>44568</v>
          </cell>
          <cell r="AG65">
            <v>44916</v>
          </cell>
          <cell r="AH65">
            <v>11</v>
          </cell>
          <cell r="AI65">
            <v>15</v>
          </cell>
          <cell r="AJ65">
            <v>11.5</v>
          </cell>
          <cell r="AK65">
            <v>11</v>
          </cell>
          <cell r="AL65">
            <v>15</v>
          </cell>
          <cell r="AN65">
            <v>44916</v>
          </cell>
          <cell r="AO65">
            <v>109250000</v>
          </cell>
          <cell r="AP65">
            <v>109250000</v>
          </cell>
          <cell r="AQ65">
            <v>9500000</v>
          </cell>
          <cell r="AR65">
            <v>0</v>
          </cell>
          <cell r="AS65">
            <v>3530</v>
          </cell>
          <cell r="AT65">
            <v>208</v>
          </cell>
          <cell r="AU65">
            <v>44564</v>
          </cell>
          <cell r="AV65">
            <v>109250000</v>
          </cell>
          <cell r="AW65" t="str">
            <v>O23011605560000007602</v>
          </cell>
          <cell r="AX65" t="str">
            <v>INVERSION</v>
          </cell>
          <cell r="AY65">
            <v>0</v>
          </cell>
          <cell r="AZ65" t="str">
            <v>5000250013</v>
          </cell>
          <cell r="BA65">
            <v>90</v>
          </cell>
          <cell r="BB65">
            <v>44568</v>
          </cell>
          <cell r="BC65">
            <v>109250000</v>
          </cell>
          <cell r="BK65" t="str">
            <v/>
          </cell>
          <cell r="BU65" t="str">
            <v/>
          </cell>
          <cell r="CE65" t="str">
            <v/>
          </cell>
          <cell r="CF65" t="str">
            <v/>
          </cell>
          <cell r="CQ65">
            <v>0</v>
          </cell>
          <cell r="CW65">
            <v>0</v>
          </cell>
          <cell r="EL65" t="str">
            <v>NO</v>
          </cell>
          <cell r="EM65" t="str">
            <v>No Aplica</v>
          </cell>
          <cell r="EN65" t="str">
            <v xml:space="preserve">120
</v>
          </cell>
          <cell r="EO65" t="e">
            <v>#VALUE!</v>
          </cell>
          <cell r="EP65">
            <v>45816</v>
          </cell>
          <cell r="ES65" t="str">
            <v>Clausula 1 - Numeral 6 y 23</v>
          </cell>
          <cell r="ET6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5" t="str">
            <v>No aplica</v>
          </cell>
        </row>
        <row r="66">
          <cell r="E66">
            <v>60</v>
          </cell>
          <cell r="F66" t="str">
            <v>60-2022</v>
          </cell>
          <cell r="G66" t="str">
            <v>CO1.PCCNTR.3171294</v>
          </cell>
          <cell r="H66" t="str">
            <v xml:space="preserve">BRINDAR EL  100 % DE ASESORÍAS TÉCNICAS AL TOTAL DE LOS PROYECTOS DE INVERSIÓN DE LA SDHT.    </v>
          </cell>
          <cell r="I66" t="str">
            <v>En Ejecución</v>
          </cell>
          <cell r="J66" t="str">
            <v>https://community.secop.gov.co/Public/Tendering/OpportunityDetail/Index?noticeUID=CO1.NTC.2496690&amp;isFromPublicArea=True&amp;isModal=true&amp;asPopupView=true</v>
          </cell>
          <cell r="K66" t="str">
            <v>SDHT-SDPP-PSAG-005-2022</v>
          </cell>
          <cell r="L66" t="str">
            <v>X</v>
          </cell>
          <cell r="N66" t="str">
            <v>CC</v>
          </cell>
          <cell r="O66">
            <v>53027805</v>
          </cell>
          <cell r="P66">
            <v>2</v>
          </cell>
          <cell r="Q66" t="str">
            <v>ROJAS</v>
          </cell>
          <cell r="R66" t="str">
            <v>YENIFER</v>
          </cell>
          <cell r="S66" t="str">
            <v>No Aplica</v>
          </cell>
          <cell r="T66" t="str">
            <v>YENIFER ROJAS</v>
          </cell>
          <cell r="U66" t="str">
            <v>F</v>
          </cell>
          <cell r="V66">
            <v>44567</v>
          </cell>
          <cell r="W66" t="str">
            <v>No Aplica</v>
          </cell>
          <cell r="X66">
            <v>44568</v>
          </cell>
          <cell r="Y66">
            <v>44917</v>
          </cell>
          <cell r="Z66" t="str">
            <v>Contratación Directa</v>
          </cell>
          <cell r="AA66" t="str">
            <v>Contrato</v>
          </cell>
          <cell r="AB66" t="str">
            <v>Prestación de Servicios  de Apoyo a la Gestión</v>
          </cell>
          <cell r="AC66" t="str">
            <v>PRESTAR SERVICIOS DE APOYO TÉCNICO ADMINISTRATIVO EN EL MARCO DE LA GESTIÓN INTEGRAL EN DESARROLLO DE LAS FUNCIONES A CARGO DE LA SUBDIRECCIÓN DE PROGRAMAS Y PROYECTOS</v>
          </cell>
          <cell r="AD66">
            <v>44568</v>
          </cell>
          <cell r="AE66">
            <v>44568</v>
          </cell>
          <cell r="AF66">
            <v>44568</v>
          </cell>
          <cell r="AG66">
            <v>44916</v>
          </cell>
          <cell r="AH66">
            <v>11</v>
          </cell>
          <cell r="AI66">
            <v>15</v>
          </cell>
          <cell r="AJ66">
            <v>11.5</v>
          </cell>
          <cell r="AK66">
            <v>11</v>
          </cell>
          <cell r="AL66">
            <v>15</v>
          </cell>
          <cell r="AN66">
            <v>44916</v>
          </cell>
          <cell r="AO66">
            <v>47380000</v>
          </cell>
          <cell r="AP66">
            <v>47380000</v>
          </cell>
          <cell r="AQ66">
            <v>4120000</v>
          </cell>
          <cell r="AR66">
            <v>0</v>
          </cell>
          <cell r="AS66">
            <v>3536</v>
          </cell>
          <cell r="AT66">
            <v>162</v>
          </cell>
          <cell r="AU66">
            <v>44564</v>
          </cell>
          <cell r="AV66">
            <v>47380000</v>
          </cell>
          <cell r="AW66" t="str">
            <v>O23011605560000007602</v>
          </cell>
          <cell r="AX66" t="str">
            <v>INVERSION</v>
          </cell>
          <cell r="AY66">
            <v>0</v>
          </cell>
          <cell r="AZ66" t="str">
            <v>5000250007</v>
          </cell>
          <cell r="BA66">
            <v>85</v>
          </cell>
          <cell r="BB66">
            <v>44568</v>
          </cell>
          <cell r="BC66">
            <v>47380000</v>
          </cell>
          <cell r="BK66" t="str">
            <v/>
          </cell>
          <cell r="BU66" t="str">
            <v/>
          </cell>
          <cell r="CE66" t="str">
            <v/>
          </cell>
          <cell r="CF66" t="str">
            <v/>
          </cell>
          <cell r="CQ66">
            <v>0</v>
          </cell>
          <cell r="CW66">
            <v>0</v>
          </cell>
          <cell r="EL66" t="str">
            <v>NO</v>
          </cell>
          <cell r="EM66" t="str">
            <v>No Aplica</v>
          </cell>
          <cell r="EN66" t="str">
            <v xml:space="preserve">120
</v>
          </cell>
          <cell r="EO66" t="e">
            <v>#VALUE!</v>
          </cell>
          <cell r="EP66">
            <v>45816</v>
          </cell>
          <cell r="ES66" t="str">
            <v>Clausula 1 - Numeral 6 y 23</v>
          </cell>
          <cell r="ET6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6" t="str">
            <v>No aplica</v>
          </cell>
        </row>
        <row r="67">
          <cell r="E67">
            <v>61</v>
          </cell>
          <cell r="F67" t="str">
            <v>61-2022</v>
          </cell>
          <cell r="G67" t="str">
            <v>CO1.PCCNTR.3171457</v>
          </cell>
          <cell r="H67" t="str">
            <v>MANTENER 1 PLAN DE ADECUACION Y SOSTENIBILIDAD DEL SIG-MIPG</v>
          </cell>
          <cell r="I67" t="str">
            <v>En Ejecución</v>
          </cell>
          <cell r="J67" t="str">
            <v>https://community.secop.gov.co/Public/Tendering/OpportunityDetail/Index?noticeUID=CO1.NTC.2497102&amp;isFromPublicArea=True&amp;isModal=true&amp;asPopupView=true</v>
          </cell>
          <cell r="K67" t="str">
            <v>SDHT-SDPP-PSP-006-2022</v>
          </cell>
          <cell r="L67" t="str">
            <v>X</v>
          </cell>
          <cell r="N67" t="str">
            <v>CC</v>
          </cell>
          <cell r="O67">
            <v>1032471766</v>
          </cell>
          <cell r="P67">
            <v>0</v>
          </cell>
          <cell r="Q67" t="str">
            <v>RAMIREZ SUAREZ</v>
          </cell>
          <cell r="R67" t="str">
            <v>LEYDI TATIANA</v>
          </cell>
          <cell r="S67" t="str">
            <v>No Aplica</v>
          </cell>
          <cell r="T67" t="str">
            <v>LEYDI TATIANA RAMIREZ SUAREZ</v>
          </cell>
          <cell r="U67" t="str">
            <v>F</v>
          </cell>
          <cell r="V67">
            <v>44567</v>
          </cell>
          <cell r="W67" t="str">
            <v>No Aplica</v>
          </cell>
          <cell r="X67">
            <v>44568</v>
          </cell>
          <cell r="Y67">
            <v>44917</v>
          </cell>
          <cell r="Z67" t="str">
            <v>Contratación Directa</v>
          </cell>
          <cell r="AA67" t="str">
            <v>Contrato</v>
          </cell>
          <cell r="AB67" t="str">
            <v>Prestación de Servicios Profesionales</v>
          </cell>
          <cell r="AC67" t="str">
            <v>PRESTAR SERVICIOS PROFESIONALES PARA BRINDAR APOYO Y ACOMPAÑAMIENTO JURÍDICO EN TODOS LOS PROCEDIMIENTOS, ETAPAS Y MODALIDADES RELACIONADAS CON LA GESTIÓN CONTRACTUAL DE LA SUBDIRECCIÓN DE PROGRAMAS Y PROYECTOS.</v>
          </cell>
          <cell r="AD67">
            <v>44568</v>
          </cell>
          <cell r="AE67">
            <v>44568</v>
          </cell>
          <cell r="AF67">
            <v>44568</v>
          </cell>
          <cell r="AG67">
            <v>44916</v>
          </cell>
          <cell r="AH67">
            <v>11</v>
          </cell>
          <cell r="AI67">
            <v>15</v>
          </cell>
          <cell r="AJ67">
            <v>11.5</v>
          </cell>
          <cell r="AK67">
            <v>11</v>
          </cell>
          <cell r="AL67">
            <v>15</v>
          </cell>
          <cell r="AN67">
            <v>44916</v>
          </cell>
          <cell r="AO67">
            <v>75900000</v>
          </cell>
          <cell r="AP67">
            <v>75900000</v>
          </cell>
          <cell r="AQ67">
            <v>6600000</v>
          </cell>
          <cell r="AR67">
            <v>0</v>
          </cell>
          <cell r="AS67">
            <v>3513</v>
          </cell>
          <cell r="AT67">
            <v>167</v>
          </cell>
          <cell r="AU67">
            <v>44564</v>
          </cell>
          <cell r="AV67">
            <v>75900000</v>
          </cell>
          <cell r="AW67" t="str">
            <v>O23011605560000007602</v>
          </cell>
          <cell r="AX67" t="str">
            <v>INVERSION</v>
          </cell>
          <cell r="AY67">
            <v>0</v>
          </cell>
          <cell r="AZ67" t="str">
            <v>5000269019</v>
          </cell>
          <cell r="BA67">
            <v>670</v>
          </cell>
          <cell r="BB67">
            <v>44568</v>
          </cell>
          <cell r="BC67">
            <v>75900000</v>
          </cell>
          <cell r="BK67" t="str">
            <v/>
          </cell>
          <cell r="BU67" t="str">
            <v/>
          </cell>
          <cell r="CE67" t="str">
            <v/>
          </cell>
          <cell r="CF67" t="str">
            <v/>
          </cell>
          <cell r="CQ67">
            <v>0</v>
          </cell>
          <cell r="CW67">
            <v>0</v>
          </cell>
          <cell r="EL67" t="str">
            <v>NO</v>
          </cell>
          <cell r="EM67" t="str">
            <v>No Aplica</v>
          </cell>
          <cell r="EN67" t="str">
            <v xml:space="preserve">120
</v>
          </cell>
          <cell r="EO67" t="e">
            <v>#VALUE!</v>
          </cell>
          <cell r="EP67">
            <v>45816</v>
          </cell>
          <cell r="ES67" t="str">
            <v>Clausula 1 - Numeral 6 y 23</v>
          </cell>
          <cell r="ET6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7" t="str">
            <v>No aplica</v>
          </cell>
        </row>
        <row r="68">
          <cell r="E68">
            <v>62</v>
          </cell>
          <cell r="F68" t="str">
            <v>62-2022</v>
          </cell>
          <cell r="G68" t="str">
            <v>CO1.PCCNTR.3171474</v>
          </cell>
          <cell r="H68" t="str">
            <v xml:space="preserve">BRINDAR EL  100 % DE ASESORÍAS TÉCNICAS AL TOTAL DE LOS PROYECTOS DE INVERSIÓN DE LA SDHT.    </v>
          </cell>
          <cell r="I68" t="str">
            <v>En Ejecución</v>
          </cell>
          <cell r="J68" t="str">
            <v>https://community.secop.gov.co/Public/Tendering/OpportunityDetail/Index?noticeUID=CO1.NTC.2496878&amp;isFromPublicArea=True&amp;isModal=true&amp;asPopupView=true</v>
          </cell>
          <cell r="K68" t="str">
            <v>SDHT-SDPP-PSP-007-2022</v>
          </cell>
          <cell r="L68" t="str">
            <v>X</v>
          </cell>
          <cell r="N68" t="str">
            <v>CC</v>
          </cell>
          <cell r="O68">
            <v>40801892</v>
          </cell>
          <cell r="P68">
            <v>6</v>
          </cell>
          <cell r="Q68" t="str">
            <v>MOLINA LIÑAN</v>
          </cell>
          <cell r="R68" t="str">
            <v>RINA FERNANDA</v>
          </cell>
          <cell r="S68" t="str">
            <v>No Aplica</v>
          </cell>
          <cell r="T68" t="str">
            <v>RINA FERNANDA MOLINA LIÑAN</v>
          </cell>
          <cell r="U68" t="str">
            <v>F</v>
          </cell>
          <cell r="V68">
            <v>44567</v>
          </cell>
          <cell r="W68" t="str">
            <v>No Aplica</v>
          </cell>
          <cell r="X68">
            <v>44568</v>
          </cell>
          <cell r="Y68">
            <v>44917</v>
          </cell>
          <cell r="Z68" t="str">
            <v>Contratación Directa</v>
          </cell>
          <cell r="AA68" t="str">
            <v>Contrato</v>
          </cell>
          <cell r="AB68" t="str">
            <v>Prestación de Servicios Profesionales</v>
          </cell>
          <cell r="AC68" t="str">
            <v>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v>
          </cell>
          <cell r="AD68">
            <v>44568</v>
          </cell>
          <cell r="AE68">
            <v>44568</v>
          </cell>
          <cell r="AF68">
            <v>44568</v>
          </cell>
          <cell r="AG68">
            <v>44916</v>
          </cell>
          <cell r="AH68">
            <v>11</v>
          </cell>
          <cell r="AI68">
            <v>15</v>
          </cell>
          <cell r="AJ68">
            <v>11.5</v>
          </cell>
          <cell r="AK68">
            <v>11</v>
          </cell>
          <cell r="AL68">
            <v>15</v>
          </cell>
          <cell r="AN68">
            <v>44916</v>
          </cell>
          <cell r="AO68">
            <v>82915000</v>
          </cell>
          <cell r="AP68">
            <v>82915000</v>
          </cell>
          <cell r="AQ68">
            <v>7210000</v>
          </cell>
          <cell r="AR68">
            <v>0</v>
          </cell>
          <cell r="AS68">
            <v>3532</v>
          </cell>
          <cell r="AT68">
            <v>194</v>
          </cell>
          <cell r="AU68">
            <v>44564</v>
          </cell>
          <cell r="AV68">
            <v>82915000</v>
          </cell>
          <cell r="AW68" t="str">
            <v>O23011605560000007602</v>
          </cell>
          <cell r="AX68" t="str">
            <v>INVERSION</v>
          </cell>
          <cell r="AY68">
            <v>0</v>
          </cell>
          <cell r="AZ68" t="str">
            <v>5000250010</v>
          </cell>
          <cell r="BA68">
            <v>87</v>
          </cell>
          <cell r="BB68">
            <v>44568</v>
          </cell>
          <cell r="BC68">
            <v>82915000</v>
          </cell>
          <cell r="BK68" t="str">
            <v/>
          </cell>
          <cell r="BU68" t="str">
            <v/>
          </cell>
          <cell r="CE68" t="str">
            <v/>
          </cell>
          <cell r="CF68" t="str">
            <v/>
          </cell>
          <cell r="CQ68">
            <v>0</v>
          </cell>
          <cell r="CW68">
            <v>0</v>
          </cell>
          <cell r="EL68" t="str">
            <v>NO</v>
          </cell>
          <cell r="EM68" t="str">
            <v>No Aplica</v>
          </cell>
          <cell r="EN68" t="str">
            <v xml:space="preserve">120
</v>
          </cell>
          <cell r="EO68" t="e">
            <v>#VALUE!</v>
          </cell>
          <cell r="EP68">
            <v>45816</v>
          </cell>
          <cell r="ES68" t="str">
            <v>Clausula 1 - Numeral 6 y 23</v>
          </cell>
          <cell r="ET6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8" t="str">
            <v>No aplica</v>
          </cell>
        </row>
        <row r="69">
          <cell r="E69">
            <v>63</v>
          </cell>
          <cell r="F69" t="str">
            <v>63-2022</v>
          </cell>
          <cell r="G69" t="str">
            <v>CO1.PCCNTR.3169449</v>
          </cell>
          <cell r="H69" t="str">
            <v xml:space="preserve">BRINDAR EL  100 % DE ASESORÍAS TÉCNICAS AL TOTAL DE LOS PROYECTOS DE INVERSIÓN DE LA SDHT.    </v>
          </cell>
          <cell r="I69" t="str">
            <v>En Ejecución</v>
          </cell>
          <cell r="J69" t="str">
            <v>https://community.secop.gov.co/Public/Tendering/OpportunityDetail/Index?noticeUID=CO1.NTC.2494755&amp;isFromPublicArea=True&amp;isModal=False</v>
          </cell>
          <cell r="K69" t="str">
            <v>SDHT-SDPP-PSP-008-2022</v>
          </cell>
          <cell r="L69" t="str">
            <v>X</v>
          </cell>
          <cell r="N69" t="str">
            <v>CC</v>
          </cell>
          <cell r="O69">
            <v>1032406226</v>
          </cell>
          <cell r="P69">
            <v>9</v>
          </cell>
          <cell r="Q69" t="str">
            <v>ROMERO SUAREZ</v>
          </cell>
          <cell r="R69" t="str">
            <v>MIGUEL ANGEL</v>
          </cell>
          <cell r="S69" t="str">
            <v>No Aplica</v>
          </cell>
          <cell r="T69" t="str">
            <v>MIGUEL ANGEL ROMERO SUAREZ</v>
          </cell>
          <cell r="U69" t="str">
            <v>M</v>
          </cell>
          <cell r="V69">
            <v>44566</v>
          </cell>
          <cell r="W69" t="str">
            <v>No Aplica</v>
          </cell>
          <cell r="X69">
            <v>44572</v>
          </cell>
          <cell r="Y69">
            <v>44921</v>
          </cell>
          <cell r="Z69" t="str">
            <v>Contratación Directa</v>
          </cell>
          <cell r="AA69" t="str">
            <v>Contrato</v>
          </cell>
          <cell r="AB69" t="str">
            <v>Prestación de Servicios Profesionales</v>
          </cell>
          <cell r="AC69" t="str">
            <v>PRESTAR SERVICIOS PROFESIONALES PARA APOYAR LA SUBDIRECCIÓN DE PROGRAMAS Y PROYECTOS EN EL MONITOREO, SEGUIMIENTO Y ANÁLISIS DE LA INFORMACIÓN DE LOS PROYECTOS DE INVERSIÓN QUE LE SEAN ASIGNADOS; ASIMISMO, HACER SEGUIMIENTO Y REPORTE DE INFORMACIÓN POBLACIONAL Y CON ENFOQUES DIFERENCIALES DE LOS PROGRAMAS Y PROYECTOS SOLICITADA AL ÁREA</v>
          </cell>
          <cell r="AD69">
            <v>44572</v>
          </cell>
          <cell r="AE69">
            <v>44572</v>
          </cell>
          <cell r="AF69">
            <v>44572</v>
          </cell>
          <cell r="AG69">
            <v>44920</v>
          </cell>
          <cell r="AH69">
            <v>11</v>
          </cell>
          <cell r="AI69">
            <v>15</v>
          </cell>
          <cell r="AJ69">
            <v>11.5</v>
          </cell>
          <cell r="AK69">
            <v>11</v>
          </cell>
          <cell r="AL69">
            <v>15</v>
          </cell>
          <cell r="AN69">
            <v>44920</v>
          </cell>
          <cell r="AO69">
            <v>82915000</v>
          </cell>
          <cell r="AP69">
            <v>82915000</v>
          </cell>
          <cell r="AQ69">
            <v>7210000</v>
          </cell>
          <cell r="AR69">
            <v>0</v>
          </cell>
          <cell r="AS69">
            <v>3529</v>
          </cell>
          <cell r="AT69">
            <v>31</v>
          </cell>
          <cell r="AU69">
            <v>44564</v>
          </cell>
          <cell r="AV69">
            <v>82915000</v>
          </cell>
          <cell r="AW69" t="str">
            <v>O23011605560000007602</v>
          </cell>
          <cell r="AX69" t="str">
            <v>INVERSION</v>
          </cell>
          <cell r="AY69">
            <v>0</v>
          </cell>
          <cell r="AZ69" t="str">
            <v>5000249435</v>
          </cell>
          <cell r="BA69">
            <v>16</v>
          </cell>
          <cell r="BB69">
            <v>44567</v>
          </cell>
          <cell r="BC69">
            <v>82915000</v>
          </cell>
          <cell r="BK69" t="str">
            <v/>
          </cell>
          <cell r="BU69" t="str">
            <v/>
          </cell>
          <cell r="CE69" t="str">
            <v/>
          </cell>
          <cell r="CF69" t="str">
            <v/>
          </cell>
          <cell r="CQ69">
            <v>0</v>
          </cell>
          <cell r="CW69">
            <v>0</v>
          </cell>
          <cell r="EL69" t="str">
            <v>NO</v>
          </cell>
          <cell r="EM69" t="str">
            <v>No Aplica</v>
          </cell>
          <cell r="EN69" t="str">
            <v xml:space="preserve">120
</v>
          </cell>
          <cell r="EO69" t="e">
            <v>#VALUE!</v>
          </cell>
          <cell r="EP69">
            <v>45820</v>
          </cell>
          <cell r="ES69" t="str">
            <v>Clausula 1 - Numeral 6 y 23</v>
          </cell>
          <cell r="ET6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9" t="str">
            <v>No aplica</v>
          </cell>
        </row>
        <row r="70">
          <cell r="E70">
            <v>64</v>
          </cell>
          <cell r="F70" t="str">
            <v>64-2022</v>
          </cell>
          <cell r="G70" t="str">
            <v>CO1.PCCNTR.3171723</v>
          </cell>
          <cell r="H70" t="str">
            <v xml:space="preserve">BRINDAR EL  100 % DE ASESORÍAS TÉCNICAS AL TOTAL DE LOS PROYECTOS DE INVERSIÓN DE LA SDHT.    </v>
          </cell>
          <cell r="I70" t="str">
            <v>En Ejecución</v>
          </cell>
          <cell r="J70" t="str">
            <v>https://community.secop.gov.co/Public/Tendering/ContractNoticePhases/View?PPI=CO1.PPI.16408847&amp;isFromPublicArea=True&amp;isModal=False</v>
          </cell>
          <cell r="K70" t="str">
            <v>SDHT-SDPP-PSP-009-2022</v>
          </cell>
          <cell r="L70" t="str">
            <v>X</v>
          </cell>
          <cell r="N70" t="str">
            <v>CC</v>
          </cell>
          <cell r="O70">
            <v>52329943</v>
          </cell>
          <cell r="P70">
            <v>3</v>
          </cell>
          <cell r="Q70" t="str">
            <v xml:space="preserve">MARTINEZ </v>
          </cell>
          <cell r="R70" t="str">
            <v>MONICA CASTRO</v>
          </cell>
          <cell r="S70" t="str">
            <v>No Aplica</v>
          </cell>
          <cell r="T70" t="str">
            <v xml:space="preserve">MONICA CASTRO MARTINEZ </v>
          </cell>
          <cell r="U70" t="str">
            <v>F</v>
          </cell>
          <cell r="V70">
            <v>44567</v>
          </cell>
          <cell r="W70">
            <v>44568</v>
          </cell>
          <cell r="X70">
            <v>44568</v>
          </cell>
          <cell r="Y70">
            <v>44917</v>
          </cell>
          <cell r="Z70" t="str">
            <v>Contratación Directa</v>
          </cell>
          <cell r="AA70" t="str">
            <v>Contrato</v>
          </cell>
          <cell r="AB70" t="str">
            <v>Prestación de Servicios Profesionales</v>
          </cell>
          <cell r="AC70" t="str">
            <v xml:space="preserve"> 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v>
          </cell>
          <cell r="AD70">
            <v>44568</v>
          </cell>
          <cell r="AE70">
            <v>44568</v>
          </cell>
          <cell r="AF70">
            <v>44568</v>
          </cell>
          <cell r="AG70">
            <v>44916</v>
          </cell>
          <cell r="AH70">
            <v>11</v>
          </cell>
          <cell r="AI70">
            <v>15</v>
          </cell>
          <cell r="AJ70">
            <v>11.5</v>
          </cell>
          <cell r="AK70">
            <v>11</v>
          </cell>
          <cell r="AL70">
            <v>15</v>
          </cell>
          <cell r="AM70">
            <v>44916</v>
          </cell>
          <cell r="AN70">
            <v>44799</v>
          </cell>
          <cell r="AO70">
            <v>109250000</v>
          </cell>
          <cell r="AP70">
            <v>72833333</v>
          </cell>
          <cell r="AQ70">
            <v>9500000</v>
          </cell>
          <cell r="AR70">
            <v>0</v>
          </cell>
          <cell r="AS70">
            <v>3531</v>
          </cell>
          <cell r="AT70">
            <v>136</v>
          </cell>
          <cell r="AU70">
            <v>44564</v>
          </cell>
          <cell r="AV70">
            <v>109250000</v>
          </cell>
          <cell r="AW70" t="str">
            <v>O23011605560000007602</v>
          </cell>
          <cell r="AX70" t="str">
            <v>INVERSION</v>
          </cell>
          <cell r="AY70">
            <v>0</v>
          </cell>
          <cell r="AZ70" t="str">
            <v>5000250011</v>
          </cell>
          <cell r="BA70">
            <v>88</v>
          </cell>
          <cell r="BB70">
            <v>44568</v>
          </cell>
          <cell r="BC70">
            <v>109250000</v>
          </cell>
          <cell r="BK70" t="str">
            <v/>
          </cell>
          <cell r="BU70" t="str">
            <v/>
          </cell>
          <cell r="CE70" t="str">
            <v/>
          </cell>
          <cell r="CF70" t="str">
            <v/>
          </cell>
          <cell r="CQ70">
            <v>0</v>
          </cell>
          <cell r="CW70">
            <v>0</v>
          </cell>
          <cell r="EH70">
            <v>36416667</v>
          </cell>
          <cell r="EJ70" t="str">
            <v>Terminación Anticipada</v>
          </cell>
          <cell r="EK70">
            <v>44800</v>
          </cell>
          <cell r="EL70" t="str">
            <v>NO</v>
          </cell>
          <cell r="EM70" t="str">
            <v>No Aplica</v>
          </cell>
          <cell r="EN70" t="str">
            <v xml:space="preserve">120
</v>
          </cell>
          <cell r="EO70" t="e">
            <v>#VALUE!</v>
          </cell>
          <cell r="EP70">
            <v>45699</v>
          </cell>
          <cell r="ES70" t="str">
            <v>Clausula 1 - Numeral 6 y 23</v>
          </cell>
          <cell r="ET7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0" t="str">
            <v>No aplica</v>
          </cell>
        </row>
        <row r="71">
          <cell r="E71">
            <v>65</v>
          </cell>
          <cell r="F71" t="str">
            <v>65-2022</v>
          </cell>
          <cell r="G71" t="str">
            <v>CO1.PCCNTR.3177714</v>
          </cell>
          <cell r="H71" t="str">
            <v xml:space="preserve">BRINDAR EL  100 % DE ASESORÍAS TÉCNICAS AL TOTAL DE LOS PROYECTOS DE INVERSIÓN DE LA SDHT.    </v>
          </cell>
          <cell r="I71" t="str">
            <v>En Ejecución</v>
          </cell>
          <cell r="J71" t="str">
            <v>https://community.secop.gov.co/Public/Tendering/OpportunityDetail/Index?noticeUID=CO1.NTC.2502268&amp;isFromPublicArea=True&amp;isModal=true&amp;asPopupView=true</v>
          </cell>
          <cell r="K71" t="str">
            <v>SDHT-SDPP-PSP-010-2022</v>
          </cell>
          <cell r="L71" t="str">
            <v>X</v>
          </cell>
          <cell r="N71" t="str">
            <v>CC</v>
          </cell>
          <cell r="O71">
            <v>1032457481</v>
          </cell>
          <cell r="P71">
            <v>9</v>
          </cell>
          <cell r="Q71" t="str">
            <v>MEDINA BLANCO</v>
          </cell>
          <cell r="R71" t="str">
            <v>HENRY ESTEBAN</v>
          </cell>
          <cell r="S71" t="str">
            <v>No Aplica</v>
          </cell>
          <cell r="T71" t="str">
            <v>HENRY ESTEBAN MEDINA BLANCO</v>
          </cell>
          <cell r="U71" t="str">
            <v>M</v>
          </cell>
          <cell r="V71">
            <v>44568</v>
          </cell>
          <cell r="W71" t="str">
            <v>No Aplica</v>
          </cell>
          <cell r="X71">
            <v>44572</v>
          </cell>
          <cell r="Y71">
            <v>44921</v>
          </cell>
          <cell r="Z71" t="str">
            <v>Contratación Directa</v>
          </cell>
          <cell r="AA71" t="str">
            <v>Contrato</v>
          </cell>
          <cell r="AB71" t="str">
            <v>Prestación de Servicios Profesionales</v>
          </cell>
          <cell r="AC71" t="str">
            <v>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v>
          </cell>
          <cell r="AD71">
            <v>44572</v>
          </cell>
          <cell r="AE71">
            <v>44572</v>
          </cell>
          <cell r="AF71">
            <v>44572</v>
          </cell>
          <cell r="AG71">
            <v>44920</v>
          </cell>
          <cell r="AH71">
            <v>11</v>
          </cell>
          <cell r="AI71">
            <v>15</v>
          </cell>
          <cell r="AJ71">
            <v>11.5</v>
          </cell>
          <cell r="AK71">
            <v>11</v>
          </cell>
          <cell r="AL71">
            <v>15</v>
          </cell>
          <cell r="AN71">
            <v>44920</v>
          </cell>
          <cell r="AO71">
            <v>73600000</v>
          </cell>
          <cell r="AP71">
            <v>73600000</v>
          </cell>
          <cell r="AQ71">
            <v>6400000</v>
          </cell>
          <cell r="AR71">
            <v>0</v>
          </cell>
          <cell r="AS71">
            <v>3537</v>
          </cell>
          <cell r="AT71">
            <v>173</v>
          </cell>
          <cell r="AU71">
            <v>44564</v>
          </cell>
          <cell r="AV71">
            <v>73600000</v>
          </cell>
          <cell r="AW71" t="str">
            <v>O23011605560000007602</v>
          </cell>
          <cell r="AX71" t="str">
            <v>INVERSION</v>
          </cell>
          <cell r="AY71">
            <v>0</v>
          </cell>
          <cell r="AZ71" t="str">
            <v>5000250179</v>
          </cell>
          <cell r="BA71">
            <v>119</v>
          </cell>
          <cell r="BB71">
            <v>44568</v>
          </cell>
          <cell r="BC71">
            <v>73600000</v>
          </cell>
          <cell r="BK71" t="str">
            <v/>
          </cell>
          <cell r="BU71" t="str">
            <v/>
          </cell>
          <cell r="CE71" t="str">
            <v/>
          </cell>
          <cell r="CF71" t="str">
            <v/>
          </cell>
          <cell r="CQ71">
            <v>0</v>
          </cell>
          <cell r="CW71">
            <v>0</v>
          </cell>
          <cell r="EL71" t="str">
            <v>NO</v>
          </cell>
          <cell r="EM71" t="str">
            <v>No Aplica</v>
          </cell>
          <cell r="EN71" t="str">
            <v xml:space="preserve">120
</v>
          </cell>
          <cell r="EO71" t="e">
            <v>#VALUE!</v>
          </cell>
          <cell r="EP71">
            <v>45820</v>
          </cell>
          <cell r="ES71" t="str">
            <v>Clausula 1 - Numeral 6 y 23</v>
          </cell>
          <cell r="ET7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1" t="str">
            <v>No aplica</v>
          </cell>
        </row>
        <row r="72">
          <cell r="E72">
            <v>66</v>
          </cell>
          <cell r="F72" t="str">
            <v>66-2022</v>
          </cell>
          <cell r="G72" t="str">
            <v>CO1.PCCNTR.3177725</v>
          </cell>
          <cell r="H72" t="str">
            <v>MANTENER 1 PLAN DE ADECUACION Y SOSTENIBILIDAD DEL SIG-MIPG</v>
          </cell>
          <cell r="I72" t="str">
            <v>En Ejecución</v>
          </cell>
          <cell r="J72" t="str">
            <v>https://community.secop.gov.co/Public/Tendering/OpportunityDetail/Index?noticeUID=CO1.NTC.2501989&amp;isFromPublicArea=True&amp;isModal=False</v>
          </cell>
          <cell r="K72" t="str">
            <v>SDHT-SDPP-PSP-011-2022</v>
          </cell>
          <cell r="L72" t="str">
            <v>X</v>
          </cell>
          <cell r="N72" t="str">
            <v>CC</v>
          </cell>
          <cell r="O72">
            <v>1030629247</v>
          </cell>
          <cell r="P72">
            <v>3</v>
          </cell>
          <cell r="Q72" t="str">
            <v>GALINDO BRICEÑO</v>
          </cell>
          <cell r="R72" t="str">
            <v>KELIN JULIETH</v>
          </cell>
          <cell r="S72" t="str">
            <v>No Aplica</v>
          </cell>
          <cell r="T72" t="str">
            <v>KELIN JULIETH GALINDO BRICEÑO</v>
          </cell>
          <cell r="U72" t="str">
            <v>F</v>
          </cell>
          <cell r="V72">
            <v>44568</v>
          </cell>
          <cell r="W72" t="str">
            <v>No Aplica</v>
          </cell>
          <cell r="X72">
            <v>44572</v>
          </cell>
          <cell r="Y72">
            <v>44921</v>
          </cell>
          <cell r="Z72" t="str">
            <v>Contratación Directa</v>
          </cell>
          <cell r="AA72" t="str">
            <v>Contrato</v>
          </cell>
          <cell r="AB72" t="str">
            <v>Prestación de Servicios Profesionales</v>
          </cell>
          <cell r="AC72" t="str">
            <v xml:space="preserve"> 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SECRETARÍA DISTRITAL DEL HÁBITAT EN RELACIÓN AL DECRETO 612 DE 2018</v>
          </cell>
          <cell r="AD72">
            <v>44572</v>
          </cell>
          <cell r="AE72">
            <v>44572</v>
          </cell>
          <cell r="AF72">
            <v>44572</v>
          </cell>
          <cell r="AG72">
            <v>44920</v>
          </cell>
          <cell r="AH72">
            <v>11</v>
          </cell>
          <cell r="AI72">
            <v>15</v>
          </cell>
          <cell r="AJ72">
            <v>11.5</v>
          </cell>
          <cell r="AK72">
            <v>11</v>
          </cell>
          <cell r="AL72">
            <v>15</v>
          </cell>
          <cell r="AN72">
            <v>44920</v>
          </cell>
          <cell r="AO72">
            <v>82915000</v>
          </cell>
          <cell r="AP72">
            <v>82915000</v>
          </cell>
          <cell r="AQ72">
            <v>7210000</v>
          </cell>
          <cell r="AR72">
            <v>0</v>
          </cell>
          <cell r="AS72">
            <v>3515</v>
          </cell>
          <cell r="AT72">
            <v>141</v>
          </cell>
          <cell r="AU72">
            <v>44564</v>
          </cell>
          <cell r="AV72">
            <v>82915000</v>
          </cell>
          <cell r="AW72" t="str">
            <v>O23011605560000007602</v>
          </cell>
          <cell r="AX72" t="str">
            <v>INVERSION</v>
          </cell>
          <cell r="AY72">
            <v>0</v>
          </cell>
          <cell r="AZ72" t="str">
            <v>5000250189</v>
          </cell>
          <cell r="BA72">
            <v>123</v>
          </cell>
          <cell r="BB72">
            <v>44568</v>
          </cell>
          <cell r="BC72">
            <v>82915000</v>
          </cell>
          <cell r="BK72" t="str">
            <v/>
          </cell>
          <cell r="BU72" t="str">
            <v/>
          </cell>
          <cell r="CE72" t="str">
            <v/>
          </cell>
          <cell r="CF72" t="str">
            <v/>
          </cell>
          <cell r="CQ72">
            <v>0</v>
          </cell>
          <cell r="CW72">
            <v>0</v>
          </cell>
          <cell r="EL72" t="str">
            <v>NO</v>
          </cell>
          <cell r="EM72" t="str">
            <v>No Aplica</v>
          </cell>
          <cell r="EN72" t="str">
            <v xml:space="preserve">120
</v>
          </cell>
          <cell r="EO72" t="e">
            <v>#VALUE!</v>
          </cell>
          <cell r="EP72">
            <v>45820</v>
          </cell>
          <cell r="ES72" t="str">
            <v>Clausula 1 - Numeral 6 y 23</v>
          </cell>
          <cell r="ET7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2" t="str">
            <v>No aplica</v>
          </cell>
        </row>
        <row r="73">
          <cell r="E73">
            <v>67</v>
          </cell>
          <cell r="F73" t="str">
            <v>67-2022</v>
          </cell>
          <cell r="G73" t="str">
            <v>CO1.PCCNTR.3166492</v>
          </cell>
          <cell r="H73" t="str">
            <v>MANTENER 1 PLAN DE ADECUACION Y SOSTENIBILIDAD DEL SIG-MIPG</v>
          </cell>
          <cell r="I73" t="str">
            <v>En Ejecución</v>
          </cell>
          <cell r="J73" t="str">
            <v>https://community.secop.gov.co/Public/Tendering/OpportunityDetail/Index?noticeUID=CO1.NTC.2501989&amp;isFromPublicArea=True&amp;isModal=False</v>
          </cell>
          <cell r="K73" t="str">
            <v>SDHT-SDPP-PSP-012-2022</v>
          </cell>
          <cell r="L73" t="str">
            <v>X</v>
          </cell>
          <cell r="N73" t="str">
            <v>CC</v>
          </cell>
          <cell r="O73">
            <v>52885633</v>
          </cell>
          <cell r="P73">
            <v>9</v>
          </cell>
          <cell r="Q73" t="str">
            <v>PEÑA HURTADO</v>
          </cell>
          <cell r="R73" t="str">
            <v>LYNDA JOANA</v>
          </cell>
          <cell r="S73" t="str">
            <v>No Aplica</v>
          </cell>
          <cell r="T73" t="str">
            <v>LYNDA JOANA PEÑA HURTADO</v>
          </cell>
          <cell r="U73" t="str">
            <v>F</v>
          </cell>
          <cell r="V73">
            <v>44566</v>
          </cell>
          <cell r="W73" t="str">
            <v>No Aplica</v>
          </cell>
          <cell r="X73">
            <v>44568</v>
          </cell>
          <cell r="Y73">
            <v>44917</v>
          </cell>
          <cell r="Z73" t="str">
            <v>Contratación Directa</v>
          </cell>
          <cell r="AA73" t="str">
            <v>Contrato</v>
          </cell>
          <cell r="AB73" t="str">
            <v>Prestación de Servicios Profesionales</v>
          </cell>
          <cell r="AC73" t="str">
            <v>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v>
          </cell>
          <cell r="AD73">
            <v>44568</v>
          </cell>
          <cell r="AE73">
            <v>44568</v>
          </cell>
          <cell r="AF73">
            <v>44568</v>
          </cell>
          <cell r="AG73">
            <v>44916</v>
          </cell>
          <cell r="AH73">
            <v>11</v>
          </cell>
          <cell r="AI73">
            <v>15</v>
          </cell>
          <cell r="AJ73">
            <v>11.5</v>
          </cell>
          <cell r="AK73">
            <v>11</v>
          </cell>
          <cell r="AL73">
            <v>15</v>
          </cell>
          <cell r="AN73">
            <v>44916</v>
          </cell>
          <cell r="AO73">
            <v>89700000</v>
          </cell>
          <cell r="AP73">
            <v>89700000</v>
          </cell>
          <cell r="AQ73">
            <v>7800000</v>
          </cell>
          <cell r="AR73">
            <v>0</v>
          </cell>
          <cell r="AS73">
            <v>3514</v>
          </cell>
          <cell r="AT73">
            <v>53</v>
          </cell>
          <cell r="AU73">
            <v>44564</v>
          </cell>
          <cell r="AV73">
            <v>89700000</v>
          </cell>
          <cell r="AW73" t="str">
            <v>O23011605560000007602</v>
          </cell>
          <cell r="AX73" t="str">
            <v>INVERSION</v>
          </cell>
          <cell r="AY73">
            <v>0</v>
          </cell>
          <cell r="AZ73" t="str">
            <v>5000249433</v>
          </cell>
          <cell r="BA73">
            <v>15</v>
          </cell>
          <cell r="BB73">
            <v>44567</v>
          </cell>
          <cell r="BC73">
            <v>89700000</v>
          </cell>
          <cell r="BK73" t="str">
            <v/>
          </cell>
          <cell r="BU73" t="str">
            <v/>
          </cell>
          <cell r="CE73" t="str">
            <v/>
          </cell>
          <cell r="CF73" t="str">
            <v/>
          </cell>
          <cell r="CQ73">
            <v>0</v>
          </cell>
          <cell r="CW73">
            <v>0</v>
          </cell>
          <cell r="EL73" t="str">
            <v>NO</v>
          </cell>
          <cell r="EM73" t="str">
            <v>No Aplica</v>
          </cell>
          <cell r="EN73" t="str">
            <v xml:space="preserve">120
</v>
          </cell>
          <cell r="EO73" t="e">
            <v>#VALUE!</v>
          </cell>
          <cell r="EP73">
            <v>45816</v>
          </cell>
          <cell r="ES73" t="str">
            <v>Clausula 1 - Numeral 6 y 23</v>
          </cell>
          <cell r="ET7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3" t="str">
            <v>No aplica</v>
          </cell>
        </row>
        <row r="74">
          <cell r="E74">
            <v>68</v>
          </cell>
          <cell r="F74" t="str">
            <v>68-2022</v>
          </cell>
          <cell r="G74" t="str">
            <v>CO1.PCCNTR.3170399</v>
          </cell>
          <cell r="H74" t="str">
            <v>REALIZAR 5 PROCESOS DE SENSIBILIZACIÓN EN TEMAS DE LUCHA CONTRA LA CORRUPCIÓN PARA EL PERSONAL QUE LABORA EN LA SDHT (1 PROCESO ANUAL)</v>
          </cell>
          <cell r="I74" t="str">
            <v>En Ejecución</v>
          </cell>
          <cell r="J74" t="str">
            <v>https://community.secop.gov.co/Public/Tendering/OpportunityDetail/Index?noticeUID=CO1.NTC.2496131&amp;isFromPublicArea=True&amp;isModal=true&amp;asPopupView=true</v>
          </cell>
          <cell r="K74" t="str">
            <v>SDHT-SDPP-PSP-013-2022</v>
          </cell>
          <cell r="L74" t="str">
            <v>X</v>
          </cell>
          <cell r="N74" t="str">
            <v>CC</v>
          </cell>
          <cell r="O74">
            <v>7843147</v>
          </cell>
          <cell r="P74">
            <v>7</v>
          </cell>
          <cell r="Q74" t="str">
            <v xml:space="preserve">GUZMAN GARCIA </v>
          </cell>
          <cell r="R74" t="str">
            <v>ANGEL</v>
          </cell>
          <cell r="S74" t="str">
            <v>No Aplica</v>
          </cell>
          <cell r="T74" t="str">
            <v xml:space="preserve">ANGEL GUZMAN GARCIA </v>
          </cell>
          <cell r="U74" t="str">
            <v>M</v>
          </cell>
          <cell r="V74">
            <v>44567</v>
          </cell>
          <cell r="W74">
            <v>44568</v>
          </cell>
          <cell r="X74">
            <v>44568</v>
          </cell>
          <cell r="Y74">
            <v>44917</v>
          </cell>
          <cell r="Z74" t="str">
            <v>Contratación Directa</v>
          </cell>
          <cell r="AA74" t="str">
            <v>Contrato</v>
          </cell>
          <cell r="AB74" t="str">
            <v>Prestación de Servicios Profesionales</v>
          </cell>
          <cell r="AC74" t="str">
            <v>PRESTAR SERVICIOS PROFESIONALES EN LA SUBDIRECCIÓN DE PROGRAMAS Y PROYECTOS PARA GESTIONAR INSTITUCIONALMENTE EL DESARROLLO DE ACCIONES Y ESTRATEGIAS EN CUMPLIMIENTO DE LAS METAS DEL PROYECTO DE INVERSIÓN 7606 "IMPLEMENTACIÓN DE LA RUTA DE LA TRANSPARENCIA EN HÁBITAT COMO UN HABITO" ; ASÍ COMO APOYAR EL CUMPLIMIENTO DE LOS COMPROMISOS INSTITUCIONALES RELACIONADOS CON LA POLÍTICA DE TRANSPARENCIA.</v>
          </cell>
          <cell r="AD74">
            <v>44568</v>
          </cell>
          <cell r="AE74">
            <v>44572</v>
          </cell>
          <cell r="AF74">
            <v>44572</v>
          </cell>
          <cell r="AG74">
            <v>44920</v>
          </cell>
          <cell r="AH74">
            <v>11</v>
          </cell>
          <cell r="AI74">
            <v>15</v>
          </cell>
          <cell r="AJ74">
            <v>11.5</v>
          </cell>
          <cell r="AK74">
            <v>11</v>
          </cell>
          <cell r="AL74">
            <v>15</v>
          </cell>
          <cell r="AN74">
            <v>44920</v>
          </cell>
          <cell r="AO74">
            <v>109250000</v>
          </cell>
          <cell r="AP74">
            <v>109250000</v>
          </cell>
          <cell r="AQ74">
            <v>9500000</v>
          </cell>
          <cell r="AR74">
            <v>0</v>
          </cell>
          <cell r="AS74">
            <v>3012</v>
          </cell>
          <cell r="AT74">
            <v>146</v>
          </cell>
          <cell r="AU74">
            <v>44564</v>
          </cell>
          <cell r="AV74">
            <v>109250000</v>
          </cell>
          <cell r="AW74" t="str">
            <v>O23011605510000007606</v>
          </cell>
          <cell r="AX74" t="str">
            <v>INVERSION</v>
          </cell>
          <cell r="AY74">
            <v>0</v>
          </cell>
          <cell r="AZ74" t="str">
            <v>5000250012</v>
          </cell>
          <cell r="BA74">
            <v>89</v>
          </cell>
          <cell r="BB74">
            <v>44568</v>
          </cell>
          <cell r="BC74">
            <v>109250000</v>
          </cell>
          <cell r="BK74" t="str">
            <v/>
          </cell>
          <cell r="BU74" t="str">
            <v/>
          </cell>
          <cell r="CE74" t="str">
            <v/>
          </cell>
          <cell r="CF74" t="str">
            <v/>
          </cell>
          <cell r="CQ74">
            <v>0</v>
          </cell>
          <cell r="CW74">
            <v>0</v>
          </cell>
          <cell r="EL74" t="str">
            <v>NO</v>
          </cell>
          <cell r="EM74" t="str">
            <v>No Aplica</v>
          </cell>
          <cell r="EN74" t="str">
            <v xml:space="preserve">120
</v>
          </cell>
          <cell r="EO74" t="e">
            <v>#VALUE!</v>
          </cell>
          <cell r="EP74">
            <v>45820</v>
          </cell>
          <cell r="ES74" t="str">
            <v>Clausula 1 - Numeral 6 y 23</v>
          </cell>
          <cell r="ET7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4" t="str">
            <v>No aplica</v>
          </cell>
        </row>
        <row r="75">
          <cell r="E75">
            <v>69</v>
          </cell>
          <cell r="F75" t="str">
            <v>69-2022</v>
          </cell>
          <cell r="G75" t="str">
            <v>CO1.PCCNTR.3169240</v>
          </cell>
          <cell r="H75" t="str">
            <v>MANTENER 1 CERTIFICACION  DEL SISTEMA DE GESTION AMBIENTAL BAJO LOS REQUISITOS DE LA NORMA ISO 14001:2015</v>
          </cell>
          <cell r="I75" t="str">
            <v>Terminación Anticipada</v>
          </cell>
          <cell r="J75" t="str">
            <v>https://community.secop.gov.co/Public/Tendering/OpportunityDetail/Index?noticeUID=CO1.NTC.2494723&amp;isFromPublicArea=True&amp;isModal=False</v>
          </cell>
          <cell r="K75" t="str">
            <v>SDHT-SDPP-PSP-016-2022</v>
          </cell>
          <cell r="L75" t="str">
            <v>X</v>
          </cell>
          <cell r="N75" t="str">
            <v>CC</v>
          </cell>
          <cell r="O75">
            <v>52818167</v>
          </cell>
          <cell r="P75">
            <v>2</v>
          </cell>
          <cell r="Q75" t="str">
            <v>HERNANDEZ GUTIERREZ</v>
          </cell>
          <cell r="R75" t="str">
            <v>NANCY CAROLINA</v>
          </cell>
          <cell r="S75" t="str">
            <v>No Aplica</v>
          </cell>
          <cell r="T75" t="str">
            <v>NANCY CAROLINA HERNANDEZ GUTIERREZ</v>
          </cell>
          <cell r="U75" t="str">
            <v>F</v>
          </cell>
          <cell r="V75">
            <v>44566</v>
          </cell>
          <cell r="W75" t="str">
            <v>No Aplica</v>
          </cell>
          <cell r="X75">
            <v>44568</v>
          </cell>
          <cell r="Y75">
            <v>44917</v>
          </cell>
          <cell r="Z75" t="str">
            <v>Contratación Directa</v>
          </cell>
          <cell r="AA75" t="str">
            <v>Contrato</v>
          </cell>
          <cell r="AB75" t="str">
            <v>Prestación de Servicios Profesionales</v>
          </cell>
          <cell r="AC75" t="str">
            <v>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v>
          </cell>
          <cell r="AD75">
            <v>44568</v>
          </cell>
          <cell r="AE75">
            <v>44568</v>
          </cell>
          <cell r="AF75">
            <v>44568</v>
          </cell>
          <cell r="AG75">
            <v>44916</v>
          </cell>
          <cell r="AH75">
            <v>11</v>
          </cell>
          <cell r="AI75">
            <v>15</v>
          </cell>
          <cell r="AJ75">
            <v>11.5</v>
          </cell>
          <cell r="AK75">
            <v>11</v>
          </cell>
          <cell r="AL75">
            <v>15</v>
          </cell>
          <cell r="AM75">
            <v>44916</v>
          </cell>
          <cell r="AN75">
            <v>44834</v>
          </cell>
          <cell r="AO75">
            <v>82915000</v>
          </cell>
          <cell r="AP75">
            <v>82915000</v>
          </cell>
          <cell r="AQ75">
            <v>7210000</v>
          </cell>
          <cell r="AR75">
            <v>0</v>
          </cell>
          <cell r="AS75">
            <v>3522</v>
          </cell>
          <cell r="AT75">
            <v>44</v>
          </cell>
          <cell r="AU75">
            <v>44564</v>
          </cell>
          <cell r="AV75">
            <v>82915000</v>
          </cell>
          <cell r="AW75" t="str">
            <v>O23011605560000007602</v>
          </cell>
          <cell r="AX75" t="str">
            <v>INVERSION</v>
          </cell>
          <cell r="AY75">
            <v>0</v>
          </cell>
          <cell r="AZ75" t="str">
            <v>5000249442</v>
          </cell>
          <cell r="BA75">
            <v>19</v>
          </cell>
          <cell r="BB75">
            <v>44567</v>
          </cell>
          <cell r="BC75">
            <v>82915000</v>
          </cell>
          <cell r="BK75" t="str">
            <v/>
          </cell>
          <cell r="BU75" t="str">
            <v/>
          </cell>
          <cell r="CE75" t="str">
            <v/>
          </cell>
          <cell r="CF75" t="str">
            <v/>
          </cell>
          <cell r="CQ75">
            <v>0</v>
          </cell>
          <cell r="CW75">
            <v>0</v>
          </cell>
          <cell r="EI75">
            <v>19467000</v>
          </cell>
          <cell r="EJ75" t="str">
            <v>Terminación Anticipada</v>
          </cell>
          <cell r="EK75">
            <v>44835</v>
          </cell>
          <cell r="EL75" t="str">
            <v>NO</v>
          </cell>
          <cell r="EM75" t="str">
            <v>No Aplica</v>
          </cell>
          <cell r="EN75" t="str">
            <v xml:space="preserve">120
</v>
          </cell>
          <cell r="EO75" t="e">
            <v>#VALUE!</v>
          </cell>
          <cell r="EP75">
            <v>45734</v>
          </cell>
          <cell r="ES75" t="str">
            <v>Clausula 1 - Numeral 6 y 23</v>
          </cell>
          <cell r="ET7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5" t="str">
            <v>No aplica</v>
          </cell>
        </row>
        <row r="76">
          <cell r="E76">
            <v>70</v>
          </cell>
          <cell r="F76" t="str">
            <v>70-2022</v>
          </cell>
          <cell r="G76" t="str">
            <v>CO1.PCCNTR.3177271</v>
          </cell>
          <cell r="H76" t="str">
            <v>MANTENER 1 CERTIFICACION  DEL SISTEMA DE GESTION AMBIENTAL BAJO LOS REQUISITOS DE LA NORMA ISO 14001:2015</v>
          </cell>
          <cell r="I76" t="str">
            <v>Terminación Anticipada</v>
          </cell>
          <cell r="J76" t="str">
            <v>https://community.secop.gov.co/Public/Tendering/OpportunityDetail/Index?noticeUID=CO1.NTC.2502323&amp;isFromPublicArea=True&amp;isModal=False</v>
          </cell>
          <cell r="K76" t="str">
            <v>SDHT-SDPP-PSP-017-2022</v>
          </cell>
          <cell r="L76" t="str">
            <v>X</v>
          </cell>
          <cell r="N76" t="str">
            <v>CC</v>
          </cell>
          <cell r="O76">
            <v>41483736</v>
          </cell>
          <cell r="P76">
            <v>3</v>
          </cell>
          <cell r="Q76" t="str">
            <v>DIAZ GUERRERO</v>
          </cell>
          <cell r="R76" t="str">
            <v>NELLY BETSABE</v>
          </cell>
          <cell r="S76" t="str">
            <v>No Aplica</v>
          </cell>
          <cell r="T76" t="str">
            <v>NELLY BETSABE DIAZ GUERRERO</v>
          </cell>
          <cell r="U76" t="str">
            <v>F</v>
          </cell>
          <cell r="V76">
            <v>44568</v>
          </cell>
          <cell r="W76" t="str">
            <v>No Aplica</v>
          </cell>
          <cell r="X76">
            <v>44572</v>
          </cell>
          <cell r="Y76">
            <v>44921</v>
          </cell>
          <cell r="Z76" t="str">
            <v>Contratación Directa</v>
          </cell>
          <cell r="AA76" t="str">
            <v>Contrato</v>
          </cell>
          <cell r="AB76" t="str">
            <v>Prestación de Servicios Profesionales</v>
          </cell>
          <cell r="AC76" t="str">
            <v>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v>
          </cell>
          <cell r="AD76">
            <v>44572</v>
          </cell>
          <cell r="AE76">
            <v>44572</v>
          </cell>
          <cell r="AF76">
            <v>44572</v>
          </cell>
          <cell r="AG76">
            <v>44920</v>
          </cell>
          <cell r="AH76">
            <v>11</v>
          </cell>
          <cell r="AI76">
            <v>15</v>
          </cell>
          <cell r="AJ76">
            <v>11.5</v>
          </cell>
          <cell r="AK76">
            <v>11</v>
          </cell>
          <cell r="AL76">
            <v>15</v>
          </cell>
          <cell r="AM76">
            <v>44920</v>
          </cell>
          <cell r="AN76">
            <v>44834</v>
          </cell>
          <cell r="AO76">
            <v>82915000</v>
          </cell>
          <cell r="AP76">
            <v>82915000</v>
          </cell>
          <cell r="AQ76">
            <v>7210000</v>
          </cell>
          <cell r="AR76">
            <v>0</v>
          </cell>
          <cell r="AS76">
            <v>3521</v>
          </cell>
          <cell r="AT76">
            <v>160</v>
          </cell>
          <cell r="AU76">
            <v>44564</v>
          </cell>
          <cell r="AV76">
            <v>82915000</v>
          </cell>
          <cell r="AW76" t="str">
            <v>O23011605560000007602</v>
          </cell>
          <cell r="AX76" t="str">
            <v>INVERSION</v>
          </cell>
          <cell r="AY76">
            <v>0</v>
          </cell>
          <cell r="AZ76" t="str">
            <v>5000250182</v>
          </cell>
          <cell r="BA76">
            <v>120</v>
          </cell>
          <cell r="BB76">
            <v>44568</v>
          </cell>
          <cell r="BC76">
            <v>82915000</v>
          </cell>
          <cell r="BK76" t="str">
            <v/>
          </cell>
          <cell r="BU76" t="str">
            <v/>
          </cell>
          <cell r="CE76" t="str">
            <v/>
          </cell>
          <cell r="CF76" t="str">
            <v/>
          </cell>
          <cell r="CQ76">
            <v>0</v>
          </cell>
          <cell r="CW76">
            <v>0</v>
          </cell>
          <cell r="EG76">
            <v>44834</v>
          </cell>
          <cell r="EI76">
            <v>20428333</v>
          </cell>
          <cell r="EJ76" t="str">
            <v>Terminación Anticipada</v>
          </cell>
          <cell r="EK76">
            <v>44835</v>
          </cell>
          <cell r="EL76" t="str">
            <v>NO</v>
          </cell>
          <cell r="EM76" t="str">
            <v>No Aplica</v>
          </cell>
          <cell r="EN76" t="str">
            <v xml:space="preserve">120
</v>
          </cell>
          <cell r="EO76" t="e">
            <v>#VALUE!</v>
          </cell>
          <cell r="EP76">
            <v>45734</v>
          </cell>
          <cell r="ES76" t="str">
            <v>Clausula 1 - Numeral 6 y 23</v>
          </cell>
          <cell r="ET7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6" t="str">
            <v>No aplica</v>
          </cell>
        </row>
        <row r="77">
          <cell r="E77">
            <v>71</v>
          </cell>
          <cell r="F77" t="str">
            <v>71-2022</v>
          </cell>
          <cell r="G77" t="str">
            <v>CO1.PCCNTR.3177915</v>
          </cell>
          <cell r="H77" t="str">
            <v>REALIZAR 5 PROCESOS DE SENSIBILIZACIÓN EN TEMAS DE LUCHA CONTRA LA CORRUPCIÓN PARA EL PERSONAL QUE LABORA EN LA SDHT (1 PROCESO ANUAL)</v>
          </cell>
          <cell r="I77" t="str">
            <v>En Ejecución</v>
          </cell>
          <cell r="J77" t="str">
            <v>https://community.secop.gov.co/Public/Tendering/OpportunityDetail/Index?noticeUID=CO1.NTC.2502293&amp;isFromPublicArea=True&amp;isModal=true&amp;asPopupView=true</v>
          </cell>
          <cell r="K77" t="str">
            <v>SDHT-SDPP-PSP-014_2022</v>
          </cell>
          <cell r="L77" t="str">
            <v>X</v>
          </cell>
          <cell r="N77" t="str">
            <v>CC</v>
          </cell>
          <cell r="O77">
            <v>1033772118</v>
          </cell>
          <cell r="P77">
            <v>3</v>
          </cell>
          <cell r="Q77" t="str">
            <v>AVILA VELANDIA</v>
          </cell>
          <cell r="R77" t="str">
            <v>ERIKA ROCIO</v>
          </cell>
          <cell r="S77" t="str">
            <v>No Aplica</v>
          </cell>
          <cell r="T77" t="str">
            <v>ERIKA ROCIO AVILA VELANDIA</v>
          </cell>
          <cell r="U77" t="str">
            <v>F</v>
          </cell>
          <cell r="V77">
            <v>44568</v>
          </cell>
          <cell r="W77" t="str">
            <v>No Aplica</v>
          </cell>
          <cell r="X77">
            <v>44572</v>
          </cell>
          <cell r="Y77">
            <v>44921</v>
          </cell>
          <cell r="Z77" t="str">
            <v>Contratación Directa</v>
          </cell>
          <cell r="AA77" t="str">
            <v>Contrato</v>
          </cell>
          <cell r="AB77" t="str">
            <v>Prestación de Servicios Profesionales</v>
          </cell>
          <cell r="AC77" t="str">
            <v>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v>
          </cell>
          <cell r="AD77">
            <v>44572</v>
          </cell>
          <cell r="AE77">
            <v>44572</v>
          </cell>
          <cell r="AF77">
            <v>44572</v>
          </cell>
          <cell r="AG77">
            <v>44783</v>
          </cell>
          <cell r="AH77">
            <v>7</v>
          </cell>
          <cell r="AI77">
            <v>0</v>
          </cell>
          <cell r="AJ77">
            <v>7</v>
          </cell>
          <cell r="AK77">
            <v>7</v>
          </cell>
          <cell r="AL77">
            <v>0</v>
          </cell>
          <cell r="AN77">
            <v>44783</v>
          </cell>
          <cell r="AO77">
            <v>39046000</v>
          </cell>
          <cell r="AP77">
            <v>39046000</v>
          </cell>
          <cell r="AQ77">
            <v>5578000</v>
          </cell>
          <cell r="AR77">
            <v>0</v>
          </cell>
          <cell r="AS77">
            <v>3015</v>
          </cell>
          <cell r="AT77">
            <v>154</v>
          </cell>
          <cell r="AU77">
            <v>44564</v>
          </cell>
          <cell r="AV77">
            <v>64147000</v>
          </cell>
          <cell r="AW77" t="str">
            <v>O23011605510000007606</v>
          </cell>
          <cell r="AX77" t="str">
            <v>INVERSION</v>
          </cell>
          <cell r="AY77">
            <v>0</v>
          </cell>
          <cell r="AZ77" t="str">
            <v>5000250192</v>
          </cell>
          <cell r="BA77">
            <v>125</v>
          </cell>
          <cell r="BB77">
            <v>44568</v>
          </cell>
          <cell r="BC77">
            <v>39046000</v>
          </cell>
          <cell r="BK77" t="str">
            <v/>
          </cell>
          <cell r="BU77" t="str">
            <v/>
          </cell>
          <cell r="CE77" t="str">
            <v/>
          </cell>
          <cell r="CF77" t="str">
            <v/>
          </cell>
          <cell r="CQ77">
            <v>0</v>
          </cell>
          <cell r="CW77">
            <v>0</v>
          </cell>
          <cell r="EL77" t="str">
            <v>NO</v>
          </cell>
          <cell r="EM77" t="str">
            <v>No Aplica</v>
          </cell>
          <cell r="EN77" t="str">
            <v xml:space="preserve">120
</v>
          </cell>
          <cell r="EO77" t="e">
            <v>#VALUE!</v>
          </cell>
          <cell r="EP77">
            <v>45683</v>
          </cell>
          <cell r="ES77" t="str">
            <v>Clausula 1 - Numeral 6 y 23</v>
          </cell>
          <cell r="ET7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7" t="str">
            <v>No aplica</v>
          </cell>
        </row>
        <row r="78">
          <cell r="E78">
            <v>72</v>
          </cell>
          <cell r="F78" t="str">
            <v>72-2022</v>
          </cell>
          <cell r="G78" t="str">
            <v>CO1.PCCNTR.3168662</v>
          </cell>
          <cell r="H78" t="str">
            <v>IMPLEMENTAR 5 ESTRATEGIAS INTEGRALES DE RENDICIÓN DE CUENTAS (1 ESTRATEGIA ANUAL)</v>
          </cell>
          <cell r="I78" t="str">
            <v>En Ejecución</v>
          </cell>
          <cell r="J78" t="str">
            <v>https://community.secop.gov.co/Public/Tendering/OpportunityDetail/Index?noticeUID=CO1.NTC.2494198&amp;isFromPublicArea=True&amp;isModal=true&amp;asPopupView=true</v>
          </cell>
          <cell r="K78" t="str">
            <v>SDHT-SDPP-PSP-019-2022</v>
          </cell>
          <cell r="L78" t="str">
            <v>X</v>
          </cell>
          <cell r="N78" t="str">
            <v>CC</v>
          </cell>
          <cell r="O78">
            <v>80767685</v>
          </cell>
          <cell r="P78">
            <v>8</v>
          </cell>
          <cell r="Q78" t="str">
            <v>BARRERA SANTOS</v>
          </cell>
          <cell r="R78" t="str">
            <v>FRANK DAVID</v>
          </cell>
          <cell r="S78" t="str">
            <v>No Aplica</v>
          </cell>
          <cell r="T78" t="str">
            <v>FRANK DAVID BARRERA SANTOS</v>
          </cell>
          <cell r="U78" t="str">
            <v>M</v>
          </cell>
          <cell r="V78">
            <v>44566</v>
          </cell>
          <cell r="W78" t="str">
            <v>No Aplica</v>
          </cell>
          <cell r="X78">
            <v>44572</v>
          </cell>
          <cell r="Y78">
            <v>44921</v>
          </cell>
          <cell r="Z78" t="str">
            <v>Contratación Directa</v>
          </cell>
          <cell r="AA78" t="str">
            <v>Contrato</v>
          </cell>
          <cell r="AB78" t="str">
            <v>Prestación de Servicios Profesionales</v>
          </cell>
          <cell r="AC78" t="str">
            <v>PRESTAR SERVICIOS PROFESIONALES PARA APOYAR EL DISEÑO DE PROPUESTAS VISUALES, METODOLÓGICAS Y DEL USO DE HERRAMIENTAS TECNOLÓGICAS E INNOVADORAS QUE FACILITEN LAS ACCIONES DE SENSIBILIZACIÓN ENMARCADAS EN LAS FUNCIONES MISIONALES DE LA SUBDIRECCIÓN DE PROGRAMAS Y PROYECTOS</v>
          </cell>
          <cell r="AD78">
            <v>44572</v>
          </cell>
          <cell r="AE78">
            <v>44572</v>
          </cell>
          <cell r="AF78">
            <v>44572</v>
          </cell>
          <cell r="AG78">
            <v>44920</v>
          </cell>
          <cell r="AH78">
            <v>11</v>
          </cell>
          <cell r="AI78">
            <v>15</v>
          </cell>
          <cell r="AJ78">
            <v>11.5</v>
          </cell>
          <cell r="AK78">
            <v>11</v>
          </cell>
          <cell r="AL78">
            <v>15</v>
          </cell>
          <cell r="AN78">
            <v>44920</v>
          </cell>
          <cell r="AO78">
            <v>71070000</v>
          </cell>
          <cell r="AP78">
            <v>71070000</v>
          </cell>
          <cell r="AQ78">
            <v>6180000</v>
          </cell>
          <cell r="AR78">
            <v>0</v>
          </cell>
          <cell r="AS78">
            <v>3033</v>
          </cell>
          <cell r="AT78">
            <v>47</v>
          </cell>
          <cell r="AU78">
            <v>44564</v>
          </cell>
          <cell r="AV78">
            <v>71070000</v>
          </cell>
          <cell r="AW78" t="str">
            <v>O23011605510000007606</v>
          </cell>
          <cell r="AX78" t="str">
            <v>INVERSION</v>
          </cell>
          <cell r="AY78">
            <v>0</v>
          </cell>
          <cell r="AZ78" t="str">
            <v>5000249438</v>
          </cell>
          <cell r="BA78">
            <v>17</v>
          </cell>
          <cell r="BB78">
            <v>44567</v>
          </cell>
          <cell r="BC78">
            <v>71070000</v>
          </cell>
          <cell r="BK78" t="str">
            <v/>
          </cell>
          <cell r="BU78" t="str">
            <v/>
          </cell>
          <cell r="CE78" t="str">
            <v/>
          </cell>
          <cell r="CF78" t="str">
            <v/>
          </cell>
          <cell r="CQ78">
            <v>0</v>
          </cell>
          <cell r="CW78">
            <v>0</v>
          </cell>
          <cell r="EL78" t="str">
            <v>NO</v>
          </cell>
          <cell r="EM78" t="str">
            <v>No Aplica</v>
          </cell>
          <cell r="EN78" t="str">
            <v xml:space="preserve">120
</v>
          </cell>
          <cell r="EO78" t="e">
            <v>#VALUE!</v>
          </cell>
          <cell r="EP78">
            <v>45820</v>
          </cell>
          <cell r="ES78" t="str">
            <v>Clausula 1 - Numeral 6 y 23</v>
          </cell>
          <cell r="ET7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8" t="str">
            <v>No aplica</v>
          </cell>
        </row>
        <row r="79">
          <cell r="E79">
            <v>73</v>
          </cell>
          <cell r="F79" t="str">
            <v>73-2022</v>
          </cell>
          <cell r="G79" t="str">
            <v>CO1.PCCNTR.3177670</v>
          </cell>
          <cell r="H79" t="str">
            <v>IMPLEMENTAR 5 ESTRATEGIAS INTEGRALES DE RENDICIÓN DE CUENTAS (1 ESTRATEGIA ANUAL)</v>
          </cell>
          <cell r="I79" t="str">
            <v>En Ejecución</v>
          </cell>
          <cell r="J79" t="str">
            <v>https://community.secop.gov.co/Public/Tendering/OpportunityDetail/Index?noticeUID=CO1.NTC.2502610&amp;isFromPublicArea=True&amp;isModal=False</v>
          </cell>
          <cell r="K79" t="str">
            <v>SDHT-SDPP-PSP-020-2022</v>
          </cell>
          <cell r="L79" t="str">
            <v>X</v>
          </cell>
          <cell r="N79" t="str">
            <v>CC</v>
          </cell>
          <cell r="O79">
            <v>1098673451</v>
          </cell>
          <cell r="P79">
            <v>3</v>
          </cell>
          <cell r="Q79" t="str">
            <v>OTERO GONZALEZ</v>
          </cell>
          <cell r="R79" t="str">
            <v>MANUEL ENRIQUE</v>
          </cell>
          <cell r="S79" t="str">
            <v>No Aplica</v>
          </cell>
          <cell r="T79" t="str">
            <v>MANUEL ENRIQUE OTERO GONZALEZ</v>
          </cell>
          <cell r="U79" t="str">
            <v>M</v>
          </cell>
          <cell r="V79">
            <v>44568</v>
          </cell>
          <cell r="W79" t="str">
            <v>No Aplica</v>
          </cell>
          <cell r="X79">
            <v>44572</v>
          </cell>
          <cell r="Y79">
            <v>44921</v>
          </cell>
          <cell r="Z79" t="str">
            <v>Contratación Directa</v>
          </cell>
          <cell r="AA79" t="str">
            <v>Contrato</v>
          </cell>
          <cell r="AB79" t="str">
            <v>Prestación de Servicios Profesionales</v>
          </cell>
          <cell r="AC79" t="str">
            <v>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v>
          </cell>
          <cell r="AD79">
            <v>44572</v>
          </cell>
          <cell r="AE79">
            <v>44572</v>
          </cell>
          <cell r="AF79">
            <v>44572</v>
          </cell>
          <cell r="AG79">
            <v>44920</v>
          </cell>
          <cell r="AH79">
            <v>11</v>
          </cell>
          <cell r="AI79">
            <v>15</v>
          </cell>
          <cell r="AJ79">
            <v>11.5</v>
          </cell>
          <cell r="AK79">
            <v>11</v>
          </cell>
          <cell r="AL79">
            <v>15</v>
          </cell>
          <cell r="AN79">
            <v>44920</v>
          </cell>
          <cell r="AO79">
            <v>82915000</v>
          </cell>
          <cell r="AP79">
            <v>82915000</v>
          </cell>
          <cell r="AQ79">
            <v>7210000</v>
          </cell>
          <cell r="AR79">
            <v>0</v>
          </cell>
          <cell r="AS79">
            <v>3026</v>
          </cell>
          <cell r="AT79">
            <v>232</v>
          </cell>
          <cell r="AU79">
            <v>44565</v>
          </cell>
          <cell r="AV79">
            <v>82915000</v>
          </cell>
          <cell r="AW79" t="str">
            <v>O23011605510000007606</v>
          </cell>
          <cell r="AX79" t="str">
            <v>INVERSION</v>
          </cell>
          <cell r="AY79">
            <v>0</v>
          </cell>
          <cell r="AZ79" t="str">
            <v>5000250188</v>
          </cell>
          <cell r="BA79">
            <v>122</v>
          </cell>
          <cell r="BB79">
            <v>44568</v>
          </cell>
          <cell r="BC79">
            <v>82915000</v>
          </cell>
          <cell r="BK79" t="str">
            <v/>
          </cell>
          <cell r="BU79" t="str">
            <v/>
          </cell>
          <cell r="CE79" t="str">
            <v/>
          </cell>
          <cell r="CF79" t="str">
            <v/>
          </cell>
          <cell r="CQ79">
            <v>0</v>
          </cell>
          <cell r="CW79">
            <v>0</v>
          </cell>
          <cell r="EL79" t="str">
            <v>NO</v>
          </cell>
          <cell r="EM79" t="str">
            <v>No Aplica</v>
          </cell>
          <cell r="EN79" t="str">
            <v xml:space="preserve">120
</v>
          </cell>
          <cell r="EO79" t="e">
            <v>#VALUE!</v>
          </cell>
          <cell r="EP79">
            <v>45820</v>
          </cell>
          <cell r="ES79" t="str">
            <v>Clausula 1 - Numeral 6 y 23</v>
          </cell>
          <cell r="ET7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9" t="str">
            <v>No aplica</v>
          </cell>
        </row>
        <row r="80">
          <cell r="E80">
            <v>74</v>
          </cell>
          <cell r="F80" t="str">
            <v>74-2022</v>
          </cell>
          <cell r="G80" t="str">
            <v>CO1.PCCNTR.3177938</v>
          </cell>
          <cell r="H80" t="str">
            <v>IMPLEMENTAR 5 ESTRATEGIAS INTEGRALES DE RENDICIÓN DE CUENTAS (1 ESTRATEGIA ANUAL)</v>
          </cell>
          <cell r="I80" t="str">
            <v>En Ejecución</v>
          </cell>
          <cell r="J80" t="str">
            <v>https://community.secop.gov.co/Public/Tendering/OpportunityDetail/Index?noticeUID=CO1.NTC.2502629&amp;isFromPublicArea=True&amp;isModal=true&amp;asPopupView=true</v>
          </cell>
          <cell r="K80" t="str">
            <v>SDHT-SDPP-PSP-021-2022</v>
          </cell>
          <cell r="L80" t="str">
            <v>X</v>
          </cell>
          <cell r="N80" t="str">
            <v>CC</v>
          </cell>
          <cell r="O80">
            <v>24319319</v>
          </cell>
          <cell r="P80">
            <v>2</v>
          </cell>
          <cell r="Q80" t="str">
            <v>JIMENEZ PEREZ</v>
          </cell>
          <cell r="R80" t="str">
            <v>LUZ AMPARO</v>
          </cell>
          <cell r="S80" t="str">
            <v>No Aplica</v>
          </cell>
          <cell r="T80" t="str">
            <v>LUZ AMPARO JIMENEZ PEREZ</v>
          </cell>
          <cell r="U80" t="str">
            <v>F</v>
          </cell>
          <cell r="V80">
            <v>44568</v>
          </cell>
          <cell r="W80" t="str">
            <v>No Aplica</v>
          </cell>
          <cell r="X80">
            <v>44572</v>
          </cell>
          <cell r="Y80">
            <v>44921</v>
          </cell>
          <cell r="Z80" t="str">
            <v>Contratación Directa</v>
          </cell>
          <cell r="AA80" t="str">
            <v>Contrato</v>
          </cell>
          <cell r="AB80" t="str">
            <v>Prestación de Servicios Profesionales</v>
          </cell>
          <cell r="AC80" t="str">
            <v>PRESTAR SERVICIOS PROFESIONALES PARA DESARROLLAR ACCIONES ENCAMINADAS AL RELACIONAMIENTO CON LOS GRUPOS DE INTERÉS Y PARTES INTERESADAS ENMARCADAS EN LA PROMOCIÓN DE LA TRANSPARENCIA LA PROBIDAD Y LA LUCHA CONTRA LA CORRUPCIÓN.</v>
          </cell>
          <cell r="AD80">
            <v>44572</v>
          </cell>
          <cell r="AE80">
            <v>44572</v>
          </cell>
          <cell r="AF80">
            <v>44572</v>
          </cell>
          <cell r="AG80">
            <v>44920</v>
          </cell>
          <cell r="AH80">
            <v>11</v>
          </cell>
          <cell r="AI80">
            <v>15</v>
          </cell>
          <cell r="AJ80">
            <v>11.5</v>
          </cell>
          <cell r="AK80">
            <v>11</v>
          </cell>
          <cell r="AL80">
            <v>15</v>
          </cell>
          <cell r="AN80">
            <v>44920</v>
          </cell>
          <cell r="AO80">
            <v>82915000</v>
          </cell>
          <cell r="AP80">
            <v>82915000</v>
          </cell>
          <cell r="AQ80">
            <v>7210000</v>
          </cell>
          <cell r="AR80">
            <v>0</v>
          </cell>
          <cell r="AS80">
            <v>3029</v>
          </cell>
          <cell r="AT80">
            <v>151</v>
          </cell>
          <cell r="AU80">
            <v>44564</v>
          </cell>
          <cell r="AV80">
            <v>82915000</v>
          </cell>
          <cell r="AW80" t="str">
            <v>O23011605510000007606</v>
          </cell>
          <cell r="AX80" t="str">
            <v>INVERSION</v>
          </cell>
          <cell r="AY80">
            <v>0</v>
          </cell>
          <cell r="AZ80" t="str">
            <v>5000250191</v>
          </cell>
          <cell r="BA80">
            <v>124</v>
          </cell>
          <cell r="BB80">
            <v>44568</v>
          </cell>
          <cell r="BC80">
            <v>82915000</v>
          </cell>
          <cell r="BK80" t="str">
            <v/>
          </cell>
          <cell r="BU80" t="str">
            <v/>
          </cell>
          <cell r="CE80" t="str">
            <v/>
          </cell>
          <cell r="CF80" t="str">
            <v/>
          </cell>
          <cell r="CQ80">
            <v>0</v>
          </cell>
          <cell r="CW80">
            <v>0</v>
          </cell>
          <cell r="EL80" t="str">
            <v>NO</v>
          </cell>
          <cell r="EM80" t="str">
            <v>No Aplica</v>
          </cell>
          <cell r="EN80" t="str">
            <v xml:space="preserve">120
</v>
          </cell>
          <cell r="EO80" t="e">
            <v>#VALUE!</v>
          </cell>
          <cell r="EP80">
            <v>45820</v>
          </cell>
          <cell r="ES80" t="str">
            <v>Clausula 1 - Numeral 6 y 23</v>
          </cell>
          <cell r="ET8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0" t="str">
            <v>No aplica</v>
          </cell>
        </row>
        <row r="81">
          <cell r="E81">
            <v>75</v>
          </cell>
          <cell r="F81" t="str">
            <v>75-2022</v>
          </cell>
          <cell r="G81" t="str">
            <v>CO1.PCCNTR.3168943</v>
          </cell>
          <cell r="H81" t="str">
            <v>MANTENER 1 CERTIFICACION  DEL SISTEMA DE GESTION AMBIENTAL BAJO LOS REQUISITOS DE LA NORMA ISO 14001:2015</v>
          </cell>
          <cell r="I81" t="str">
            <v>En Ejecución</v>
          </cell>
          <cell r="J81" t="str">
            <v>https://community.secop.gov.co/Public/Tendering/OpportunityDetail/Index?noticeUID=CO1.NTC.2494422&amp;isFromPublicArea=True&amp;isModal=False</v>
          </cell>
          <cell r="K81" t="str">
            <v>SDHT-SDPP-PSP-022-2022</v>
          </cell>
          <cell r="L81" t="str">
            <v>X</v>
          </cell>
          <cell r="N81" t="str">
            <v>CC</v>
          </cell>
          <cell r="O81">
            <v>52740465</v>
          </cell>
          <cell r="P81">
            <v>5</v>
          </cell>
          <cell r="Q81" t="str">
            <v>OTAVO APARICIO</v>
          </cell>
          <cell r="R81" t="str">
            <v>PAOLA KATHERINE</v>
          </cell>
          <cell r="S81" t="str">
            <v>No Aplica</v>
          </cell>
          <cell r="T81" t="str">
            <v>PAOLA KATHERINE OTAVO APARICIO</v>
          </cell>
          <cell r="U81" t="str">
            <v>F</v>
          </cell>
          <cell r="V81">
            <v>44566</v>
          </cell>
          <cell r="W81" t="str">
            <v>No Aplica</v>
          </cell>
          <cell r="X81">
            <v>44568</v>
          </cell>
          <cell r="Y81">
            <v>44917</v>
          </cell>
          <cell r="Z81" t="str">
            <v>Contratación Directa</v>
          </cell>
          <cell r="AA81" t="str">
            <v>Contrato</v>
          </cell>
          <cell r="AB81" t="str">
            <v>Prestación de Servicios Profesionales</v>
          </cell>
          <cell r="AC81" t="str">
            <v>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v>
          </cell>
          <cell r="AD81">
            <v>44568</v>
          </cell>
          <cell r="AE81">
            <v>44572</v>
          </cell>
          <cell r="AF81">
            <v>44572</v>
          </cell>
          <cell r="AG81">
            <v>44783</v>
          </cell>
          <cell r="AH81">
            <v>7</v>
          </cell>
          <cell r="AI81">
            <v>0</v>
          </cell>
          <cell r="AJ81">
            <v>8.6333333333333329</v>
          </cell>
          <cell r="AK81">
            <v>8</v>
          </cell>
          <cell r="AL81">
            <v>19</v>
          </cell>
          <cell r="AM81">
            <v>44783</v>
          </cell>
          <cell r="AN81">
            <v>44833</v>
          </cell>
          <cell r="AO81">
            <v>41440000</v>
          </cell>
          <cell r="AP81">
            <v>51109333</v>
          </cell>
          <cell r="AQ81">
            <v>5920000</v>
          </cell>
          <cell r="AR81">
            <v>0.3333333358168602</v>
          </cell>
          <cell r="AS81">
            <v>3519</v>
          </cell>
          <cell r="AT81">
            <v>51</v>
          </cell>
          <cell r="AU81">
            <v>44564</v>
          </cell>
          <cell r="AV81">
            <v>68080000</v>
          </cell>
          <cell r="AW81" t="str">
            <v>O23011605560000007602</v>
          </cell>
          <cell r="AX81" t="str">
            <v>INVERSION</v>
          </cell>
          <cell r="AY81">
            <v>0</v>
          </cell>
          <cell r="AZ81" t="str">
            <v>5000249439</v>
          </cell>
          <cell r="BA81">
            <v>18</v>
          </cell>
          <cell r="BB81">
            <v>44567</v>
          </cell>
          <cell r="BC81">
            <v>41440000</v>
          </cell>
          <cell r="BD81">
            <v>3988</v>
          </cell>
          <cell r="BE81">
            <v>1118</v>
          </cell>
          <cell r="BF81">
            <v>44759</v>
          </cell>
          <cell r="BG81">
            <v>5000348650</v>
          </cell>
          <cell r="BH81">
            <v>1214</v>
          </cell>
          <cell r="BI81">
            <v>44784</v>
          </cell>
          <cell r="BJ81" t="str">
            <v>O23011605560000007602</v>
          </cell>
          <cell r="BK81" t="str">
            <v>INVERSION</v>
          </cell>
          <cell r="BL81">
            <v>44781</v>
          </cell>
          <cell r="BM81">
            <v>9669333</v>
          </cell>
          <cell r="BN81" t="str">
            <v>No Aplica</v>
          </cell>
          <cell r="BU81" t="str">
            <v/>
          </cell>
          <cell r="CE81" t="str">
            <v/>
          </cell>
          <cell r="CF81" t="str">
            <v/>
          </cell>
          <cell r="CI81">
            <v>44777</v>
          </cell>
          <cell r="CJ81">
            <v>1</v>
          </cell>
          <cell r="CK81">
            <v>19</v>
          </cell>
          <cell r="CL81">
            <v>44781</v>
          </cell>
          <cell r="CM81">
            <v>44784</v>
          </cell>
          <cell r="CN81">
            <v>44833</v>
          </cell>
          <cell r="CQ81">
            <v>0</v>
          </cell>
          <cell r="CW81">
            <v>0</v>
          </cell>
          <cell r="EL81" t="str">
            <v>NO</v>
          </cell>
          <cell r="EM81" t="str">
            <v>No Aplica</v>
          </cell>
          <cell r="EN81" t="str">
            <v xml:space="preserve">120
</v>
          </cell>
          <cell r="EO81" t="e">
            <v>#VALUE!</v>
          </cell>
          <cell r="EP81">
            <v>45733</v>
          </cell>
          <cell r="ES81" t="str">
            <v>Clausula 1 - Numeral 6 y 23</v>
          </cell>
          <cell r="ET8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1" t="str">
            <v>No aplica</v>
          </cell>
        </row>
        <row r="82">
          <cell r="E82">
            <v>76</v>
          </cell>
          <cell r="F82" t="str">
            <v>76-2022</v>
          </cell>
          <cell r="G82" t="str">
            <v>CO1.PCCNTR.3166956</v>
          </cell>
          <cell r="H82" t="str">
            <v>IMPLEMENTAR 1  SISTEMA  DE LA SDHT</v>
          </cell>
          <cell r="I82" t="str">
            <v>En Ejecución</v>
          </cell>
          <cell r="J82" t="str">
            <v>https://community.secop.gov.co/Public/Tendering/OpportunityDetail/Index?noticeUID=CO1.NTC.2492571&amp;isFromPublicArea=True&amp;isModal=true&amp;asPopupView=true</v>
          </cell>
          <cell r="K82" t="str">
            <v>SDHT-SDA-PSP-023-2022</v>
          </cell>
          <cell r="L82" t="str">
            <v>X</v>
          </cell>
          <cell r="N82" t="str">
            <v>CC</v>
          </cell>
          <cell r="O82">
            <v>51744570</v>
          </cell>
          <cell r="P82">
            <v>5</v>
          </cell>
          <cell r="Q82" t="str">
            <v>MARTINEZ GARCIA</v>
          </cell>
          <cell r="R82" t="str">
            <v>CARMEN ELENA</v>
          </cell>
          <cell r="S82" t="str">
            <v>No Aplica</v>
          </cell>
          <cell r="T82" t="str">
            <v>CARMEN ELENA MARTINEZ GARCIA</v>
          </cell>
          <cell r="U82" t="str">
            <v>F</v>
          </cell>
          <cell r="V82">
            <v>44566</v>
          </cell>
          <cell r="W82">
            <v>44568</v>
          </cell>
          <cell r="X82">
            <v>44568</v>
          </cell>
          <cell r="Y82">
            <v>44915</v>
          </cell>
          <cell r="Z82" t="str">
            <v>Contratación Directa</v>
          </cell>
          <cell r="AA82" t="str">
            <v>Contrato</v>
          </cell>
          <cell r="AB82" t="str">
            <v>Prestación de Servicios Profesionales</v>
          </cell>
          <cell r="AC82" t="str">
            <v>PRESTAR LOS SERVICIOS PROFESIONALES PARA ARTICULAR LOS TEMAS DE PLANEACIÓN ESTRATÉGICA DE LA ENTIDAD, APOYANDO LA COORDINACIÓN DE ASUNTOS ADMINISTRATIVOS SECTORIALES Y ASUNTOS DERIVADOS DE LAS ACCIONES LIDERADAS POR LA SUBDIRECCIÓN ADMINISTRATIVA.</v>
          </cell>
          <cell r="AD82">
            <v>44568</v>
          </cell>
          <cell r="AE82">
            <v>44568</v>
          </cell>
          <cell r="AF82">
            <v>44568</v>
          </cell>
          <cell r="AG82">
            <v>44916</v>
          </cell>
          <cell r="AH82">
            <v>11</v>
          </cell>
          <cell r="AI82">
            <v>15</v>
          </cell>
          <cell r="AJ82">
            <v>11.5</v>
          </cell>
          <cell r="AK82">
            <v>11</v>
          </cell>
          <cell r="AL82">
            <v>15</v>
          </cell>
          <cell r="AN82">
            <v>44916</v>
          </cell>
          <cell r="AO82">
            <v>106605000</v>
          </cell>
          <cell r="AP82">
            <v>106605000</v>
          </cell>
          <cell r="AQ82">
            <v>9270000</v>
          </cell>
          <cell r="AR82">
            <v>0</v>
          </cell>
          <cell r="AS82">
            <v>3176</v>
          </cell>
          <cell r="AT82">
            <v>281</v>
          </cell>
          <cell r="AU82">
            <v>44565</v>
          </cell>
          <cell r="AV82">
            <v>106605000</v>
          </cell>
          <cell r="AW82" t="str">
            <v>O23011605560000007754</v>
          </cell>
          <cell r="AX82" t="str">
            <v>INVERSION</v>
          </cell>
          <cell r="AY82">
            <v>0</v>
          </cell>
          <cell r="AZ82" t="str">
            <v>5000249324</v>
          </cell>
          <cell r="BA82">
            <v>8</v>
          </cell>
          <cell r="BB82">
            <v>44566</v>
          </cell>
          <cell r="BC82">
            <v>106605000</v>
          </cell>
          <cell r="BK82" t="str">
            <v/>
          </cell>
          <cell r="BU82" t="str">
            <v/>
          </cell>
          <cell r="CE82" t="str">
            <v/>
          </cell>
          <cell r="CF82" t="str">
            <v/>
          </cell>
          <cell r="CQ82">
            <v>0</v>
          </cell>
          <cell r="CW82">
            <v>0</v>
          </cell>
          <cell r="EL82" t="str">
            <v>NO</v>
          </cell>
          <cell r="EM82" t="str">
            <v>No Aplica</v>
          </cell>
          <cell r="EN82" t="str">
            <v xml:space="preserve">120
</v>
          </cell>
          <cell r="EO82" t="e">
            <v>#VALUE!</v>
          </cell>
          <cell r="EP82">
            <v>45816</v>
          </cell>
          <cell r="ES82" t="str">
            <v>Clausula 1 - Numeral 6 y 23</v>
          </cell>
          <cell r="ET8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2" t="str">
            <v>No aplica</v>
          </cell>
        </row>
        <row r="83">
          <cell r="E83">
            <v>77</v>
          </cell>
          <cell r="F83" t="str">
            <v>77-2022</v>
          </cell>
          <cell r="G83" t="str">
            <v>CO1.PCCNTR.3168697</v>
          </cell>
          <cell r="H83" t="str">
            <v>PRODUCIR 100 % DE LOS DOCUMENTOS CON LINEAMIENTOS TÉCNICOS SOLICITADOS A LA SUBSECRETARÍA JURÍDICA</v>
          </cell>
          <cell r="I83" t="str">
            <v>En Ejecución</v>
          </cell>
          <cell r="J83" t="str">
            <v>https://community.secop.gov.co/Public/Tendering/OpportunityDetail/Index?noticeUID=CO1.NTC.2494270&amp;isFromPublicArea=True&amp;isModal=true&amp;asPopupView=true</v>
          </cell>
          <cell r="K83" t="str">
            <v>SDTH-SJ-PSP-004-2021</v>
          </cell>
          <cell r="L83" t="str">
            <v>X</v>
          </cell>
          <cell r="N83" t="str">
            <v>CC</v>
          </cell>
          <cell r="O83">
            <v>53167119</v>
          </cell>
          <cell r="P83">
            <v>8</v>
          </cell>
          <cell r="Q83" t="str">
            <v>CORAL QUIROZ</v>
          </cell>
          <cell r="R83" t="str">
            <v>ROSA CAROLINA</v>
          </cell>
          <cell r="S83" t="str">
            <v>No Aplica</v>
          </cell>
          <cell r="T83" t="str">
            <v>ROSA CAROLINA CORAL QUIROZ</v>
          </cell>
          <cell r="U83" t="str">
            <v>F</v>
          </cell>
          <cell r="V83">
            <v>44566</v>
          </cell>
          <cell r="W83" t="str">
            <v>No Aplica</v>
          </cell>
          <cell r="X83">
            <v>44568</v>
          </cell>
          <cell r="Y83">
            <v>44926</v>
          </cell>
          <cell r="Z83" t="str">
            <v>Contratación Directa</v>
          </cell>
          <cell r="AA83" t="str">
            <v>Contrato</v>
          </cell>
          <cell r="AB83" t="str">
            <v>Prestación de Servicios Profesionales</v>
          </cell>
          <cell r="AC83" t="str">
            <v>PRESTAR SERVICIOS PROFESIONALES DE SOPORTE JURÍDICO A LA SUBSECRETARÍA JURÍDICA, EN TEMAS RELACIONADOS CON LA DEFENSA JUDICIAL Y EXTRAJUDICIAL DE LA SECRETARÍA DISTRITAL DEL HÁBITAT Y REALIZAR RETROALIMENTACIÓN DE LOS CASOS A LOS DEMÁS ABOGADOS.</v>
          </cell>
          <cell r="AD83">
            <v>44568</v>
          </cell>
          <cell r="AE83">
            <v>44567</v>
          </cell>
          <cell r="AF83">
            <v>44568</v>
          </cell>
          <cell r="AG83">
            <v>44906</v>
          </cell>
          <cell r="AH83">
            <v>11</v>
          </cell>
          <cell r="AI83">
            <v>6</v>
          </cell>
          <cell r="AJ83">
            <v>11.2</v>
          </cell>
          <cell r="AK83">
            <v>11</v>
          </cell>
          <cell r="AL83">
            <v>6</v>
          </cell>
          <cell r="AN83">
            <v>44906</v>
          </cell>
          <cell r="AO83">
            <v>80752000</v>
          </cell>
          <cell r="AP83">
            <v>80752000</v>
          </cell>
          <cell r="AQ83">
            <v>7210000</v>
          </cell>
          <cell r="AR83">
            <v>0</v>
          </cell>
          <cell r="AS83">
            <v>3303</v>
          </cell>
          <cell r="AT83">
            <v>690</v>
          </cell>
          <cell r="AU83">
            <v>44565</v>
          </cell>
          <cell r="AV83">
            <v>80752000</v>
          </cell>
          <cell r="AW83" t="str">
            <v>O23011605560000007810</v>
          </cell>
          <cell r="AX83" t="str">
            <v>INVERSION</v>
          </cell>
          <cell r="AY83">
            <v>0</v>
          </cell>
          <cell r="AZ83" t="str">
            <v>5000249470</v>
          </cell>
          <cell r="BA83">
            <v>33</v>
          </cell>
          <cell r="BB83">
            <v>44567</v>
          </cell>
          <cell r="BC83">
            <v>80752000</v>
          </cell>
          <cell r="BK83" t="str">
            <v/>
          </cell>
          <cell r="BU83" t="str">
            <v/>
          </cell>
          <cell r="CE83" t="str">
            <v/>
          </cell>
          <cell r="CF83" t="str">
            <v/>
          </cell>
          <cell r="CQ83">
            <v>0</v>
          </cell>
          <cell r="CW83">
            <v>0</v>
          </cell>
          <cell r="EL83" t="str">
            <v>NO</v>
          </cell>
          <cell r="EM83" t="str">
            <v>No Aplica</v>
          </cell>
          <cell r="EN83" t="str">
            <v xml:space="preserve">120
</v>
          </cell>
          <cell r="EO83" t="e">
            <v>#VALUE!</v>
          </cell>
          <cell r="EP83">
            <v>45806</v>
          </cell>
          <cell r="ES83" t="str">
            <v>Clausula 1 - Numeral 6 y 23</v>
          </cell>
          <cell r="ET8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3" t="str">
            <v>No aplica</v>
          </cell>
        </row>
        <row r="84">
          <cell r="E84">
            <v>78</v>
          </cell>
          <cell r="F84" t="str">
            <v>78-2022</v>
          </cell>
          <cell r="G84" t="str">
            <v>CO1.PCCNTR.3168988</v>
          </cell>
          <cell r="H84" t="str">
            <v>ATENDER 100 % DE LOS REQUERIMIENTOS NORMATIVOS SOLICITADOS A LA SUBSECRETARÍA JURÍDICA</v>
          </cell>
          <cell r="I84" t="str">
            <v>En Ejecución</v>
          </cell>
          <cell r="J84" t="str">
            <v>https://community.secop.gov.co/Public/Tendering/OpportunityDetail/Index?noticeUID=CO1.NTC.2494544&amp;isFromPublicArea=True&amp;isModal=true&amp;asPopupView=true</v>
          </cell>
          <cell r="K84" t="str">
            <v>SDTH-SJ-PSP-001-2021</v>
          </cell>
          <cell r="L84" t="str">
            <v>X</v>
          </cell>
          <cell r="N84" t="str">
            <v>CC</v>
          </cell>
          <cell r="O84">
            <v>1110471864</v>
          </cell>
          <cell r="P84">
            <v>7</v>
          </cell>
          <cell r="Q84" t="str">
            <v>OLAYA CARVAJAL</v>
          </cell>
          <cell r="R84" t="str">
            <v>MARIA DEL PILAR</v>
          </cell>
          <cell r="S84" t="str">
            <v>No Aplica</v>
          </cell>
          <cell r="T84" t="str">
            <v>MARIA DEL PILAR OLAYA CARVAJAL</v>
          </cell>
          <cell r="U84" t="str">
            <v>F</v>
          </cell>
          <cell r="V84">
            <v>44566</v>
          </cell>
          <cell r="W84">
            <v>44567</v>
          </cell>
          <cell r="X84">
            <v>44568</v>
          </cell>
          <cell r="Y84">
            <v>44926</v>
          </cell>
          <cell r="Z84" t="str">
            <v>Contratación Directa</v>
          </cell>
          <cell r="AA84" t="str">
            <v>Contrato</v>
          </cell>
          <cell r="AB84" t="str">
            <v>Prestación de Servicios Profesionales</v>
          </cell>
          <cell r="AC84" t="str">
            <v>PRESTAR SERVICIOS PROFESIONALES EN DERECHO PARA APOYAR EN LA ESTRUCTURACIÓN, COORDINACIÓN Y SEGUIMIENTO DEL CUMPLIMIENTO DE NORMAS Y PUBLICACIÓN DE ACTOS Y ACTUACIONES ADMINISTRATIVAS A CARGO DE LA SUBSECRETARÍA JURÍDICA.</v>
          </cell>
          <cell r="AD84">
            <v>44568</v>
          </cell>
          <cell r="AE84">
            <v>44568</v>
          </cell>
          <cell r="AF84">
            <v>44568</v>
          </cell>
          <cell r="AG84">
            <v>44922</v>
          </cell>
          <cell r="AH84">
            <v>11</v>
          </cell>
          <cell r="AI84">
            <v>21</v>
          </cell>
          <cell r="AJ84">
            <v>11.7</v>
          </cell>
          <cell r="AK84">
            <v>11</v>
          </cell>
          <cell r="AL84">
            <v>21</v>
          </cell>
          <cell r="AN84">
            <v>44922</v>
          </cell>
          <cell r="AO84">
            <v>128700000</v>
          </cell>
          <cell r="AP84">
            <v>128700000</v>
          </cell>
          <cell r="AQ84">
            <v>11000000</v>
          </cell>
          <cell r="AR84">
            <v>0</v>
          </cell>
          <cell r="AS84">
            <v>3302</v>
          </cell>
          <cell r="AT84">
            <v>638</v>
          </cell>
          <cell r="AU84">
            <v>44565</v>
          </cell>
          <cell r="AV84">
            <v>128700000</v>
          </cell>
          <cell r="AW84" t="str">
            <v>O23011605560000007810</v>
          </cell>
          <cell r="AX84" t="str">
            <v>INVERSION</v>
          </cell>
          <cell r="AY84">
            <v>0</v>
          </cell>
          <cell r="AZ84" t="str">
            <v>5000249498</v>
          </cell>
          <cell r="BA84">
            <v>39</v>
          </cell>
          <cell r="BB84">
            <v>44567</v>
          </cell>
          <cell r="BC84">
            <v>128700000</v>
          </cell>
          <cell r="BK84" t="str">
            <v/>
          </cell>
          <cell r="BU84" t="str">
            <v/>
          </cell>
          <cell r="CE84" t="str">
            <v/>
          </cell>
          <cell r="CF84" t="str">
            <v/>
          </cell>
          <cell r="CQ84">
            <v>0</v>
          </cell>
          <cell r="CW84">
            <v>0</v>
          </cell>
          <cell r="EL84" t="str">
            <v>NO</v>
          </cell>
          <cell r="EM84" t="str">
            <v>No Aplica</v>
          </cell>
          <cell r="EN84" t="str">
            <v xml:space="preserve">120
</v>
          </cell>
          <cell r="EO84" t="e">
            <v>#VALUE!</v>
          </cell>
          <cell r="EP84">
            <v>45822</v>
          </cell>
          <cell r="ES84" t="str">
            <v>Clausula 1 - Numeral 6 y 23</v>
          </cell>
          <cell r="ET8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4" t="str">
            <v>No aplica</v>
          </cell>
        </row>
        <row r="85">
          <cell r="E85">
            <v>79</v>
          </cell>
          <cell r="F85" t="str">
            <v>79-2022</v>
          </cell>
          <cell r="G85" t="str">
            <v>CO1.PCCNTR.3169661</v>
          </cell>
          <cell r="H85" t="str">
            <v>PRODUCIR 100 % DE LOS DOCUMENTOS CON LINEAMIENTOS TÉCNICOS SOLICITADOS A LA SUBSECRETARÍA JURÍDICA</v>
          </cell>
          <cell r="I85" t="str">
            <v>En Ejecución</v>
          </cell>
          <cell r="J85" t="str">
            <v>https://community.secop.gov.co/Public/Tendering/OpportunityDetail/Index?noticeUID=CO1.NTC.2494898&amp;isFromPublicArea=True&amp;isModal=true&amp;asPopupView=true</v>
          </cell>
          <cell r="K85" t="str">
            <v>SDTH-SJ-PSP-002-2021</v>
          </cell>
          <cell r="L85" t="str">
            <v>X</v>
          </cell>
          <cell r="N85" t="str">
            <v>CC</v>
          </cell>
          <cell r="O85">
            <v>80087618</v>
          </cell>
          <cell r="P85">
            <v>6</v>
          </cell>
          <cell r="Q85" t="str">
            <v>GARCIA GARCIA</v>
          </cell>
          <cell r="R85" t="str">
            <v>JOSE ALEJANDRO</v>
          </cell>
          <cell r="S85" t="str">
            <v>No Aplica</v>
          </cell>
          <cell r="T85" t="str">
            <v>JOSE ALEJANDRO GARCIA GARCIA</v>
          </cell>
          <cell r="U85" t="str">
            <v>M</v>
          </cell>
          <cell r="V85">
            <v>44566</v>
          </cell>
          <cell r="W85">
            <v>44568</v>
          </cell>
          <cell r="X85">
            <v>44568</v>
          </cell>
          <cell r="Y85">
            <v>44917</v>
          </cell>
          <cell r="Z85" t="str">
            <v>Contratación Directa</v>
          </cell>
          <cell r="AA85" t="str">
            <v>Contrato</v>
          </cell>
          <cell r="AB85" t="str">
            <v>Prestación de Servicios Profesionales</v>
          </cell>
          <cell r="AC85" t="str">
            <v>PRESTAR SERVICIOS PROFESIONALES EN DERECHO PARA APOYAR EN LA COORDINACIÓN DE LA DEFENSA JUDICIAL, ASESORÍA LEGAL, ACOMPAÑAMIENTO, SEGUIMIENTO Y CONCEPTUALIZACIÓN EN LA SECRETARIA DISTRITAL DEL HÁBITAT, CONFORME A LA NORMATIVIDAD VIGENTE Y LOS PROCEDIMIENTOS INTERNOS ESTABLECIDOS</v>
          </cell>
          <cell r="AD85">
            <v>44568</v>
          </cell>
          <cell r="AE85">
            <v>44568</v>
          </cell>
          <cell r="AF85">
            <v>44568</v>
          </cell>
          <cell r="AG85">
            <v>44917</v>
          </cell>
          <cell r="AH85">
            <v>11</v>
          </cell>
          <cell r="AI85">
            <v>15</v>
          </cell>
          <cell r="AJ85">
            <v>11.5</v>
          </cell>
          <cell r="AK85">
            <v>11</v>
          </cell>
          <cell r="AL85">
            <v>15</v>
          </cell>
          <cell r="AN85">
            <v>44917</v>
          </cell>
          <cell r="AO85">
            <v>132250000</v>
          </cell>
          <cell r="AP85">
            <v>132250000</v>
          </cell>
          <cell r="AQ85">
            <v>11500000</v>
          </cell>
          <cell r="AR85">
            <v>0</v>
          </cell>
          <cell r="AS85">
            <v>3281</v>
          </cell>
          <cell r="AT85">
            <v>619</v>
          </cell>
          <cell r="AU85">
            <v>44565</v>
          </cell>
          <cell r="AV85">
            <v>135316667</v>
          </cell>
          <cell r="AW85" t="str">
            <v>O23011605560000007810</v>
          </cell>
          <cell r="AX85" t="str">
            <v>INVERSION</v>
          </cell>
          <cell r="AY85">
            <v>0</v>
          </cell>
          <cell r="AZ85" t="str">
            <v>5000249467</v>
          </cell>
          <cell r="BA85">
            <v>31</v>
          </cell>
          <cell r="BB85">
            <v>44567</v>
          </cell>
          <cell r="BC85">
            <v>132250000</v>
          </cell>
          <cell r="BK85" t="str">
            <v/>
          </cell>
          <cell r="BU85" t="str">
            <v/>
          </cell>
          <cell r="CE85" t="str">
            <v/>
          </cell>
          <cell r="CF85" t="str">
            <v/>
          </cell>
          <cell r="CQ85">
            <v>0</v>
          </cell>
          <cell r="CW85">
            <v>0</v>
          </cell>
          <cell r="DA85">
            <v>44743</v>
          </cell>
          <cell r="DB85" t="str">
            <v>ANA MARIA LOPEZ CAMPOS</v>
          </cell>
          <cell r="DC85">
            <v>52243492</v>
          </cell>
          <cell r="DD85" t="str">
            <v>CRA 4 26 B 52 APTO 402</v>
          </cell>
          <cell r="DE85">
            <v>3115138636</v>
          </cell>
          <cell r="DF85" t="str">
            <v>ana.marialc@hotmail.com</v>
          </cell>
          <cell r="DG85">
            <v>65550000</v>
          </cell>
          <cell r="EL85" t="str">
            <v>NO</v>
          </cell>
          <cell r="EM85" t="str">
            <v>No Aplica</v>
          </cell>
          <cell r="EN85" t="str">
            <v xml:space="preserve">120
</v>
          </cell>
          <cell r="EO85" t="e">
            <v>#VALUE!</v>
          </cell>
          <cell r="EP85">
            <v>45817</v>
          </cell>
          <cell r="ES85" t="str">
            <v>Clausula 1 - Numeral 6 y 23</v>
          </cell>
          <cell r="ET8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5" t="str">
            <v>No aplica</v>
          </cell>
        </row>
        <row r="86">
          <cell r="E86">
            <v>80</v>
          </cell>
          <cell r="F86" t="str">
            <v>80-2022</v>
          </cell>
          <cell r="G86" t="str">
            <v>CO1.PCCNTR.3169094</v>
          </cell>
          <cell r="H86" t="str">
            <v>BENEFICIAR 15851 HOGARES  CON SUBSIDIOS PARA ADQUISICIÓN DE VIVIENDA VIS Y VIP</v>
          </cell>
          <cell r="I86" t="str">
            <v>En Ejecución</v>
          </cell>
          <cell r="J86" t="str">
            <v>https://community.secop.gov.co/Public/Tendering/OpportunityDetail/Index?noticeUID=CO1.NTC.2494652&amp;isFromPublicArea=True&amp;isModal=true&amp;asPopupView=true</v>
          </cell>
          <cell r="K86" t="str">
            <v>SDHT-SGF-PSP-001-2022</v>
          </cell>
          <cell r="L86" t="str">
            <v>X</v>
          </cell>
          <cell r="N86" t="str">
            <v>CC</v>
          </cell>
          <cell r="O86">
            <v>52798214</v>
          </cell>
          <cell r="P86">
            <v>3</v>
          </cell>
          <cell r="Q86" t="str">
            <v>MURCIA BARON</v>
          </cell>
          <cell r="R86" t="str">
            <v>CAROL JULIETA</v>
          </cell>
          <cell r="S86" t="str">
            <v>No Aplica</v>
          </cell>
          <cell r="T86" t="str">
            <v>CAROL JULIETA MURCIA BARON</v>
          </cell>
          <cell r="U86" t="str">
            <v>F</v>
          </cell>
          <cell r="V86">
            <v>44566</v>
          </cell>
          <cell r="W86" t="str">
            <v>No Aplica</v>
          </cell>
          <cell r="X86">
            <v>44572</v>
          </cell>
          <cell r="Y86">
            <v>44844</v>
          </cell>
          <cell r="Z86" t="str">
            <v>Contratación Directa</v>
          </cell>
          <cell r="AA86" t="str">
            <v>Contrato</v>
          </cell>
          <cell r="AB86" t="str">
            <v>Prestación de Servicios Profesionales</v>
          </cell>
          <cell r="AC86" t="str">
            <v>PRESTAR SERVICIOS PROFESIONALES JURÍDICOS PARA LA GESTIÓN PRECONTRACTUAL, CONTRACTUAL Y POSTCONTRACTUAL REQUERIDO EN EL DESARROLLO E IMPLEMENTACIÓN DE INSTRUMENTOS DE FINANCIACIÓN PARA ADQUISICIÓN DE VIVIENDA</v>
          </cell>
          <cell r="AD86">
            <v>44572</v>
          </cell>
          <cell r="AE86">
            <v>44572</v>
          </cell>
          <cell r="AF86">
            <v>44572</v>
          </cell>
          <cell r="AG86">
            <v>44844</v>
          </cell>
          <cell r="AH86">
            <v>9</v>
          </cell>
          <cell r="AI86">
            <v>0</v>
          </cell>
          <cell r="AJ86">
            <v>9</v>
          </cell>
          <cell r="AK86">
            <v>9</v>
          </cell>
          <cell r="AL86">
            <v>0</v>
          </cell>
          <cell r="AN86">
            <v>44844</v>
          </cell>
          <cell r="AO86">
            <v>69525000</v>
          </cell>
          <cell r="AP86">
            <v>69525000</v>
          </cell>
          <cell r="AQ86">
            <v>7725000</v>
          </cell>
          <cell r="AR86">
            <v>0</v>
          </cell>
          <cell r="AS86">
            <v>3224</v>
          </cell>
          <cell r="AT86">
            <v>376</v>
          </cell>
          <cell r="AU86">
            <v>44565</v>
          </cell>
          <cell r="AV86">
            <v>69525000</v>
          </cell>
          <cell r="AW86" t="str">
            <v>O23011601010000007823</v>
          </cell>
          <cell r="AX86" t="str">
            <v>INVERSION</v>
          </cell>
          <cell r="AY86">
            <v>0</v>
          </cell>
          <cell r="AZ86" t="str">
            <v>5000249521</v>
          </cell>
          <cell r="BA86">
            <v>47</v>
          </cell>
          <cell r="BB86">
            <v>44567</v>
          </cell>
          <cell r="BC86">
            <v>69525000</v>
          </cell>
          <cell r="BK86" t="str">
            <v/>
          </cell>
          <cell r="BU86" t="str">
            <v/>
          </cell>
          <cell r="CE86" t="str">
            <v/>
          </cell>
          <cell r="CF86" t="str">
            <v/>
          </cell>
          <cell r="CQ86">
            <v>0</v>
          </cell>
          <cell r="CW86">
            <v>0</v>
          </cell>
          <cell r="EL86" t="str">
            <v>NO</v>
          </cell>
          <cell r="EM86" t="str">
            <v>No Aplica</v>
          </cell>
          <cell r="EN86" t="str">
            <v xml:space="preserve">120
</v>
          </cell>
          <cell r="EO86" t="e">
            <v>#VALUE!</v>
          </cell>
          <cell r="EP86">
            <v>45744</v>
          </cell>
          <cell r="ES86" t="str">
            <v>Clausula 1 - Numeral 6 y 23</v>
          </cell>
          <cell r="ET8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6" t="str">
            <v>No aplica</v>
          </cell>
        </row>
        <row r="87">
          <cell r="E87">
            <v>81</v>
          </cell>
          <cell r="F87" t="str">
            <v>81-2022</v>
          </cell>
          <cell r="G87" t="str">
            <v>CO1.PCCNTR.3169343</v>
          </cell>
          <cell r="H87" t="str">
            <v>BENEFICIAR 15851 HOGARES  CON SUBSIDIOS PARA ADQUISICIÓN DE VIVIENDA VIS Y VIP</v>
          </cell>
          <cell r="I87" t="str">
            <v>En Ejecución</v>
          </cell>
          <cell r="J87" t="str">
            <v>https://community.secop.gov.co/Public/Tendering/OpportunityDetail/Index?noticeUID=CO1.NTC.2494817&amp;isFromPublicArea=True&amp;isModal=true&amp;asPopupView=true</v>
          </cell>
          <cell r="K87" t="str">
            <v>SDHT-SDRPUB-PSP-011-2022</v>
          </cell>
          <cell r="L87" t="str">
            <v>X</v>
          </cell>
          <cell r="N87" t="str">
            <v>CC</v>
          </cell>
          <cell r="O87">
            <v>52974542</v>
          </cell>
          <cell r="P87">
            <v>9</v>
          </cell>
          <cell r="Q87" t="str">
            <v>ARIAS ROJAS</v>
          </cell>
          <cell r="R87" t="str">
            <v>CLAUDIA PATRICIA</v>
          </cell>
          <cell r="S87" t="str">
            <v>No Aplica</v>
          </cell>
          <cell r="T87" t="str">
            <v>CLAUDIA PATRICIA ARIAS ROJAS</v>
          </cell>
          <cell r="U87" t="str">
            <v>F</v>
          </cell>
          <cell r="V87">
            <v>44566</v>
          </cell>
          <cell r="W87" t="str">
            <v>No Aplica</v>
          </cell>
          <cell r="X87">
            <v>44572</v>
          </cell>
          <cell r="Y87">
            <v>44844</v>
          </cell>
          <cell r="Z87" t="str">
            <v>Contratación Directa</v>
          </cell>
          <cell r="AA87" t="str">
            <v>Contrato</v>
          </cell>
          <cell r="AB87" t="str">
            <v>Prestación de Servicios Profesionales</v>
          </cell>
          <cell r="AC87" t="str">
            <v>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v>
          </cell>
          <cell r="AD87">
            <v>44572</v>
          </cell>
          <cell r="AE87">
            <v>44572</v>
          </cell>
          <cell r="AF87">
            <v>44572</v>
          </cell>
          <cell r="AG87">
            <v>44844</v>
          </cell>
          <cell r="AH87">
            <v>9</v>
          </cell>
          <cell r="AI87">
            <v>0</v>
          </cell>
          <cell r="AJ87">
            <v>9</v>
          </cell>
          <cell r="AK87">
            <v>9</v>
          </cell>
          <cell r="AL87">
            <v>0</v>
          </cell>
          <cell r="AN87">
            <v>44844</v>
          </cell>
          <cell r="AO87">
            <v>83430000</v>
          </cell>
          <cell r="AP87">
            <v>83430000</v>
          </cell>
          <cell r="AQ87">
            <v>9270000</v>
          </cell>
          <cell r="AR87">
            <v>0</v>
          </cell>
          <cell r="AS87">
            <v>3227</v>
          </cell>
          <cell r="AT87">
            <v>384</v>
          </cell>
          <cell r="AU87">
            <v>44565</v>
          </cell>
          <cell r="AV87">
            <v>83430000</v>
          </cell>
          <cell r="AW87" t="str">
            <v>O23011601010000007823</v>
          </cell>
          <cell r="AX87" t="str">
            <v>INVERSION</v>
          </cell>
          <cell r="AY87">
            <v>0</v>
          </cell>
          <cell r="AZ87" t="str">
            <v>5000249503</v>
          </cell>
          <cell r="BA87">
            <v>44</v>
          </cell>
          <cell r="BB87">
            <v>44567</v>
          </cell>
          <cell r="BC87">
            <v>83430000</v>
          </cell>
          <cell r="BK87" t="str">
            <v/>
          </cell>
          <cell r="BU87" t="str">
            <v/>
          </cell>
          <cell r="CE87" t="str">
            <v/>
          </cell>
          <cell r="CF87" t="str">
            <v/>
          </cell>
          <cell r="CQ87">
            <v>0</v>
          </cell>
          <cell r="CW87">
            <v>0</v>
          </cell>
          <cell r="EL87" t="str">
            <v>NO</v>
          </cell>
          <cell r="EM87" t="str">
            <v>No Aplica</v>
          </cell>
          <cell r="EN87" t="str">
            <v xml:space="preserve">120
</v>
          </cell>
          <cell r="EO87" t="e">
            <v>#VALUE!</v>
          </cell>
          <cell r="EP87">
            <v>45744</v>
          </cell>
          <cell r="ES87" t="str">
            <v>Clausula 1 - Numeral 6 y 23</v>
          </cell>
          <cell r="ET8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7" t="str">
            <v>No aplica</v>
          </cell>
        </row>
        <row r="88">
          <cell r="E88">
            <v>82</v>
          </cell>
          <cell r="F88" t="str">
            <v>82-2022</v>
          </cell>
          <cell r="G88" t="str">
            <v>CO1.PCCNTR.3169347</v>
          </cell>
          <cell r="H88" t="str">
            <v>BENEFICIAR 15851 HOGARES  CON SUBSIDIOS PARA ADQUISICIÓN DE VIVIENDA VIS Y VIP</v>
          </cell>
          <cell r="I88" t="str">
            <v>En Ejecución</v>
          </cell>
          <cell r="J88" t="str">
            <v>https://community.secop.gov.co/Public/Tendering/OpportunityDetail/Index?noticeUID=CO1.NTC.2494928&amp;isFromPublicArea=True&amp;isModal=true&amp;asPopupView=true</v>
          </cell>
          <cell r="K88" t="str">
            <v>SDHT-SDRPUB-PSP-015-2022</v>
          </cell>
          <cell r="L88" t="str">
            <v>X</v>
          </cell>
          <cell r="N88" t="str">
            <v>CC</v>
          </cell>
          <cell r="O88">
            <v>1010236746</v>
          </cell>
          <cell r="P88">
            <v>7</v>
          </cell>
          <cell r="Q88" t="str">
            <v xml:space="preserve">VALENCIA </v>
          </cell>
          <cell r="R88" t="str">
            <v>CATALINA JIMENEZ</v>
          </cell>
          <cell r="S88" t="str">
            <v>No Aplica</v>
          </cell>
          <cell r="T88" t="str">
            <v xml:space="preserve">CATALINA JIMENEZ VALENCIA </v>
          </cell>
          <cell r="U88" t="str">
            <v>F</v>
          </cell>
          <cell r="V88">
            <v>44566</v>
          </cell>
          <cell r="W88" t="str">
            <v>No Aplica</v>
          </cell>
          <cell r="X88">
            <v>44572</v>
          </cell>
          <cell r="Y88">
            <v>44844</v>
          </cell>
          <cell r="Z88" t="str">
            <v>Contratación Directa</v>
          </cell>
          <cell r="AA88" t="str">
            <v>Contrato</v>
          </cell>
          <cell r="AB88" t="str">
            <v>Prestación de Servicios Profesionales</v>
          </cell>
          <cell r="AC88" t="str">
            <v>PRESTAR SERVICIOS PROFESIONALES PARA REALIZAR EL SEGUIMIENTO Y REPORTE AL CUMPLIMIENTO DE LOS COMPROMISOS MISIONALES Y ESTRATÉGICOS ASOCIADOS A LOS INSTRUMENTOS DE FINANCIACIÓN A CARGO DE LA SUBDIRECCIÓN DE RECURSOS PÚBLICOS DE LA SECRETARÍA DISTRITAL DEL HÁBITAT.</v>
          </cell>
          <cell r="AD88">
            <v>44572</v>
          </cell>
          <cell r="AE88">
            <v>44572</v>
          </cell>
          <cell r="AF88">
            <v>44572</v>
          </cell>
          <cell r="AG88">
            <v>44844</v>
          </cell>
          <cell r="AH88">
            <v>9</v>
          </cell>
          <cell r="AI88">
            <v>0</v>
          </cell>
          <cell r="AJ88">
            <v>9</v>
          </cell>
          <cell r="AK88">
            <v>9</v>
          </cell>
          <cell r="AL88">
            <v>0</v>
          </cell>
          <cell r="AN88">
            <v>44844</v>
          </cell>
          <cell r="AO88">
            <v>47700000</v>
          </cell>
          <cell r="AP88">
            <v>47700000</v>
          </cell>
          <cell r="AQ88">
            <v>5300000</v>
          </cell>
          <cell r="AR88">
            <v>0</v>
          </cell>
          <cell r="AS88">
            <v>3225</v>
          </cell>
          <cell r="AT88">
            <v>381</v>
          </cell>
          <cell r="AU88">
            <v>44565</v>
          </cell>
          <cell r="AV88">
            <v>47700000</v>
          </cell>
          <cell r="AW88" t="str">
            <v>O23011601010000007823</v>
          </cell>
          <cell r="AX88" t="str">
            <v>INVERSION</v>
          </cell>
          <cell r="AY88">
            <v>0</v>
          </cell>
          <cell r="AZ88" t="str">
            <v>5000249505</v>
          </cell>
          <cell r="BA88">
            <v>45</v>
          </cell>
          <cell r="BB88">
            <v>44567</v>
          </cell>
          <cell r="BC88">
            <v>47700000</v>
          </cell>
          <cell r="BK88" t="str">
            <v/>
          </cell>
          <cell r="BU88" t="str">
            <v/>
          </cell>
          <cell r="CE88" t="str">
            <v/>
          </cell>
          <cell r="CF88" t="str">
            <v/>
          </cell>
          <cell r="CQ88">
            <v>0</v>
          </cell>
          <cell r="CW88">
            <v>0</v>
          </cell>
          <cell r="EL88" t="str">
            <v>NO</v>
          </cell>
          <cell r="EM88" t="str">
            <v>No Aplica</v>
          </cell>
          <cell r="EN88" t="str">
            <v xml:space="preserve">120
</v>
          </cell>
          <cell r="EO88" t="e">
            <v>#VALUE!</v>
          </cell>
          <cell r="EP88">
            <v>45744</v>
          </cell>
          <cell r="ES88" t="str">
            <v>Clausula 1 - Numeral 6 y 23</v>
          </cell>
          <cell r="ET8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8" t="str">
            <v>No aplica</v>
          </cell>
        </row>
        <row r="89">
          <cell r="E89">
            <v>83</v>
          </cell>
          <cell r="F89" t="str">
            <v>83-2022</v>
          </cell>
          <cell r="G89" t="str">
            <v>CO1.PCCNTR.3169348</v>
          </cell>
          <cell r="H89" t="str">
            <v>BENEFICIAR 15851 HOGARES  CON SUBSIDIOS PARA ADQUISICIÓN DE VIVIENDA VIS Y VIP</v>
          </cell>
          <cell r="I89" t="str">
            <v>En Ejecución</v>
          </cell>
          <cell r="J89" t="str">
            <v>https://community.secop.gov.co/Public/Tendering/OpportunityDetail/Index?noticeUID=CO1.NTC.2494823&amp;isFromPublicArea=True&amp;isModal=true&amp;asPopupView=true</v>
          </cell>
          <cell r="K89" t="str">
            <v>SDHT-SGF-PSP-010-2022</v>
          </cell>
          <cell r="L89" t="str">
            <v>X</v>
          </cell>
          <cell r="N89" t="str">
            <v>CC</v>
          </cell>
          <cell r="O89">
            <v>1014204489</v>
          </cell>
          <cell r="P89">
            <v>6</v>
          </cell>
          <cell r="Q89" t="str">
            <v>MARTINEZ SANCHEZ</v>
          </cell>
          <cell r="R89" t="str">
            <v>ADRIANA CAROLINA</v>
          </cell>
          <cell r="S89" t="str">
            <v>No Aplica</v>
          </cell>
          <cell r="T89" t="str">
            <v>ADRIANA CAROLINA MARTINEZ SANCHEZ</v>
          </cell>
          <cell r="U89" t="str">
            <v>F</v>
          </cell>
          <cell r="V89">
            <v>44566</v>
          </cell>
          <cell r="W89" t="str">
            <v>No Aplica</v>
          </cell>
          <cell r="X89">
            <v>44572</v>
          </cell>
          <cell r="Y89">
            <v>44844</v>
          </cell>
          <cell r="Z89" t="str">
            <v>Contratación Directa</v>
          </cell>
          <cell r="AA89" t="str">
            <v>Contrato</v>
          </cell>
          <cell r="AB89" t="str">
            <v>Prestación de Servicios Profesionales</v>
          </cell>
          <cell r="AC89" t="str">
            <v>PRESTAR SERVICIOS PROFESIONALES DE CARÁCTER JURÍDICO PARA REALIZAR LA ATENCIÓN Y SEGUIMIENTO A LAS SOLICITUDES DE ÓRGANOS JUDICIALES, DE CONTROL EN EL DESARROLLO E IMPLEMENTACIÓN DE INSTRUMENTOS DE FINANCIACIÓN PARA ADQUISICIÓN DE VIVIENDA DE LA SECRETARÍA DISTRITAL DE HÁBITAT.</v>
          </cell>
          <cell r="AD89">
            <v>44572</v>
          </cell>
          <cell r="AE89">
            <v>44572</v>
          </cell>
          <cell r="AF89">
            <v>44572</v>
          </cell>
          <cell r="AG89">
            <v>44844</v>
          </cell>
          <cell r="AH89">
            <v>9</v>
          </cell>
          <cell r="AI89">
            <v>0</v>
          </cell>
          <cell r="AJ89">
            <v>9</v>
          </cell>
          <cell r="AK89">
            <v>9</v>
          </cell>
          <cell r="AL89">
            <v>0</v>
          </cell>
          <cell r="AN89">
            <v>44844</v>
          </cell>
          <cell r="AO89">
            <v>55620000</v>
          </cell>
          <cell r="AP89">
            <v>55620000</v>
          </cell>
          <cell r="AQ89">
            <v>6180000</v>
          </cell>
          <cell r="AR89">
            <v>0</v>
          </cell>
          <cell r="AS89">
            <v>3219</v>
          </cell>
          <cell r="AT89">
            <v>362</v>
          </cell>
          <cell r="AU89">
            <v>44565</v>
          </cell>
          <cell r="AV89">
            <v>55620000</v>
          </cell>
          <cell r="AW89" t="str">
            <v>O23011601010000007823</v>
          </cell>
          <cell r="AX89" t="str">
            <v>INVERSION</v>
          </cell>
          <cell r="AY89">
            <v>0</v>
          </cell>
          <cell r="AZ89" t="str">
            <v>5000250126</v>
          </cell>
          <cell r="BA89">
            <v>118</v>
          </cell>
          <cell r="BB89">
            <v>44568</v>
          </cell>
          <cell r="BC89">
            <v>55620000</v>
          </cell>
          <cell r="BK89" t="str">
            <v/>
          </cell>
          <cell r="BU89" t="str">
            <v/>
          </cell>
          <cell r="CE89" t="str">
            <v/>
          </cell>
          <cell r="CF89" t="str">
            <v/>
          </cell>
          <cell r="CQ89">
            <v>0</v>
          </cell>
          <cell r="CW89">
            <v>0</v>
          </cell>
          <cell r="EL89" t="str">
            <v>NO</v>
          </cell>
          <cell r="EM89" t="str">
            <v>No Aplica</v>
          </cell>
          <cell r="EN89" t="str">
            <v xml:space="preserve">120
</v>
          </cell>
          <cell r="EO89" t="e">
            <v>#VALUE!</v>
          </cell>
          <cell r="EP89">
            <v>45744</v>
          </cell>
          <cell r="ES89" t="str">
            <v>Clausula 1 - Numeral 6 y 23</v>
          </cell>
          <cell r="ET8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9" t="str">
            <v>No aplica</v>
          </cell>
        </row>
        <row r="90">
          <cell r="E90">
            <v>84</v>
          </cell>
          <cell r="F90" t="str">
            <v>84-2022</v>
          </cell>
          <cell r="G90" t="str">
            <v>CO1.PCCNTR.3169458</v>
          </cell>
          <cell r="H90" t="str">
            <v>BENEFICIAR 15851 HOGARES  CON SUBSIDIOS PARA ADQUISICIÓN DE VIVIENDA VIS Y VIP</v>
          </cell>
          <cell r="I90" t="str">
            <v>En Ejecución</v>
          </cell>
          <cell r="J90" t="str">
            <v>https://community.secop.gov.co/Public/Tendering/OpportunityDetail/Index?noticeUID=CO1.NTC.2495028&amp;isFromPublicArea=True&amp;isModal=true&amp;asPopupView=true</v>
          </cell>
          <cell r="K90" t="str">
            <v>SDHT-SGF-PSP-005-2022</v>
          </cell>
          <cell r="L90" t="str">
            <v>X</v>
          </cell>
          <cell r="N90" t="str">
            <v>CC</v>
          </cell>
          <cell r="O90">
            <v>1071166651</v>
          </cell>
          <cell r="P90">
            <v>7</v>
          </cell>
          <cell r="Q90" t="str">
            <v>CARREÑO VENEGAS</v>
          </cell>
          <cell r="R90" t="str">
            <v>LAURA CAMILA</v>
          </cell>
          <cell r="S90" t="str">
            <v>No Aplica</v>
          </cell>
          <cell r="T90" t="str">
            <v>LAURA CAMILA CARREÑO VENEGAS</v>
          </cell>
          <cell r="U90" t="str">
            <v>F</v>
          </cell>
          <cell r="V90">
            <v>44566</v>
          </cell>
          <cell r="W90" t="str">
            <v>No Aplica</v>
          </cell>
          <cell r="X90">
            <v>44572</v>
          </cell>
          <cell r="Y90">
            <v>44844</v>
          </cell>
          <cell r="Z90" t="str">
            <v>Contratación Directa</v>
          </cell>
          <cell r="AA90" t="str">
            <v>Contrato</v>
          </cell>
          <cell r="AB90" t="str">
            <v>Prestación de Servicios Profesionales</v>
          </cell>
          <cell r="AC90" t="str">
            <v>PRESTAR SERVICIOS PROFESIONALES PARA BRINDAR LINEAMIENTOS, REALIZAR ANÁLISIS Y REPORTAR LAS CIFRAS ASOCIADAS A LA ASIGNACIÓN DE SOLUCIONES HABITACIONALES A VÍCTIMAS DEL CONFLICTO ARMADO INTERNO A TRAVÉS DE PROGRAMAS A CARGO DE LA SUBSECRETARIA DE GESTIÓN FINANCIERA DE LA SECRETARIA DISTRITAL DEL HÁBITAT</v>
          </cell>
          <cell r="AD90">
            <v>44572</v>
          </cell>
          <cell r="AE90">
            <v>44572</v>
          </cell>
          <cell r="AF90">
            <v>44572</v>
          </cell>
          <cell r="AG90">
            <v>44844</v>
          </cell>
          <cell r="AH90">
            <v>9</v>
          </cell>
          <cell r="AI90">
            <v>0</v>
          </cell>
          <cell r="AJ90">
            <v>9</v>
          </cell>
          <cell r="AK90">
            <v>9</v>
          </cell>
          <cell r="AL90">
            <v>0</v>
          </cell>
          <cell r="AN90">
            <v>44844</v>
          </cell>
          <cell r="AO90">
            <v>55620000</v>
          </cell>
          <cell r="AP90">
            <v>55620000</v>
          </cell>
          <cell r="AQ90">
            <v>6180000</v>
          </cell>
          <cell r="AR90">
            <v>0</v>
          </cell>
          <cell r="AS90">
            <v>3245</v>
          </cell>
          <cell r="AT90">
            <v>206</v>
          </cell>
          <cell r="AU90">
            <v>44564</v>
          </cell>
          <cell r="AV90">
            <v>55620000</v>
          </cell>
          <cell r="AW90" t="str">
            <v>O23011601010000007823</v>
          </cell>
          <cell r="AX90" t="str">
            <v>INVERSION</v>
          </cell>
          <cell r="AY90">
            <v>0</v>
          </cell>
          <cell r="AZ90" t="str">
            <v>5000249500</v>
          </cell>
          <cell r="BA90">
            <v>41</v>
          </cell>
          <cell r="BB90">
            <v>44567</v>
          </cell>
          <cell r="BC90">
            <v>55620000</v>
          </cell>
          <cell r="BK90" t="str">
            <v/>
          </cell>
          <cell r="BU90" t="str">
            <v/>
          </cell>
          <cell r="CE90" t="str">
            <v/>
          </cell>
          <cell r="CF90" t="str">
            <v/>
          </cell>
          <cell r="CQ90">
            <v>0</v>
          </cell>
          <cell r="CW90">
            <v>0</v>
          </cell>
          <cell r="EL90" t="str">
            <v>NO</v>
          </cell>
          <cell r="EM90" t="str">
            <v>No Aplica</v>
          </cell>
          <cell r="EN90" t="str">
            <v xml:space="preserve">120
</v>
          </cell>
          <cell r="EO90" t="e">
            <v>#VALUE!</v>
          </cell>
          <cell r="EP90">
            <v>45744</v>
          </cell>
          <cell r="ES90" t="str">
            <v>Clausula 1 - Numeral 6 y 23</v>
          </cell>
          <cell r="ET9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0" t="str">
            <v>No aplica</v>
          </cell>
        </row>
        <row r="91">
          <cell r="E91">
            <v>85</v>
          </cell>
          <cell r="F91" t="str">
            <v>85-2022</v>
          </cell>
          <cell r="G91" t="str">
            <v>CO1.PCCNTR.3169166</v>
          </cell>
          <cell r="H91" t="str">
            <v>IMPLEMENTAR 1  SISTEMA  DE LA SDHT</v>
          </cell>
          <cell r="I91" t="str">
            <v>En Ejecución</v>
          </cell>
          <cell r="J91" t="str">
            <v>https://community.secop.gov.co/Public/Tendering/OpportunityDetail/Index?noticeUID=CO1.NTC.2494586&amp;isFromPublicArea=True&amp;isModal=true&amp;asPopupView=true</v>
          </cell>
          <cell r="K91" t="str">
            <v>SDHT-SGC-PSP-018-2022</v>
          </cell>
          <cell r="L91" t="str">
            <v>X</v>
          </cell>
          <cell r="N91" t="str">
            <v>CC</v>
          </cell>
          <cell r="O91">
            <v>51988177</v>
          </cell>
          <cell r="P91">
            <v>0</v>
          </cell>
          <cell r="Q91" t="str">
            <v>CASTILLO MOSQUERA</v>
          </cell>
          <cell r="R91" t="str">
            <v>ELVIDIA</v>
          </cell>
          <cell r="S91" t="str">
            <v>No Aplica</v>
          </cell>
          <cell r="T91" t="str">
            <v>ELVIDIA CASTILLO MOSQUERA</v>
          </cell>
          <cell r="U91" t="str">
            <v>F</v>
          </cell>
          <cell r="V91">
            <v>44566</v>
          </cell>
          <cell r="W91" t="str">
            <v>No Aplica</v>
          </cell>
          <cell r="X91">
            <v>44568</v>
          </cell>
          <cell r="Y91">
            <v>44915</v>
          </cell>
          <cell r="Z91" t="str">
            <v>Contratación Directa</v>
          </cell>
          <cell r="AA91" t="str">
            <v>Contrato</v>
          </cell>
          <cell r="AB91" t="str">
            <v>Prestación de Servicios Profesionales</v>
          </cell>
          <cell r="AC91" t="str">
            <v xml:space="preserve"> PRESTAR SERVICIOS PROFESIONALES PARA APOYAR EN LA FORMULACIÓN Y SEGUIMIENTO A LOS PLANES DE MEJORAMIENTO Y EN LOS TEMAS DE PLANEACIÓN Y CALIDAD A CARGO DE LA SUBSECRETARIA DE GESTION CORPORATIVA.</v>
          </cell>
          <cell r="AD91">
            <v>44568</v>
          </cell>
          <cell r="AE91">
            <v>44568</v>
          </cell>
          <cell r="AF91">
            <v>44568</v>
          </cell>
          <cell r="AG91">
            <v>44916</v>
          </cell>
          <cell r="AH91">
            <v>11</v>
          </cell>
          <cell r="AI91">
            <v>15</v>
          </cell>
          <cell r="AJ91">
            <v>11.5</v>
          </cell>
          <cell r="AK91">
            <v>11</v>
          </cell>
          <cell r="AL91">
            <v>15</v>
          </cell>
          <cell r="AN91">
            <v>44916</v>
          </cell>
          <cell r="AO91">
            <v>71070000</v>
          </cell>
          <cell r="AP91">
            <v>71070000</v>
          </cell>
          <cell r="AQ91">
            <v>6180000</v>
          </cell>
          <cell r="AR91">
            <v>0</v>
          </cell>
          <cell r="AS91">
            <v>3174</v>
          </cell>
          <cell r="AT91">
            <v>103</v>
          </cell>
          <cell r="AU91">
            <v>44564</v>
          </cell>
          <cell r="AV91">
            <v>71070000</v>
          </cell>
          <cell r="AW91" t="str">
            <v>O23011605560000007754</v>
          </cell>
          <cell r="AX91" t="str">
            <v>INVERSION</v>
          </cell>
          <cell r="AY91">
            <v>0</v>
          </cell>
          <cell r="AZ91" t="str">
            <v>5000249485</v>
          </cell>
          <cell r="BA91">
            <v>36</v>
          </cell>
          <cell r="BB91">
            <v>44567</v>
          </cell>
          <cell r="BC91">
            <v>71070000</v>
          </cell>
          <cell r="BK91" t="str">
            <v/>
          </cell>
          <cell r="BU91" t="str">
            <v/>
          </cell>
          <cell r="CE91" t="str">
            <v/>
          </cell>
          <cell r="CF91" t="str">
            <v/>
          </cell>
          <cell r="CQ91">
            <v>0</v>
          </cell>
          <cell r="CW91">
            <v>0</v>
          </cell>
          <cell r="EL91" t="str">
            <v>NO</v>
          </cell>
          <cell r="EM91" t="str">
            <v>No Aplica</v>
          </cell>
          <cell r="EN91" t="str">
            <v xml:space="preserve">120
</v>
          </cell>
          <cell r="EO91" t="e">
            <v>#VALUE!</v>
          </cell>
          <cell r="EP91">
            <v>45816</v>
          </cell>
          <cell r="ES91" t="str">
            <v>Clausula 1 - Numeral 6 y 23</v>
          </cell>
          <cell r="ET9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1" t="str">
            <v>No aplica</v>
          </cell>
        </row>
        <row r="92">
          <cell r="E92">
            <v>86</v>
          </cell>
          <cell r="F92" t="str">
            <v>86-2022</v>
          </cell>
          <cell r="G92" t="str">
            <v>CO1.PCCNTR.3169302</v>
          </cell>
          <cell r="H92" t="str">
            <v>CONSTRUIR  8  OBRAS EN ESPACIOS PÚBLICOS EN TERRITORIOS DE MEJORAMIENTO INTEGRAL DE BARRIOS</v>
          </cell>
          <cell r="I92" t="str">
            <v>Terminación Anticipada</v>
          </cell>
          <cell r="J92" t="str">
            <v>https://community.secop.gov.co/Public/Tendering/OpportunityDetail/Index?noticeUID=CO1.NTC.2494636&amp;isFromPublicArea=True&amp;isModal=true&amp;asPopupView=true</v>
          </cell>
          <cell r="K92" t="str">
            <v>SDHT-SDB-PSP-115-2022</v>
          </cell>
          <cell r="L92" t="str">
            <v>X</v>
          </cell>
          <cell r="N92" t="str">
            <v>CC</v>
          </cell>
          <cell r="O92">
            <v>1015426153</v>
          </cell>
          <cell r="P92">
            <v>3</v>
          </cell>
          <cell r="Q92" t="str">
            <v>LOBO GARRIDO</v>
          </cell>
          <cell r="R92" t="str">
            <v>GUSTAVO ANDRES</v>
          </cell>
          <cell r="S92" t="str">
            <v>No Aplica</v>
          </cell>
          <cell r="T92" t="str">
            <v>GUSTAVO ANDRES LOBO GARRIDO</v>
          </cell>
          <cell r="U92" t="str">
            <v>M</v>
          </cell>
          <cell r="V92">
            <v>44566</v>
          </cell>
          <cell r="W92">
            <v>44567</v>
          </cell>
          <cell r="X92">
            <v>44567</v>
          </cell>
          <cell r="Y92">
            <v>44901</v>
          </cell>
          <cell r="Z92" t="str">
            <v>Contratación Directa</v>
          </cell>
          <cell r="AA92" t="str">
            <v>Contrato</v>
          </cell>
          <cell r="AB92" t="str">
            <v>Prestación de Servicios Profesionales</v>
          </cell>
          <cell r="AC92" t="str">
            <v xml:space="preserve"> 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v>
          </cell>
          <cell r="AD92">
            <v>44567</v>
          </cell>
          <cell r="AE92">
            <v>44567</v>
          </cell>
          <cell r="AF92">
            <v>44567</v>
          </cell>
          <cell r="AG92">
            <v>44900</v>
          </cell>
          <cell r="AH92">
            <v>11</v>
          </cell>
          <cell r="AI92">
            <v>0</v>
          </cell>
          <cell r="AJ92">
            <v>11</v>
          </cell>
          <cell r="AK92">
            <v>11</v>
          </cell>
          <cell r="AL92">
            <v>0</v>
          </cell>
          <cell r="AM92">
            <v>44900</v>
          </cell>
          <cell r="AN92">
            <v>44749</v>
          </cell>
          <cell r="AO92">
            <v>92840000</v>
          </cell>
          <cell r="AP92">
            <v>51202666</v>
          </cell>
          <cell r="AQ92">
            <v>8440000</v>
          </cell>
          <cell r="AR92">
            <v>0</v>
          </cell>
          <cell r="AS92">
            <v>2792</v>
          </cell>
          <cell r="AT92">
            <v>432</v>
          </cell>
          <cell r="AU92">
            <v>44565</v>
          </cell>
          <cell r="AV92">
            <v>92840000</v>
          </cell>
          <cell r="AW92" t="str">
            <v>O23011601190000007575</v>
          </cell>
          <cell r="AX92" t="str">
            <v>INVERSION</v>
          </cell>
          <cell r="AY92">
            <v>0</v>
          </cell>
          <cell r="AZ92" t="str">
            <v>5000249661</v>
          </cell>
          <cell r="BA92">
            <v>48</v>
          </cell>
          <cell r="BB92">
            <v>44567</v>
          </cell>
          <cell r="BC92">
            <v>92840000</v>
          </cell>
          <cell r="BK92" t="str">
            <v/>
          </cell>
          <cell r="BU92" t="str">
            <v/>
          </cell>
          <cell r="CE92" t="str">
            <v/>
          </cell>
          <cell r="CF92" t="str">
            <v/>
          </cell>
          <cell r="CQ92">
            <v>0</v>
          </cell>
          <cell r="CW92">
            <v>0</v>
          </cell>
          <cell r="EG92">
            <v>44750</v>
          </cell>
          <cell r="EH92">
            <v>41637334</v>
          </cell>
          <cell r="EI92" t="str">
            <v>ok</v>
          </cell>
          <cell r="EJ92" t="str">
            <v>Terminación Anticipada</v>
          </cell>
          <cell r="EK92">
            <v>44750</v>
          </cell>
          <cell r="EL92" t="str">
            <v>NO</v>
          </cell>
          <cell r="EM92" t="str">
            <v>No Aplica</v>
          </cell>
          <cell r="EN92" t="str">
            <v xml:space="preserve">120
</v>
          </cell>
          <cell r="EO92" t="e">
            <v>#VALUE!</v>
          </cell>
          <cell r="EP92">
            <v>45649</v>
          </cell>
          <cell r="ES92" t="str">
            <v>Clausula 1 - Numeral 6 y 23</v>
          </cell>
          <cell r="ET9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2" t="str">
            <v>No aplica</v>
          </cell>
        </row>
        <row r="93">
          <cell r="E93">
            <v>87</v>
          </cell>
          <cell r="F93" t="str">
            <v>87-2022</v>
          </cell>
          <cell r="G93" t="str">
            <v>CO1.PCCNTR.3170502</v>
          </cell>
          <cell r="H93" t="str">
            <v>BENEFICIAR 15851 HOGARES  CON SUBSIDIOS PARA ADQUISICIÓN DE VIVIENDA VIS Y VIP</v>
          </cell>
          <cell r="I93" t="str">
            <v>En Ejecución</v>
          </cell>
          <cell r="J93" t="str">
            <v>https://community.secop.gov.co/Public/Tendering/OpportunityDetail/Index?noticeUID=CO1.NTC.2496002&amp;isFromPublicArea=True&amp;isModal=true&amp;asPopupView=true</v>
          </cell>
          <cell r="K93" t="str">
            <v>SDHT-SDRPUB-PSP-016-2022</v>
          </cell>
          <cell r="L93" t="str">
            <v>X</v>
          </cell>
          <cell r="N93" t="str">
            <v>CC</v>
          </cell>
          <cell r="O93">
            <v>52028400</v>
          </cell>
          <cell r="P93">
            <v>4</v>
          </cell>
          <cell r="Q93" t="str">
            <v>TOVAR GONZALEZ</v>
          </cell>
          <cell r="R93" t="str">
            <v>MARTHA PATRICIA</v>
          </cell>
          <cell r="S93" t="str">
            <v>No Aplica</v>
          </cell>
          <cell r="T93" t="str">
            <v>MARTHA PATRICIA TOVAR GONZALEZ</v>
          </cell>
          <cell r="U93" t="str">
            <v>F</v>
          </cell>
          <cell r="V93">
            <v>44567</v>
          </cell>
          <cell r="W93" t="str">
            <v>No Aplica</v>
          </cell>
          <cell r="X93">
            <v>44573</v>
          </cell>
          <cell r="Y93">
            <v>44845</v>
          </cell>
          <cell r="Z93" t="str">
            <v>Contratación Directa</v>
          </cell>
          <cell r="AA93" t="str">
            <v>Contrato</v>
          </cell>
          <cell r="AB93" t="str">
            <v>Prestación de Servicios Profesionales</v>
          </cell>
          <cell r="AC93" t="str">
            <v>PRESTAR SERVICIOS PROFESIONALES PARA APOYAR LA COORDINACIÓN Y EL ANÁLISIS, REVISIÓN, SEGUIMIENTO Y LEGALIZACIÓN DE RECURSOS PARA EL DESARROLLO E IMPLEMENTACIÓN DE INSTRUMENTOS DE FINANCIACIÓN PARA ADQUISICIÓN DE VIVIENDA.</v>
          </cell>
          <cell r="AD93">
            <v>44573</v>
          </cell>
          <cell r="AE93">
            <v>44573</v>
          </cell>
          <cell r="AF93">
            <v>44573</v>
          </cell>
          <cell r="AG93">
            <v>44845</v>
          </cell>
          <cell r="AH93">
            <v>9</v>
          </cell>
          <cell r="AI93">
            <v>0</v>
          </cell>
          <cell r="AJ93">
            <v>9</v>
          </cell>
          <cell r="AK93">
            <v>9</v>
          </cell>
          <cell r="AL93">
            <v>0</v>
          </cell>
          <cell r="AN93">
            <v>44845</v>
          </cell>
          <cell r="AO93">
            <v>69525000</v>
          </cell>
          <cell r="AP93">
            <v>69525000</v>
          </cell>
          <cell r="AQ93">
            <v>7725000</v>
          </cell>
          <cell r="AR93">
            <v>0</v>
          </cell>
          <cell r="AS93">
            <v>3256</v>
          </cell>
          <cell r="AT93">
            <v>499</v>
          </cell>
          <cell r="AU93">
            <v>44565</v>
          </cell>
          <cell r="AV93">
            <v>69525000</v>
          </cell>
          <cell r="AW93" t="str">
            <v>O23011601010000007823</v>
          </cell>
          <cell r="AX93" t="str">
            <v>INVERSION</v>
          </cell>
          <cell r="AY93">
            <v>0</v>
          </cell>
          <cell r="AZ93" t="str">
            <v>5000250036</v>
          </cell>
          <cell r="BA93">
            <v>99</v>
          </cell>
          <cell r="BB93">
            <v>44568</v>
          </cell>
          <cell r="BC93">
            <v>69525000</v>
          </cell>
          <cell r="BK93" t="str">
            <v/>
          </cell>
          <cell r="BU93" t="str">
            <v/>
          </cell>
          <cell r="CE93" t="str">
            <v/>
          </cell>
          <cell r="CF93" t="str">
            <v/>
          </cell>
          <cell r="CQ93">
            <v>0</v>
          </cell>
          <cell r="CW93">
            <v>0</v>
          </cell>
          <cell r="EL93" t="str">
            <v>NO</v>
          </cell>
          <cell r="EM93" t="str">
            <v>No Aplica</v>
          </cell>
          <cell r="EN93" t="str">
            <v xml:space="preserve">120
</v>
          </cell>
          <cell r="EO93" t="e">
            <v>#VALUE!</v>
          </cell>
          <cell r="EP93">
            <v>45745</v>
          </cell>
          <cell r="ES93" t="str">
            <v>Clausula 1 - Numeral 6 y 23</v>
          </cell>
          <cell r="ET9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3" t="str">
            <v>No aplica</v>
          </cell>
        </row>
        <row r="94">
          <cell r="E94">
            <v>88</v>
          </cell>
          <cell r="F94" t="str">
            <v>88-2022</v>
          </cell>
          <cell r="G94" t="str">
            <v>CO1.PCCNTR.3170304</v>
          </cell>
          <cell r="H94" t="str">
            <v>BENEFICIAR 15851 HOGARES  CON SUBSIDIOS PARA ADQUISICIÓN DE VIVIENDA VIS Y VIP</v>
          </cell>
          <cell r="I94" t="str">
            <v>En Ejecución</v>
          </cell>
          <cell r="J94" t="str">
            <v>https://community.secop.gov.co/Public/Tendering/OpportunityDetail/Index?noticeUID=CO1.NTC.2496004&amp;isFromPublicArea=True&amp;isModal=true&amp;asPopupView=true</v>
          </cell>
          <cell r="K94" t="str">
            <v>SDHT-SGF-PSP-007-2022</v>
          </cell>
          <cell r="L94" t="str">
            <v>X</v>
          </cell>
          <cell r="N94" t="str">
            <v>CC</v>
          </cell>
          <cell r="O94">
            <v>9867577</v>
          </cell>
          <cell r="P94">
            <v>1</v>
          </cell>
          <cell r="Q94" t="str">
            <v>VASQUEZ GRAJALES</v>
          </cell>
          <cell r="R94" t="str">
            <v>JULIAN ALBERTO</v>
          </cell>
          <cell r="S94" t="str">
            <v>No Aplica</v>
          </cell>
          <cell r="T94" t="str">
            <v>JULIAN ALBERTO VASQUEZ GRAJALES</v>
          </cell>
          <cell r="U94" t="str">
            <v>M</v>
          </cell>
          <cell r="V94">
            <v>44567</v>
          </cell>
          <cell r="W94" t="str">
            <v>No Aplica</v>
          </cell>
          <cell r="X94">
            <v>44572</v>
          </cell>
          <cell r="Y94">
            <v>44911</v>
          </cell>
          <cell r="Z94" t="str">
            <v>Contratación Directa</v>
          </cell>
          <cell r="AA94" t="str">
            <v>Contrato</v>
          </cell>
          <cell r="AB94" t="str">
            <v>Prestación de Servicios Profesionales</v>
          </cell>
          <cell r="AC94" t="str">
            <v xml:space="preserve"> PRESTAR SERVICIOS PROFESIONALES PARA BRINDAR ORIENTACIÓN JURÍDICA EN LA FORMULACIÓN, IMPLEMENTACIÓN, SEGUIMIENTO Y CIERRE DE PROGRAMAS Y PROYECTOS ASOCIADOS A LOS INSTRUMENTOS DE FINANCIACIÓN DE LAS SOLUCIONES HABITACIONALES A CARGO DE LA SECRETARÍA DISTRITAL DEL HÁBITAT.</v>
          </cell>
          <cell r="AD94">
            <v>44572</v>
          </cell>
          <cell r="AE94">
            <v>44572</v>
          </cell>
          <cell r="AF94">
            <v>44572</v>
          </cell>
          <cell r="AG94">
            <v>44920</v>
          </cell>
          <cell r="AH94">
            <v>11</v>
          </cell>
          <cell r="AI94">
            <v>15</v>
          </cell>
          <cell r="AJ94">
            <v>11.5</v>
          </cell>
          <cell r="AK94">
            <v>11</v>
          </cell>
          <cell r="AL94">
            <v>15</v>
          </cell>
          <cell r="AN94">
            <v>44920</v>
          </cell>
          <cell r="AO94">
            <v>138000000</v>
          </cell>
          <cell r="AP94">
            <v>138000000</v>
          </cell>
          <cell r="AQ94">
            <v>12000000</v>
          </cell>
          <cell r="AR94">
            <v>0</v>
          </cell>
          <cell r="AS94">
            <v>3242</v>
          </cell>
          <cell r="AT94">
            <v>543</v>
          </cell>
          <cell r="AU94">
            <v>44565</v>
          </cell>
          <cell r="AV94">
            <v>138000000</v>
          </cell>
          <cell r="AW94" t="str">
            <v>O23011601010000007823</v>
          </cell>
          <cell r="AX94" t="str">
            <v>INVERSION</v>
          </cell>
          <cell r="AY94">
            <v>0</v>
          </cell>
          <cell r="AZ94" t="str">
            <v>5000250066</v>
          </cell>
          <cell r="BA94">
            <v>113</v>
          </cell>
          <cell r="BB94">
            <v>44568</v>
          </cell>
          <cell r="BC94">
            <v>138000000</v>
          </cell>
          <cell r="BK94" t="str">
            <v/>
          </cell>
          <cell r="BU94" t="str">
            <v/>
          </cell>
          <cell r="CE94" t="str">
            <v/>
          </cell>
          <cell r="CF94" t="str">
            <v/>
          </cell>
          <cell r="CQ94">
            <v>0</v>
          </cell>
          <cell r="CW94">
            <v>0</v>
          </cell>
          <cell r="EL94" t="str">
            <v>NO</v>
          </cell>
          <cell r="EM94" t="str">
            <v>No Aplica</v>
          </cell>
          <cell r="EN94" t="str">
            <v xml:space="preserve">120
</v>
          </cell>
          <cell r="EO94" t="e">
            <v>#VALUE!</v>
          </cell>
          <cell r="EP94">
            <v>45820</v>
          </cell>
          <cell r="ES94" t="str">
            <v>Clausula 1 - Numeral 6 y 23</v>
          </cell>
          <cell r="ET9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4" t="str">
            <v>No aplica</v>
          </cell>
        </row>
        <row r="95">
          <cell r="E95">
            <v>89</v>
          </cell>
          <cell r="F95" t="str">
            <v>89-2022</v>
          </cell>
          <cell r="G95" t="str">
            <v>CO1.PCCNTR.3170509</v>
          </cell>
          <cell r="H95" t="str">
            <v>BENEFICIAR 15851 HOGARES  CON SUBSIDIOS PARA ADQUISICIÓN DE VIVIENDA VIS Y VIP</v>
          </cell>
          <cell r="I95" t="str">
            <v>En Ejecución</v>
          </cell>
          <cell r="J95" t="str">
            <v>https://community.secop.gov.co/Public/Tendering/OpportunityDetail/Index?noticeUID=CO1.NTC.2496010&amp;isFromPublicArea=True&amp;isModal=true&amp;asPopupView=true</v>
          </cell>
          <cell r="K95" t="str">
            <v>SDHT-SDRPUB-PSP-035-2022</v>
          </cell>
          <cell r="L95" t="str">
            <v>X</v>
          </cell>
          <cell r="N95" t="str">
            <v>CC</v>
          </cell>
          <cell r="O95">
            <v>1047392346</v>
          </cell>
          <cell r="P95">
            <v>6</v>
          </cell>
          <cell r="Q95" t="str">
            <v>MORANTE GOMEZ</v>
          </cell>
          <cell r="R95" t="str">
            <v>YIRA ALEXANDRA</v>
          </cell>
          <cell r="S95" t="str">
            <v>No Aplica</v>
          </cell>
          <cell r="T95" t="str">
            <v>YIRA ALEXANDRA MORANTE GOMEZ</v>
          </cell>
          <cell r="U95" t="str">
            <v>F</v>
          </cell>
          <cell r="V95">
            <v>44567</v>
          </cell>
          <cell r="W95" t="str">
            <v>No Aplica</v>
          </cell>
          <cell r="X95">
            <v>44572</v>
          </cell>
          <cell r="Y95">
            <v>44844</v>
          </cell>
          <cell r="Z95" t="str">
            <v>Contratación Directa</v>
          </cell>
          <cell r="AA95" t="str">
            <v>Contrato</v>
          </cell>
          <cell r="AB95" t="str">
            <v>Prestación de Servicios Profesionales</v>
          </cell>
          <cell r="AC95" t="str">
            <v>PRESTAR SERVICIOS PROFESIONALES DE CARÁCTER JURÍDICO PARA ORIENTAR LA FORMULACIÓN, IMPLEMENTACIÓN, SEGUIMIENTO Y CIERRE DE PROGRAMAS Y PROYECTOS DE LA POLÍTICA DE INSTRUMENTOS DE FINANCIACIÓN DE VIVIENDA A CARGO DE LA SECRETARÍA DISTRITAL DEL HÁBITAT.</v>
          </cell>
          <cell r="AD95">
            <v>44572</v>
          </cell>
          <cell r="AE95">
            <v>44572</v>
          </cell>
          <cell r="AF95">
            <v>44572</v>
          </cell>
          <cell r="AG95">
            <v>44844</v>
          </cell>
          <cell r="AH95">
            <v>9</v>
          </cell>
          <cell r="AI95">
            <v>0</v>
          </cell>
          <cell r="AJ95">
            <v>9</v>
          </cell>
          <cell r="AK95">
            <v>9</v>
          </cell>
          <cell r="AL95">
            <v>0</v>
          </cell>
          <cell r="AN95">
            <v>44844</v>
          </cell>
          <cell r="AO95">
            <v>101970000</v>
          </cell>
          <cell r="AP95">
            <v>101970000</v>
          </cell>
          <cell r="AQ95">
            <v>11330000</v>
          </cell>
          <cell r="AR95">
            <v>0</v>
          </cell>
          <cell r="AS95">
            <v>3274</v>
          </cell>
          <cell r="AT95">
            <v>533</v>
          </cell>
          <cell r="AU95">
            <v>44565</v>
          </cell>
          <cell r="AV95">
            <v>101970000</v>
          </cell>
          <cell r="AW95" t="str">
            <v>O23011601010000007823</v>
          </cell>
          <cell r="AX95" t="str">
            <v>INVERSION</v>
          </cell>
          <cell r="AY95">
            <v>0</v>
          </cell>
          <cell r="AZ95" t="str">
            <v>5000249721</v>
          </cell>
          <cell r="BA95">
            <v>57</v>
          </cell>
          <cell r="BB95">
            <v>44567</v>
          </cell>
          <cell r="BC95">
            <v>101970000</v>
          </cell>
          <cell r="BK95" t="str">
            <v/>
          </cell>
          <cell r="BU95" t="str">
            <v/>
          </cell>
          <cell r="CE95" t="str">
            <v/>
          </cell>
          <cell r="CF95" t="str">
            <v/>
          </cell>
          <cell r="CQ95">
            <v>0</v>
          </cell>
          <cell r="CW95">
            <v>0</v>
          </cell>
          <cell r="EL95" t="str">
            <v>NO</v>
          </cell>
          <cell r="EM95" t="str">
            <v>No Aplica</v>
          </cell>
          <cell r="EN95" t="str">
            <v xml:space="preserve">120
</v>
          </cell>
          <cell r="EO95" t="e">
            <v>#VALUE!</v>
          </cell>
          <cell r="EP95">
            <v>45744</v>
          </cell>
          <cell r="ES95" t="str">
            <v>Clausula 1 - Numeral 6 y 23</v>
          </cell>
          <cell r="ET9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5" t="str">
            <v>No aplica</v>
          </cell>
        </row>
        <row r="96">
          <cell r="E96">
            <v>90</v>
          </cell>
          <cell r="F96" t="str">
            <v>90-2022</v>
          </cell>
          <cell r="G96" t="str">
            <v>CO1.PCCNTR.3170307</v>
          </cell>
          <cell r="H96" t="str">
            <v>BENEFICIAR 15851 HOGARES  CON SUBSIDIOS PARA ADQUISICIÓN DE VIVIENDA VIS Y VIP</v>
          </cell>
          <cell r="I96" t="str">
            <v>En Ejecución</v>
          </cell>
          <cell r="J96" t="str">
            <v>https://community.secop.gov.co/Public/Tendering/OpportunityDetail/Index?noticeUID=CO1.NTC.2495908&amp;isFromPublicArea=True&amp;isModal=true&amp;asPopupView=true</v>
          </cell>
          <cell r="K96" t="str">
            <v>SDHT-SDRPUB-PSP-025-2022</v>
          </cell>
          <cell r="L96" t="str">
            <v>X</v>
          </cell>
          <cell r="N96" t="str">
            <v>CC</v>
          </cell>
          <cell r="O96">
            <v>1030646674</v>
          </cell>
          <cell r="P96">
            <v>7</v>
          </cell>
          <cell r="Q96" t="str">
            <v>HERNANDEZ PEÑA</v>
          </cell>
          <cell r="R96" t="str">
            <v>ANGIE LIZETH</v>
          </cell>
          <cell r="S96" t="str">
            <v>No Aplica</v>
          </cell>
          <cell r="T96" t="str">
            <v>ANGIE LIZETH HERNANDEZ PEÑA</v>
          </cell>
          <cell r="U96" t="str">
            <v>F</v>
          </cell>
          <cell r="V96">
            <v>44567</v>
          </cell>
          <cell r="W96" t="str">
            <v>No Aplica</v>
          </cell>
          <cell r="X96">
            <v>44572</v>
          </cell>
          <cell r="Y96">
            <v>44844</v>
          </cell>
          <cell r="Z96" t="str">
            <v>Contratación Directa</v>
          </cell>
          <cell r="AA96" t="str">
            <v>Contrato</v>
          </cell>
          <cell r="AB96" t="str">
            <v>Prestación de Servicios Profesionales</v>
          </cell>
          <cell r="AC96" t="str">
            <v>PRESTAR SERVICIOS PROFESIONALES JURÍDICOS PARA LLEVAR ACABO EL SEGUIMIENTO Y GESTIÓN JURÍDICA EN EL DESARROLLO E IMPLEMENTACIÓN DE LOS INSTRUMENTOS DE FINANCIACIÓN A CARGO DE LA SECRETARÍA DISTRITAL DEL HÁBITAT PARA EL ACCESO A LA VIVIENDA VIP Y VIS</v>
          </cell>
          <cell r="AD96">
            <v>44572</v>
          </cell>
          <cell r="AE96">
            <v>44572</v>
          </cell>
          <cell r="AF96">
            <v>44572</v>
          </cell>
          <cell r="AG96">
            <v>44844</v>
          </cell>
          <cell r="AH96">
            <v>9</v>
          </cell>
          <cell r="AI96">
            <v>0</v>
          </cell>
          <cell r="AJ96">
            <v>9</v>
          </cell>
          <cell r="AK96">
            <v>9</v>
          </cell>
          <cell r="AL96">
            <v>0</v>
          </cell>
          <cell r="AN96">
            <v>44844</v>
          </cell>
          <cell r="AO96">
            <v>55620000</v>
          </cell>
          <cell r="AP96">
            <v>55620000</v>
          </cell>
          <cell r="AQ96">
            <v>6180000</v>
          </cell>
          <cell r="AR96">
            <v>0</v>
          </cell>
          <cell r="AS96">
            <v>3222</v>
          </cell>
          <cell r="AT96">
            <v>372</v>
          </cell>
          <cell r="AU96">
            <v>44565</v>
          </cell>
          <cell r="AV96">
            <v>55620000</v>
          </cell>
          <cell r="AW96" t="str">
            <v>O23011601010000007823</v>
          </cell>
          <cell r="AX96" t="str">
            <v>INVERSION</v>
          </cell>
          <cell r="AY96">
            <v>0</v>
          </cell>
          <cell r="AZ96" t="str">
            <v>5000250064</v>
          </cell>
          <cell r="BA96">
            <v>111</v>
          </cell>
          <cell r="BB96">
            <v>44568</v>
          </cell>
          <cell r="BC96">
            <v>55620000</v>
          </cell>
          <cell r="BK96" t="str">
            <v/>
          </cell>
          <cell r="BU96" t="str">
            <v/>
          </cell>
          <cell r="CE96" t="str">
            <v/>
          </cell>
          <cell r="CF96" t="str">
            <v/>
          </cell>
          <cell r="CQ96">
            <v>0</v>
          </cell>
          <cell r="CW96">
            <v>0</v>
          </cell>
          <cell r="EL96" t="str">
            <v>NO</v>
          </cell>
          <cell r="EM96" t="str">
            <v>No Aplica</v>
          </cell>
          <cell r="EN96" t="str">
            <v xml:space="preserve">120
</v>
          </cell>
          <cell r="EO96" t="e">
            <v>#VALUE!</v>
          </cell>
          <cell r="EP96">
            <v>45744</v>
          </cell>
          <cell r="ES96" t="str">
            <v>Clausula 1 - Numeral 6 y 23</v>
          </cell>
          <cell r="ET9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6" t="str">
            <v>No aplica</v>
          </cell>
        </row>
        <row r="97">
          <cell r="E97">
            <v>91</v>
          </cell>
          <cell r="F97" t="str">
            <v>91-2022</v>
          </cell>
          <cell r="G97" t="str">
            <v>CO1.PCCNTR.3170206</v>
          </cell>
          <cell r="H97" t="str">
            <v>IMPLEMENTAR 1  SISTEMA  DE LA SDHT</v>
          </cell>
          <cell r="I97" t="str">
            <v>En Ejecución</v>
          </cell>
          <cell r="J97" t="str">
            <v>https://community.secop.gov.co/Public/Tendering/OpportunityDetail/Index?noticeUID=CO1.NTC.2495607&amp;isFromPublicArea=True&amp;isModal=true&amp;asPopupView=true</v>
          </cell>
          <cell r="K97" t="str">
            <v>SDHT-SDA-PSP-030-2022</v>
          </cell>
          <cell r="L97" t="str">
            <v>X</v>
          </cell>
          <cell r="N97" t="str">
            <v>CC</v>
          </cell>
          <cell r="O97">
            <v>1019045177</v>
          </cell>
          <cell r="Q97" t="str">
            <v>RODIGUEZ BASTIDAS</v>
          </cell>
          <cell r="R97" t="str">
            <v>DAVID FELIPE</v>
          </cell>
          <cell r="S97" t="str">
            <v>No Aplica</v>
          </cell>
          <cell r="T97" t="str">
            <v>DAVID FELIPE RODIGUEZ BASTIDAS</v>
          </cell>
          <cell r="U97" t="str">
            <v>M</v>
          </cell>
          <cell r="V97">
            <v>44567</v>
          </cell>
          <cell r="W97" t="str">
            <v>No Aplica</v>
          </cell>
          <cell r="X97">
            <v>44567</v>
          </cell>
          <cell r="Y97">
            <v>44916</v>
          </cell>
          <cell r="Z97" t="str">
            <v>Contratación Directa</v>
          </cell>
          <cell r="AA97" t="str">
            <v>Contrato</v>
          </cell>
          <cell r="AB97" t="str">
            <v>Prestación de Servicios Profesionales</v>
          </cell>
          <cell r="AC97"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97">
            <v>44567</v>
          </cell>
          <cell r="AE97">
            <v>44567</v>
          </cell>
          <cell r="AF97">
            <v>44567</v>
          </cell>
          <cell r="AG97">
            <v>44915</v>
          </cell>
          <cell r="AH97">
            <v>11</v>
          </cell>
          <cell r="AI97">
            <v>15</v>
          </cell>
          <cell r="AJ97">
            <v>11.5</v>
          </cell>
          <cell r="AK97">
            <v>11</v>
          </cell>
          <cell r="AL97">
            <v>15</v>
          </cell>
          <cell r="AN97">
            <v>44915</v>
          </cell>
          <cell r="AO97">
            <v>85675000</v>
          </cell>
          <cell r="AP97">
            <v>85675000</v>
          </cell>
          <cell r="AQ97">
            <v>7450000</v>
          </cell>
          <cell r="AR97">
            <v>0</v>
          </cell>
          <cell r="AS97">
            <v>3142</v>
          </cell>
          <cell r="AT97">
            <v>648</v>
          </cell>
          <cell r="AU97">
            <v>44565</v>
          </cell>
          <cell r="AV97">
            <v>85675000</v>
          </cell>
          <cell r="AW97" t="str">
            <v>O23011605560000007754</v>
          </cell>
          <cell r="AX97" t="str">
            <v>INVERSION</v>
          </cell>
          <cell r="AY97">
            <v>0</v>
          </cell>
          <cell r="AZ97" t="str">
            <v>5000249675</v>
          </cell>
          <cell r="BA97">
            <v>50</v>
          </cell>
          <cell r="BB97">
            <v>44567</v>
          </cell>
          <cell r="BC97">
            <v>85675000</v>
          </cell>
          <cell r="BK97" t="str">
            <v/>
          </cell>
          <cell r="BU97" t="str">
            <v/>
          </cell>
          <cell r="CE97" t="str">
            <v/>
          </cell>
          <cell r="CF97" t="str">
            <v/>
          </cell>
          <cell r="CQ97">
            <v>0</v>
          </cell>
          <cell r="CW97">
            <v>0</v>
          </cell>
          <cell r="DA97">
            <v>44827</v>
          </cell>
          <cell r="DB97" t="str">
            <v>FRANKLIN JUNIOR RADA CHARRIS</v>
          </cell>
          <cell r="DC97">
            <v>1140853985</v>
          </cell>
          <cell r="DD97" t="str">
            <v>KR 18A 143 - 62</v>
          </cell>
          <cell r="DE97">
            <v>3014644766</v>
          </cell>
          <cell r="DF97" t="str">
            <v>franklin9210col@gmail.com</v>
          </cell>
          <cell r="DG97">
            <v>21853334</v>
          </cell>
          <cell r="DH97" t="str">
            <v>No Aplica</v>
          </cell>
          <cell r="EL97" t="str">
            <v>NO</v>
          </cell>
          <cell r="EM97" t="str">
            <v>No Aplica</v>
          </cell>
          <cell r="EN97" t="str">
            <v xml:space="preserve">120
</v>
          </cell>
          <cell r="EO97" t="e">
            <v>#VALUE!</v>
          </cell>
          <cell r="EP97">
            <v>45815</v>
          </cell>
          <cell r="ES97" t="str">
            <v>Clausula 1 - Numeral 6 y 23</v>
          </cell>
          <cell r="ET9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7" t="str">
            <v>No aplica</v>
          </cell>
        </row>
        <row r="98">
          <cell r="E98">
            <v>92</v>
          </cell>
          <cell r="F98" t="str">
            <v>92-2022</v>
          </cell>
          <cell r="G98" t="str">
            <v>CO1.PCCNTR.3170816</v>
          </cell>
          <cell r="H98" t="str">
            <v>BENEFICIAR 15851 HOGARES  CON SUBSIDIOS PARA ADQUISICIÓN DE VIVIENDA VIS Y VIP</v>
          </cell>
          <cell r="I98" t="str">
            <v>En Ejecución</v>
          </cell>
          <cell r="J98" t="str">
            <v>https://community.secop.gov.co/Public/Tendering/OpportunityDetail/Index?noticeUID=CO1.NTC.2496313&amp;isFromPublicArea=True&amp;isModal=true&amp;asPopupView=true</v>
          </cell>
          <cell r="K98" t="str">
            <v>SDHT-SDRPUB-PSP-038-2022</v>
          </cell>
          <cell r="L98" t="str">
            <v>X</v>
          </cell>
          <cell r="N98" t="str">
            <v>CC</v>
          </cell>
          <cell r="O98">
            <v>74188403</v>
          </cell>
          <cell r="P98">
            <v>1</v>
          </cell>
          <cell r="Q98" t="str">
            <v>CASTAÑEDA PEREZ</v>
          </cell>
          <cell r="R98" t="str">
            <v>WILLIAM FERNANDO</v>
          </cell>
          <cell r="S98" t="str">
            <v>No Aplica</v>
          </cell>
          <cell r="T98" t="str">
            <v>WILLIAM FERNANDO CASTAÑEDA PEREZ</v>
          </cell>
          <cell r="U98" t="str">
            <v>M</v>
          </cell>
          <cell r="V98">
            <v>44572</v>
          </cell>
          <cell r="W98" t="str">
            <v>No Aplica</v>
          </cell>
          <cell r="X98">
            <v>44573</v>
          </cell>
          <cell r="Y98">
            <v>44845</v>
          </cell>
          <cell r="Z98" t="str">
            <v>Contratación Directa</v>
          </cell>
          <cell r="AA98" t="str">
            <v>Contrato</v>
          </cell>
          <cell r="AB98" t="str">
            <v>Prestación de Servicios Profesionales</v>
          </cell>
          <cell r="AC98" t="str">
            <v>PRESTAR SERVICIOS PROFESIONALES PARA EL ANÁLISIS, SEGUIMIENTO Y LEGALIZACIÓN DE RECURSOS PARA EL DESARROLLO E IMPLEMENTACIÓN DE INSTRUMENTOS DE FINANCIACIÓN PARA ADQUISICIÓN DE VIVIENDA</v>
          </cell>
          <cell r="AD98">
            <v>44573</v>
          </cell>
          <cell r="AE98">
            <v>44573</v>
          </cell>
          <cell r="AF98">
            <v>44573</v>
          </cell>
          <cell r="AG98">
            <v>44845</v>
          </cell>
          <cell r="AH98">
            <v>9</v>
          </cell>
          <cell r="AI98">
            <v>0</v>
          </cell>
          <cell r="AJ98">
            <v>9</v>
          </cell>
          <cell r="AK98">
            <v>9</v>
          </cell>
          <cell r="AL98">
            <v>0</v>
          </cell>
          <cell r="AN98">
            <v>44845</v>
          </cell>
          <cell r="AO98">
            <v>55620000</v>
          </cell>
          <cell r="AP98">
            <v>55620000</v>
          </cell>
          <cell r="AQ98">
            <v>6180000</v>
          </cell>
          <cell r="AR98">
            <v>0</v>
          </cell>
          <cell r="AS98">
            <v>3270</v>
          </cell>
          <cell r="AT98">
            <v>527</v>
          </cell>
          <cell r="AU98">
            <v>44565</v>
          </cell>
          <cell r="AV98">
            <v>55620000</v>
          </cell>
          <cell r="AW98" t="str">
            <v>O23011601010000007823</v>
          </cell>
          <cell r="AX98" t="str">
            <v>INVERSION</v>
          </cell>
          <cell r="AY98">
            <v>0</v>
          </cell>
          <cell r="AZ98" t="str">
            <v>5000252220</v>
          </cell>
          <cell r="BA98">
            <v>178</v>
          </cell>
          <cell r="BB98">
            <v>44572</v>
          </cell>
          <cell r="BC98">
            <v>55620000</v>
          </cell>
          <cell r="BK98" t="str">
            <v/>
          </cell>
          <cell r="BU98" t="str">
            <v/>
          </cell>
          <cell r="CE98" t="str">
            <v/>
          </cell>
          <cell r="CF98" t="str">
            <v/>
          </cell>
          <cell r="CQ98">
            <v>0</v>
          </cell>
          <cell r="CW98">
            <v>0</v>
          </cell>
          <cell r="EL98" t="str">
            <v>NO</v>
          </cell>
          <cell r="EM98" t="str">
            <v>No Aplica</v>
          </cell>
          <cell r="EN98" t="str">
            <v xml:space="preserve">120
</v>
          </cell>
          <cell r="EO98" t="e">
            <v>#VALUE!</v>
          </cell>
          <cell r="EP98">
            <v>45745</v>
          </cell>
          <cell r="ES98" t="str">
            <v>Clausula 1 - Numeral 6 y 23</v>
          </cell>
          <cell r="ET9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8" t="str">
            <v>No aplica</v>
          </cell>
        </row>
        <row r="99">
          <cell r="E99">
            <v>93</v>
          </cell>
          <cell r="F99" t="str">
            <v>93-2022</v>
          </cell>
          <cell r="G99" t="str">
            <v>CO1.PCCNTR.3170918</v>
          </cell>
          <cell r="H99" t="str">
            <v>BENEFICIAR 15851 HOGARES  CON SUBSIDIOS PARA ADQUISICIÓN DE VIVIENDA VIS Y VIP</v>
          </cell>
          <cell r="I99" t="str">
            <v>En Ejecución</v>
          </cell>
          <cell r="J99" t="str">
            <v>https://community.secop.gov.co/Public/Tendering/OpportunityDetail/Index?noticeUID=CO1.NTC.2496218&amp;isFromPublicArea=True&amp;isModal=true&amp;asPopupView=true</v>
          </cell>
          <cell r="K99" t="str">
            <v>SDHT-SGF-PSP-008-2022</v>
          </cell>
          <cell r="L99" t="str">
            <v>X</v>
          </cell>
          <cell r="N99" t="str">
            <v>CC</v>
          </cell>
          <cell r="O99">
            <v>1020757975</v>
          </cell>
          <cell r="P99">
            <v>9</v>
          </cell>
          <cell r="Q99" t="str">
            <v>GUEVARA CRISTANCHO</v>
          </cell>
          <cell r="R99" t="str">
            <v>PAULA ANDREA</v>
          </cell>
          <cell r="S99" t="str">
            <v>No Aplica</v>
          </cell>
          <cell r="T99" t="str">
            <v>PAULA ANDREA GUEVARA CRISTANCHO</v>
          </cell>
          <cell r="U99" t="str">
            <v>F</v>
          </cell>
          <cell r="V99">
            <v>44567</v>
          </cell>
          <cell r="W99" t="str">
            <v>No Aplica</v>
          </cell>
          <cell r="X99">
            <v>44572</v>
          </cell>
          <cell r="Y99">
            <v>44920</v>
          </cell>
          <cell r="Z99" t="str">
            <v>Contratación Directa</v>
          </cell>
          <cell r="AA99" t="str">
            <v>Contrato</v>
          </cell>
          <cell r="AB99" t="str">
            <v>Prestación de Servicios Profesionales</v>
          </cell>
          <cell r="AC99" t="str">
            <v xml:space="preserve"> PRESTAR SERVICIOS PROFESIONALES PARA LIDERAR LA FORMULACIÓN, IMPLEMENTACIÓN Y SEGUIMIENTO DE LOS PROGRAMAS Y ESQUEMAS DE FINANCIACIÓN DE VIVIENDA A CARGO DE LA SECRETARÍA DISTRITAL DEL HÁBITAT</v>
          </cell>
          <cell r="AD99">
            <v>44572</v>
          </cell>
          <cell r="AE99">
            <v>44572</v>
          </cell>
          <cell r="AF99">
            <v>44572</v>
          </cell>
          <cell r="AG99">
            <v>44920</v>
          </cell>
          <cell r="AH99">
            <v>11</v>
          </cell>
          <cell r="AI99">
            <v>15</v>
          </cell>
          <cell r="AJ99">
            <v>11.5</v>
          </cell>
          <cell r="AK99">
            <v>11</v>
          </cell>
          <cell r="AL99">
            <v>15</v>
          </cell>
          <cell r="AN99">
            <v>44920</v>
          </cell>
          <cell r="AO99">
            <v>130295000</v>
          </cell>
          <cell r="AP99">
            <v>130295000</v>
          </cell>
          <cell r="AQ99">
            <v>11330000</v>
          </cell>
          <cell r="AR99">
            <v>0</v>
          </cell>
          <cell r="AS99">
            <v>3262</v>
          </cell>
          <cell r="AT99">
            <v>200</v>
          </cell>
          <cell r="AU99">
            <v>44564</v>
          </cell>
          <cell r="AV99">
            <v>130295000</v>
          </cell>
          <cell r="AW99" t="str">
            <v>O23011601010000007823</v>
          </cell>
          <cell r="AX99" t="str">
            <v>INVERSION</v>
          </cell>
          <cell r="AY99">
            <v>0</v>
          </cell>
          <cell r="AZ99" t="str">
            <v>5000249705</v>
          </cell>
          <cell r="BA99">
            <v>51</v>
          </cell>
          <cell r="BB99">
            <v>44567</v>
          </cell>
          <cell r="BC99">
            <v>130295000</v>
          </cell>
          <cell r="BK99" t="str">
            <v/>
          </cell>
          <cell r="BU99" t="str">
            <v/>
          </cell>
          <cell r="CE99" t="str">
            <v/>
          </cell>
          <cell r="CF99" t="str">
            <v/>
          </cell>
          <cell r="CQ99">
            <v>0</v>
          </cell>
          <cell r="CW99">
            <v>0</v>
          </cell>
          <cell r="EL99" t="str">
            <v>NO</v>
          </cell>
          <cell r="EM99" t="str">
            <v>No Aplica</v>
          </cell>
          <cell r="EN99" t="str">
            <v xml:space="preserve">120
</v>
          </cell>
          <cell r="EO99" t="e">
            <v>#VALUE!</v>
          </cell>
          <cell r="EP99">
            <v>45820</v>
          </cell>
          <cell r="ES99" t="str">
            <v>Clausula 1 - Numeral 6 y 23</v>
          </cell>
          <cell r="ET9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9" t="str">
            <v>No aplica</v>
          </cell>
        </row>
        <row r="100">
          <cell r="E100">
            <v>94</v>
          </cell>
          <cell r="F100" t="str">
            <v>94-2022</v>
          </cell>
          <cell r="G100" t="str">
            <v>CO1.PCCNTR.3170843</v>
          </cell>
          <cell r="H100" t="str">
            <v>PROMOVER 100 % DE LA IMPLEMENTACIÓN DE LAS FUENTES DE FINANCIACIÓN PARA EL HÁBITAT</v>
          </cell>
          <cell r="I100" t="str">
            <v>En Ejecución</v>
          </cell>
          <cell r="J100" t="str">
            <v>https://community.secop.gov.co/Public/Tendering/OpportunityDetail/Index?noticeUID=CO1.NTC.2496352&amp;isFromPublicArea=True&amp;isModal=true&amp;asPopupView=true</v>
          </cell>
          <cell r="K100" t="str">
            <v>SDHT-SDRPRI-PSAG-001-2022</v>
          </cell>
          <cell r="L100" t="str">
            <v>X</v>
          </cell>
          <cell r="N100" t="str">
            <v>CC</v>
          </cell>
          <cell r="O100">
            <v>80769536</v>
          </cell>
          <cell r="P100">
            <v>8</v>
          </cell>
          <cell r="Q100" t="str">
            <v>SUAREZ LEON</v>
          </cell>
          <cell r="R100" t="str">
            <v>EDWIN ALEXANDER</v>
          </cell>
          <cell r="S100" t="str">
            <v>No Aplica</v>
          </cell>
          <cell r="T100" t="str">
            <v>EDWIN ALEXANDER SUAREZ LEON</v>
          </cell>
          <cell r="U100" t="str">
            <v>M</v>
          </cell>
          <cell r="V100">
            <v>44567</v>
          </cell>
          <cell r="W100" t="str">
            <v>No Aplica</v>
          </cell>
          <cell r="X100">
            <v>44572</v>
          </cell>
          <cell r="Y100">
            <v>44920</v>
          </cell>
          <cell r="Z100" t="str">
            <v>Contratación Directa</v>
          </cell>
          <cell r="AA100" t="str">
            <v>Contrato</v>
          </cell>
          <cell r="AB100" t="str">
            <v>Prestación de Servicios  de Apoyo a la Gestión</v>
          </cell>
          <cell r="AC100" t="str">
            <v>PRESTAR SERVICIOS DE APOYO ADMINISTRATIVO PARA LA IMPLEMENTACIÓN DE PROGRAMAS E INSTRUMENTOS DE FINANCIACIÓN PARA LA ADQUISICIÓN DE VIVIENDA Y LAS FUENTES DE FINANCIACIÓN.</v>
          </cell>
          <cell r="AD100">
            <v>44572</v>
          </cell>
          <cell r="AE100">
            <v>44572</v>
          </cell>
          <cell r="AF100">
            <v>44572</v>
          </cell>
          <cell r="AG100">
            <v>44920</v>
          </cell>
          <cell r="AH100">
            <v>11</v>
          </cell>
          <cell r="AI100">
            <v>15</v>
          </cell>
          <cell r="AJ100">
            <v>11.5</v>
          </cell>
          <cell r="AK100">
            <v>11</v>
          </cell>
          <cell r="AL100">
            <v>15</v>
          </cell>
          <cell r="AN100">
            <v>44920</v>
          </cell>
          <cell r="AO100">
            <v>31815670</v>
          </cell>
          <cell r="AP100">
            <v>31815670</v>
          </cell>
          <cell r="AQ100">
            <v>2766580</v>
          </cell>
          <cell r="AR100">
            <v>0</v>
          </cell>
          <cell r="AS100">
            <v>3017</v>
          </cell>
          <cell r="AT100">
            <v>33</v>
          </cell>
          <cell r="AU100">
            <v>44564</v>
          </cell>
          <cell r="AV100">
            <v>31816000</v>
          </cell>
          <cell r="AW100" t="str">
            <v>O23011601190000007825</v>
          </cell>
          <cell r="AX100" t="str">
            <v>INVERSION</v>
          </cell>
          <cell r="AY100">
            <v>0</v>
          </cell>
          <cell r="AZ100" t="str">
            <v>5000249706</v>
          </cell>
          <cell r="BA100">
            <v>52</v>
          </cell>
          <cell r="BB100">
            <v>44567</v>
          </cell>
          <cell r="BC100">
            <v>31815670</v>
          </cell>
          <cell r="BK100" t="str">
            <v/>
          </cell>
          <cell r="BU100" t="str">
            <v/>
          </cell>
          <cell r="CE100" t="str">
            <v/>
          </cell>
          <cell r="CF100" t="str">
            <v/>
          </cell>
          <cell r="CQ100">
            <v>0</v>
          </cell>
          <cell r="CW100">
            <v>0</v>
          </cell>
          <cell r="EL100" t="str">
            <v>NO</v>
          </cell>
          <cell r="EM100" t="str">
            <v>No Aplica</v>
          </cell>
          <cell r="EN100" t="str">
            <v xml:space="preserve">120
</v>
          </cell>
          <cell r="EO100" t="e">
            <v>#VALUE!</v>
          </cell>
          <cell r="EP100">
            <v>45820</v>
          </cell>
          <cell r="ES100" t="str">
            <v>Clausula 1 - Numeral 6 y 23</v>
          </cell>
          <cell r="ET10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0" t="str">
            <v>No aplica</v>
          </cell>
        </row>
        <row r="101">
          <cell r="E101">
            <v>95</v>
          </cell>
          <cell r="F101" t="str">
            <v>95-2022</v>
          </cell>
          <cell r="G101" t="str">
            <v>CO1.PCCNTR.3170865</v>
          </cell>
          <cell r="H101" t="str">
            <v>ELABORAR 4 DOCUMENTOS QUE CONTEMPLEN DIVERSAS PROPUESTAS PARA LA INCLUSIÓN E IMPLEMENTACIÓN DE NUEVAS FUENTES DE FINANCIACIÓN PARA LA GESTIÓN DEL HÁBITAT</v>
          </cell>
          <cell r="I101" t="str">
            <v>En Ejecución</v>
          </cell>
          <cell r="J101" t="str">
            <v>https://community.secop.gov.co/Public/Tendering/OpportunityDetail/Index?noticeUID=CO1.NTC.2496377&amp;isFromPublicArea=True&amp;isModal=true&amp;asPopupView=true</v>
          </cell>
          <cell r="K101" t="str">
            <v>SDHT-SDRPRI-PSP-015-2022</v>
          </cell>
          <cell r="L101" t="str">
            <v>X</v>
          </cell>
          <cell r="N101" t="str">
            <v>CC</v>
          </cell>
          <cell r="O101">
            <v>51976852</v>
          </cell>
          <cell r="P101">
            <v>2</v>
          </cell>
          <cell r="Q101" t="str">
            <v>FERNANDEZ DE SOTO POMBO</v>
          </cell>
          <cell r="R101" t="str">
            <v>ROSARIO</v>
          </cell>
          <cell r="S101" t="str">
            <v>No Aplica</v>
          </cell>
          <cell r="T101" t="str">
            <v>ROSARIO FERNANDEZ DE SOTO POMBO</v>
          </cell>
          <cell r="U101" t="str">
            <v>F</v>
          </cell>
          <cell r="V101">
            <v>44567</v>
          </cell>
          <cell r="W101" t="str">
            <v>No Aplica</v>
          </cell>
          <cell r="X101">
            <v>44572</v>
          </cell>
          <cell r="Y101">
            <v>44920</v>
          </cell>
          <cell r="Z101" t="str">
            <v>Contratación Directa</v>
          </cell>
          <cell r="AA101" t="str">
            <v>Contrato</v>
          </cell>
          <cell r="AB101" t="str">
            <v>Prestación de Servicios Profesionales</v>
          </cell>
          <cell r="AC101" t="str">
            <v>PRESTAR SERVICIOS PROFESIONALES DE ORDEN JURÍDICO Y CONTRACTUAL, REQUERIDO PARA EL DESARROLLO E IMPLEMENTACIÓN DE INSTRUMENTOS DE FINANCIACIÓN PARA ADQUISICIÓN DE VIVIENDA.</v>
          </cell>
          <cell r="AD101">
            <v>44572</v>
          </cell>
          <cell r="AE101">
            <v>44572</v>
          </cell>
          <cell r="AF101">
            <v>44572</v>
          </cell>
          <cell r="AG101">
            <v>44920</v>
          </cell>
          <cell r="AH101">
            <v>11</v>
          </cell>
          <cell r="AI101">
            <v>15</v>
          </cell>
          <cell r="AJ101">
            <v>11.5</v>
          </cell>
          <cell r="AK101">
            <v>11</v>
          </cell>
          <cell r="AL101">
            <v>15</v>
          </cell>
          <cell r="AN101">
            <v>44920</v>
          </cell>
          <cell r="AO101">
            <v>88837500</v>
          </cell>
          <cell r="AP101">
            <v>88837500</v>
          </cell>
          <cell r="AQ101">
            <v>7725000</v>
          </cell>
          <cell r="AR101">
            <v>0</v>
          </cell>
          <cell r="AS101">
            <v>3052</v>
          </cell>
          <cell r="AT101">
            <v>618</v>
          </cell>
          <cell r="AU101">
            <v>44565</v>
          </cell>
          <cell r="AV101">
            <v>88837500</v>
          </cell>
          <cell r="AW101" t="str">
            <v>O23011601190000007825</v>
          </cell>
          <cell r="AX101" t="str">
            <v>INVERSION</v>
          </cell>
          <cell r="AY101">
            <v>0</v>
          </cell>
          <cell r="AZ101" t="str">
            <v>5000249707</v>
          </cell>
          <cell r="BA101">
            <v>53</v>
          </cell>
          <cell r="BB101">
            <v>44567</v>
          </cell>
          <cell r="BC101">
            <v>88837500</v>
          </cell>
          <cell r="BK101" t="str">
            <v/>
          </cell>
          <cell r="BU101" t="str">
            <v/>
          </cell>
          <cell r="CE101" t="str">
            <v/>
          </cell>
          <cell r="CF101" t="str">
            <v/>
          </cell>
          <cell r="CQ101">
            <v>0</v>
          </cell>
          <cell r="CW101">
            <v>0</v>
          </cell>
          <cell r="EL101" t="str">
            <v>NO</v>
          </cell>
          <cell r="EM101" t="str">
            <v>No Aplica</v>
          </cell>
          <cell r="EN101" t="str">
            <v xml:space="preserve">120
</v>
          </cell>
          <cell r="EO101" t="e">
            <v>#VALUE!</v>
          </cell>
          <cell r="EP101">
            <v>45820</v>
          </cell>
          <cell r="ES101" t="str">
            <v>Clausula 1 - Numeral 6 y 23</v>
          </cell>
          <cell r="ET10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1" t="str">
            <v>No aplica</v>
          </cell>
        </row>
        <row r="102">
          <cell r="E102">
            <v>96</v>
          </cell>
          <cell r="F102" t="str">
            <v>96-2022</v>
          </cell>
          <cell r="G102" t="str">
            <v>CO1.PCCNTR.3170962</v>
          </cell>
          <cell r="H102" t="str">
            <v>ELABORAR 4 DOCUMENTOS QUE CONTEMPLEN DIVERSAS PROPUESTAS PARA LA INCLUSIÓN E IMPLEMENTACIÓN DE NUEVAS FUENTES DE FINANCIACIÓN PARA LA GESTIÓN DEL HÁBITAT</v>
          </cell>
          <cell r="I102" t="str">
            <v>En Ejecución</v>
          </cell>
          <cell r="J102" t="str">
            <v>https://community.secop.gov.co/Public/Tendering/OpportunityDetail/Index?noticeUID=CO1.NTC.2496170&amp;isFromPublicArea=True&amp;isModal=true&amp;asPopupView=true</v>
          </cell>
          <cell r="K102" t="str">
            <v>SDHT-SDRPRI-PSP-016-2022</v>
          </cell>
          <cell r="L102" t="str">
            <v>X</v>
          </cell>
          <cell r="N102" t="str">
            <v>CC</v>
          </cell>
          <cell r="O102">
            <v>1022370355</v>
          </cell>
          <cell r="P102">
            <v>7</v>
          </cell>
          <cell r="Q102" t="str">
            <v>CARDENAS SICHACA</v>
          </cell>
          <cell r="R102" t="str">
            <v>MARIA ALEJANDRA</v>
          </cell>
          <cell r="S102" t="str">
            <v>No Aplica</v>
          </cell>
          <cell r="T102" t="str">
            <v>MARIA ALEJANDRA CARDENAS SICHACA</v>
          </cell>
          <cell r="U102" t="str">
            <v>F</v>
          </cell>
          <cell r="V102">
            <v>44567</v>
          </cell>
          <cell r="W102" t="str">
            <v>No Aplica</v>
          </cell>
          <cell r="X102">
            <v>44572</v>
          </cell>
          <cell r="Y102">
            <v>44920</v>
          </cell>
          <cell r="Z102" t="str">
            <v>Contratación Directa</v>
          </cell>
          <cell r="AA102" t="str">
            <v>Contrato</v>
          </cell>
          <cell r="AB102" t="str">
            <v>Prestación de Servicios Profesionales</v>
          </cell>
          <cell r="AC102" t="str">
            <v xml:space="preserve"> PRESTAR SERVICIOS PROFESIONALES PARA LA IMPLEMENTACIÓN DE LOS PROGRAMAS E INSTRUMENTOS DE FINANCIACIÓN PARA LA ADQUISICIÓN DE VIVIENDA.</v>
          </cell>
          <cell r="AD102">
            <v>44572</v>
          </cell>
          <cell r="AE102">
            <v>44572</v>
          </cell>
          <cell r="AF102">
            <v>44572</v>
          </cell>
          <cell r="AG102">
            <v>44920</v>
          </cell>
          <cell r="AH102">
            <v>11</v>
          </cell>
          <cell r="AI102">
            <v>15</v>
          </cell>
          <cell r="AJ102">
            <v>11.5</v>
          </cell>
          <cell r="AK102">
            <v>11</v>
          </cell>
          <cell r="AL102">
            <v>15</v>
          </cell>
          <cell r="AN102">
            <v>44920</v>
          </cell>
          <cell r="AO102">
            <v>60950000</v>
          </cell>
          <cell r="AP102">
            <v>60950000</v>
          </cell>
          <cell r="AQ102">
            <v>5300000</v>
          </cell>
          <cell r="AR102">
            <v>0</v>
          </cell>
          <cell r="AS102">
            <v>3630</v>
          </cell>
          <cell r="AT102">
            <v>172</v>
          </cell>
          <cell r="AU102">
            <v>44564</v>
          </cell>
          <cell r="AV102">
            <v>60950000</v>
          </cell>
          <cell r="AW102" t="str">
            <v>O23011601190000007825</v>
          </cell>
          <cell r="AX102" t="str">
            <v>INVERSION</v>
          </cell>
          <cell r="AY102">
            <v>0</v>
          </cell>
          <cell r="AZ102" t="str">
            <v>5000249709</v>
          </cell>
          <cell r="BA102">
            <v>54</v>
          </cell>
          <cell r="BB102">
            <v>44567</v>
          </cell>
          <cell r="BC102">
            <v>60950000</v>
          </cell>
          <cell r="BK102" t="str">
            <v/>
          </cell>
          <cell r="BU102" t="str">
            <v/>
          </cell>
          <cell r="CE102" t="str">
            <v/>
          </cell>
          <cell r="CF102" t="str">
            <v/>
          </cell>
          <cell r="CQ102">
            <v>0</v>
          </cell>
          <cell r="CW102">
            <v>0</v>
          </cell>
          <cell r="EL102" t="str">
            <v>NO</v>
          </cell>
          <cell r="EM102" t="str">
            <v>No Aplica</v>
          </cell>
          <cell r="EN102" t="str">
            <v xml:space="preserve">120
</v>
          </cell>
          <cell r="EO102" t="e">
            <v>#VALUE!</v>
          </cell>
          <cell r="EP102">
            <v>45820</v>
          </cell>
          <cell r="ES102" t="str">
            <v>Clausula 1 - Numeral 6 y 23</v>
          </cell>
          <cell r="ET10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2" t="str">
            <v>No aplica</v>
          </cell>
        </row>
        <row r="103">
          <cell r="E103">
            <v>97</v>
          </cell>
          <cell r="F103" t="str">
            <v>97-2022</v>
          </cell>
          <cell r="G103" t="str">
            <v>CO1.PCCNTR.3170753</v>
          </cell>
          <cell r="H103" t="str">
            <v>ELABORAR 4 DOCUMENTOS QUE CONTEMPLEN DIVERSAS PROPUESTAS PARA LA INCLUSIÓN E IMPLEMENTACIÓN DE NUEVAS FUENTES DE FINANCIACIÓN PARA LA GESTIÓN DEL HÁBITAT</v>
          </cell>
          <cell r="I103" t="str">
            <v>En Ejecución</v>
          </cell>
          <cell r="J103" t="str">
            <v>https://community.secop.gov.co/Public/Tendering/OpportunityDetail/Index?noticeUID=CO1.NTC.2496178&amp;isFromPublicArea=True&amp;isModal=true&amp;asPopupView=true</v>
          </cell>
          <cell r="K103" t="str">
            <v>SDHT-SDRPRI-PSP-018-2022</v>
          </cell>
          <cell r="L103" t="str">
            <v>X</v>
          </cell>
          <cell r="N103" t="str">
            <v>CC</v>
          </cell>
          <cell r="O103">
            <v>52994632</v>
          </cell>
          <cell r="P103">
            <v>9</v>
          </cell>
          <cell r="Q103" t="str">
            <v xml:space="preserve">BERNAL </v>
          </cell>
          <cell r="R103" t="str">
            <v>MARCELA OCHOA</v>
          </cell>
          <cell r="S103" t="str">
            <v>No Aplica</v>
          </cell>
          <cell r="T103" t="str">
            <v xml:space="preserve">MARCELA OCHOA BERNAL </v>
          </cell>
          <cell r="U103" t="str">
            <v>F</v>
          </cell>
          <cell r="V103">
            <v>44567</v>
          </cell>
          <cell r="W103" t="str">
            <v>No Aplica</v>
          </cell>
          <cell r="X103">
            <v>44567</v>
          </cell>
          <cell r="Y103">
            <v>44920</v>
          </cell>
          <cell r="Z103" t="str">
            <v>Contratación Directa</v>
          </cell>
          <cell r="AA103" t="str">
            <v>Contrato</v>
          </cell>
          <cell r="AB103" t="str">
            <v>Prestación de Servicios Profesionales</v>
          </cell>
          <cell r="AC103" t="str">
            <v>PRESTAR SERVICIOS PROFESIONALES PARA EL DESARROLLO, ANÁLISIS Y SEGUIMIENTO FINANCIERO DEL PLAN DE GESTIÓN DE RECURSOS Y LA IMPLEMENTACIÓN DE NUEVAS FUENTES DE FINANCIACIÓN DEL HÁBITAT DE BOGOTÁ</v>
          </cell>
          <cell r="AD103">
            <v>44567</v>
          </cell>
          <cell r="AE103">
            <v>44572</v>
          </cell>
          <cell r="AF103">
            <v>44572</v>
          </cell>
          <cell r="AG103">
            <v>44920</v>
          </cell>
          <cell r="AH103">
            <v>11</v>
          </cell>
          <cell r="AI103">
            <v>15</v>
          </cell>
          <cell r="AJ103">
            <v>11.5</v>
          </cell>
          <cell r="AK103">
            <v>11</v>
          </cell>
          <cell r="AL103">
            <v>15</v>
          </cell>
          <cell r="AM103">
            <v>44920</v>
          </cell>
          <cell r="AN103">
            <v>44920</v>
          </cell>
          <cell r="AO103">
            <v>88837500</v>
          </cell>
          <cell r="AP103">
            <v>88837500</v>
          </cell>
          <cell r="AQ103">
            <v>7725000</v>
          </cell>
          <cell r="AR103">
            <v>0</v>
          </cell>
          <cell r="AS103">
            <v>3043</v>
          </cell>
          <cell r="AT103">
            <v>48</v>
          </cell>
          <cell r="AU103">
            <v>44564</v>
          </cell>
          <cell r="AV103">
            <v>88837500</v>
          </cell>
          <cell r="AW103" t="str">
            <v>O23011601190000007825</v>
          </cell>
          <cell r="AX103" t="str">
            <v>INVERSION</v>
          </cell>
          <cell r="AY103">
            <v>0</v>
          </cell>
          <cell r="AZ103" t="str">
            <v>5000249711</v>
          </cell>
          <cell r="BA103">
            <v>55</v>
          </cell>
          <cell r="BB103">
            <v>44567</v>
          </cell>
          <cell r="BC103">
            <v>88837500</v>
          </cell>
          <cell r="BK103" t="str">
            <v/>
          </cell>
          <cell r="BU103" t="str">
            <v/>
          </cell>
          <cell r="CE103" t="str">
            <v/>
          </cell>
          <cell r="CF103" t="str">
            <v/>
          </cell>
          <cell r="CQ103">
            <v>0</v>
          </cell>
          <cell r="CW103">
            <v>0</v>
          </cell>
          <cell r="EL103" t="str">
            <v>NO</v>
          </cell>
          <cell r="EM103" t="str">
            <v>No Aplica</v>
          </cell>
          <cell r="EN103" t="str">
            <v xml:space="preserve">120
</v>
          </cell>
          <cell r="EO103" t="e">
            <v>#VALUE!</v>
          </cell>
          <cell r="EP103">
            <v>45820</v>
          </cell>
          <cell r="ES103" t="str">
            <v>Clausula 1 - Numeral 6 y 23</v>
          </cell>
          <cell r="ET10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3" t="str">
            <v>No aplica</v>
          </cell>
        </row>
        <row r="104">
          <cell r="E104">
            <v>98</v>
          </cell>
          <cell r="F104" t="str">
            <v>98-2022</v>
          </cell>
          <cell r="G104" t="str">
            <v>CO1.PCCNTR.3170980</v>
          </cell>
          <cell r="H104" t="str">
            <v>ELABORAR 4 DOCUMENTOS QUE CONTEMPLEN DIVERSAS PROPUESTAS PARA LA INCLUSIÓN E IMPLEMENTACIÓN DE NUEVAS FUENTES DE FINANCIACIÓN PARA LA GESTIÓN DEL HÁBITAT</v>
          </cell>
          <cell r="I104" t="str">
            <v>En Ejecución</v>
          </cell>
          <cell r="J104" t="str">
            <v>https://community.secop.gov.co/Public/Tendering/OpportunityDetail/Index?noticeUID=CO1.NTC.2496268&amp;isFromPublicArea=True&amp;isModal=true&amp;asPopupView=true</v>
          </cell>
          <cell r="K104" t="str">
            <v>SDHT-SDRPRI-PSP-021-2022</v>
          </cell>
          <cell r="L104" t="str">
            <v>X</v>
          </cell>
          <cell r="N104" t="str">
            <v>CC</v>
          </cell>
          <cell r="O104">
            <v>52259149</v>
          </cell>
          <cell r="P104">
            <v>0</v>
          </cell>
          <cell r="Q104" t="str">
            <v>MORENO BARRERA</v>
          </cell>
          <cell r="R104" t="str">
            <v>MONICA CONSUELO</v>
          </cell>
          <cell r="S104" t="str">
            <v>No Aplica</v>
          </cell>
          <cell r="T104" t="str">
            <v>MONICA CONSUELO MORENO BARRERA</v>
          </cell>
          <cell r="U104" t="str">
            <v>F</v>
          </cell>
          <cell r="V104">
            <v>44567</v>
          </cell>
          <cell r="W104" t="str">
            <v>No Aplica</v>
          </cell>
          <cell r="X104">
            <v>44572</v>
          </cell>
          <cell r="Y104">
            <v>44920</v>
          </cell>
          <cell r="Z104" t="str">
            <v>Contratación Directa</v>
          </cell>
          <cell r="AA104" t="str">
            <v>Contrato</v>
          </cell>
          <cell r="AB104" t="str">
            <v>Prestación de Servicios Profesionales</v>
          </cell>
          <cell r="AC104" t="str">
            <v>PRESTAR SERVICIOS PROFESIONALES PARA LA ESTRUCTURACIÓN, REVISIÓN Y SEGUIMIENTO AL DESARROLLO DE INSTRUMENTOS DE FINANCIACIÓN QUE FACILITEN EL ADQUISICIÓN DE VIVIENDA Y LA GESTIÓN DE NUEVAS FUENTES DE FINANCIACIÓN DEL HÁBITAT.</v>
          </cell>
          <cell r="AD104">
            <v>44572</v>
          </cell>
          <cell r="AE104">
            <v>44572</v>
          </cell>
          <cell r="AF104">
            <v>44572</v>
          </cell>
          <cell r="AG104">
            <v>44920</v>
          </cell>
          <cell r="AH104">
            <v>11</v>
          </cell>
          <cell r="AI104">
            <v>15</v>
          </cell>
          <cell r="AJ104">
            <v>11.5</v>
          </cell>
          <cell r="AK104">
            <v>11</v>
          </cell>
          <cell r="AL104">
            <v>15</v>
          </cell>
          <cell r="AN104">
            <v>44920</v>
          </cell>
          <cell r="AO104">
            <v>71070000</v>
          </cell>
          <cell r="AP104">
            <v>71070000</v>
          </cell>
          <cell r="AQ104">
            <v>6180000</v>
          </cell>
          <cell r="AR104">
            <v>0</v>
          </cell>
          <cell r="AS104">
            <v>3044</v>
          </cell>
          <cell r="AT104">
            <v>69</v>
          </cell>
          <cell r="AU104">
            <v>44564</v>
          </cell>
          <cell r="AV104">
            <v>71070000</v>
          </cell>
          <cell r="AW104" t="str">
            <v>O23011601190000007825</v>
          </cell>
          <cell r="AX104" t="str">
            <v>INVERSION</v>
          </cell>
          <cell r="AY104">
            <v>0</v>
          </cell>
          <cell r="AZ104" t="str">
            <v>5000249712</v>
          </cell>
          <cell r="BA104">
            <v>56</v>
          </cell>
          <cell r="BB104">
            <v>44567</v>
          </cell>
          <cell r="BC104">
            <v>71070000</v>
          </cell>
          <cell r="BK104" t="str">
            <v/>
          </cell>
          <cell r="BU104" t="str">
            <v/>
          </cell>
          <cell r="CE104" t="str">
            <v/>
          </cell>
          <cell r="CF104" t="str">
            <v/>
          </cell>
          <cell r="CQ104">
            <v>0</v>
          </cell>
          <cell r="CW104">
            <v>0</v>
          </cell>
          <cell r="EL104" t="str">
            <v>NO</v>
          </cell>
          <cell r="EM104" t="str">
            <v>No Aplica</v>
          </cell>
          <cell r="EN104" t="str">
            <v xml:space="preserve">120
</v>
          </cell>
          <cell r="EO104" t="e">
            <v>#VALUE!</v>
          </cell>
          <cell r="EP104">
            <v>45820</v>
          </cell>
          <cell r="ES104" t="str">
            <v>Clausula 1 - Numeral 6 y 23</v>
          </cell>
          <cell r="ET10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4" t="str">
            <v>No aplica</v>
          </cell>
        </row>
        <row r="105">
          <cell r="E105">
            <v>99</v>
          </cell>
          <cell r="F105" t="str">
            <v>99-2022</v>
          </cell>
          <cell r="G105" t="str">
            <v>CO1.PCCNTR.3171012</v>
          </cell>
          <cell r="H105" t="str">
            <v>IMPLEMENTAR 1  SISTEMA  DE LA SDHT</v>
          </cell>
          <cell r="I105" t="str">
            <v>En Ejecución</v>
          </cell>
          <cell r="J105" t="str">
            <v>https://community.secop.gov.co/Public/Tendering/OpportunityDetail/Index?noticeUID=CO1.NTC.2496224&amp;isFromPublicArea=True&amp;isModal=true&amp;asPopupView=true</v>
          </cell>
          <cell r="K105" t="str">
            <v>SDHT-SDA-PSP-028-2022</v>
          </cell>
          <cell r="L105" t="str">
            <v>X</v>
          </cell>
          <cell r="N105" t="str">
            <v>CC</v>
          </cell>
          <cell r="O105">
            <v>1075229297</v>
          </cell>
          <cell r="P105">
            <v>9</v>
          </cell>
          <cell r="Q105" t="str">
            <v>SANCHEZ DIAZ</v>
          </cell>
          <cell r="R105" t="str">
            <v>ALEJANDRO</v>
          </cell>
          <cell r="S105" t="str">
            <v>No Aplica</v>
          </cell>
          <cell r="T105" t="str">
            <v>ALEJANDRO SANCHEZ DIAZ</v>
          </cell>
          <cell r="U105" t="str">
            <v>M</v>
          </cell>
          <cell r="V105">
            <v>44567</v>
          </cell>
          <cell r="W105" t="str">
            <v>No Aplica</v>
          </cell>
          <cell r="X105">
            <v>44568</v>
          </cell>
          <cell r="Y105">
            <v>44916</v>
          </cell>
          <cell r="Z105" t="str">
            <v>Contratación Directa</v>
          </cell>
          <cell r="AA105" t="str">
            <v>Contrato</v>
          </cell>
          <cell r="AB105" t="str">
            <v>Prestación de Servicios Profesionales</v>
          </cell>
          <cell r="AC105"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05">
            <v>44568</v>
          </cell>
          <cell r="AE105">
            <v>44568</v>
          </cell>
          <cell r="AF105">
            <v>44568</v>
          </cell>
          <cell r="AG105">
            <v>44916</v>
          </cell>
          <cell r="AH105">
            <v>11</v>
          </cell>
          <cell r="AI105">
            <v>15</v>
          </cell>
          <cell r="AJ105">
            <v>11.5</v>
          </cell>
          <cell r="AK105">
            <v>11</v>
          </cell>
          <cell r="AL105">
            <v>15</v>
          </cell>
          <cell r="AN105">
            <v>44916</v>
          </cell>
          <cell r="AO105">
            <v>85675000</v>
          </cell>
          <cell r="AP105">
            <v>85675000</v>
          </cell>
          <cell r="AQ105">
            <v>7450000</v>
          </cell>
          <cell r="AR105">
            <v>0</v>
          </cell>
          <cell r="AS105">
            <v>3148</v>
          </cell>
          <cell r="AT105">
            <v>501</v>
          </cell>
          <cell r="AU105">
            <v>44565</v>
          </cell>
          <cell r="AV105">
            <v>85675000</v>
          </cell>
          <cell r="AW105" t="str">
            <v>O23011605560000007754</v>
          </cell>
          <cell r="AX105" t="str">
            <v>INVERSION</v>
          </cell>
          <cell r="AY105">
            <v>0</v>
          </cell>
          <cell r="AZ105" t="str">
            <v>5000249662</v>
          </cell>
          <cell r="BA105">
            <v>49</v>
          </cell>
          <cell r="BB105">
            <v>44567</v>
          </cell>
          <cell r="BC105">
            <v>85675000</v>
          </cell>
          <cell r="BK105" t="str">
            <v/>
          </cell>
          <cell r="BU105" t="str">
            <v/>
          </cell>
          <cell r="CE105" t="str">
            <v/>
          </cell>
          <cell r="CF105" t="str">
            <v/>
          </cell>
          <cell r="CQ105">
            <v>0</v>
          </cell>
          <cell r="CW105">
            <v>0</v>
          </cell>
          <cell r="EL105" t="str">
            <v>NO</v>
          </cell>
          <cell r="EM105" t="str">
            <v>No Aplica</v>
          </cell>
          <cell r="EN105" t="str">
            <v xml:space="preserve">120
</v>
          </cell>
          <cell r="EO105" t="e">
            <v>#VALUE!</v>
          </cell>
          <cell r="EP105">
            <v>45816</v>
          </cell>
          <cell r="ES105" t="str">
            <v>Clausula 1 - Numeral 6 y 23</v>
          </cell>
          <cell r="ET10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5" t="str">
            <v>No aplica</v>
          </cell>
        </row>
        <row r="106">
          <cell r="E106">
            <v>100</v>
          </cell>
          <cell r="F106" t="str">
            <v>100-2022</v>
          </cell>
          <cell r="G106" t="str">
            <v>CO1.PCCNTR.3193519</v>
          </cell>
          <cell r="H106" t="str">
            <v>IMPLEMENTAR 1  SISTEMA  DE LA SDHT</v>
          </cell>
          <cell r="I106" t="str">
            <v>En Ejecución</v>
          </cell>
          <cell r="J106" t="str">
            <v>https://community.secop.gov.co/Public/Tendering/OpportunityDetail/Index?noticeUID=CO1.NTC.2516613&amp;isFromPublicArea=True&amp;isModal=true&amp;asPopupView=true</v>
          </cell>
          <cell r="K106" t="str">
            <v>SDHT-SDA-PSP-031-2022</v>
          </cell>
          <cell r="L106" t="str">
            <v>X</v>
          </cell>
          <cell r="N106" t="str">
            <v>CC</v>
          </cell>
          <cell r="O106">
            <v>8731327</v>
          </cell>
          <cell r="P106">
            <v>9</v>
          </cell>
          <cell r="Q106" t="str">
            <v>DIAZ HERNANDEZ</v>
          </cell>
          <cell r="R106" t="str">
            <v>HENRY ALFONSO</v>
          </cell>
          <cell r="S106" t="str">
            <v>No Aplica</v>
          </cell>
          <cell r="T106" t="str">
            <v>HENRY ALFONSO DIAZ HERNANDEZ</v>
          </cell>
          <cell r="U106" t="str">
            <v>M</v>
          </cell>
          <cell r="V106">
            <v>44573</v>
          </cell>
          <cell r="W106" t="str">
            <v>No Aplica</v>
          </cell>
          <cell r="X106">
            <v>44574</v>
          </cell>
          <cell r="Y106">
            <v>44754</v>
          </cell>
          <cell r="Z106" t="str">
            <v>Contratación Directa</v>
          </cell>
          <cell r="AA106" t="str">
            <v>Contrato</v>
          </cell>
          <cell r="AB106" t="str">
            <v>Prestación de Servicios Profesionales</v>
          </cell>
          <cell r="AC106" t="str">
            <v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06">
            <v>44574</v>
          </cell>
          <cell r="AE106">
            <v>44574</v>
          </cell>
          <cell r="AF106">
            <v>44574</v>
          </cell>
          <cell r="AG106">
            <v>44754</v>
          </cell>
          <cell r="AH106">
            <v>6</v>
          </cell>
          <cell r="AI106">
            <v>0</v>
          </cell>
          <cell r="AJ106">
            <v>6</v>
          </cell>
          <cell r="AK106">
            <v>6</v>
          </cell>
          <cell r="AL106">
            <v>0</v>
          </cell>
          <cell r="AN106">
            <v>44754</v>
          </cell>
          <cell r="AO106">
            <v>44700000</v>
          </cell>
          <cell r="AP106">
            <v>44700000</v>
          </cell>
          <cell r="AQ106">
            <v>7450000</v>
          </cell>
          <cell r="AR106">
            <v>0</v>
          </cell>
          <cell r="AS106">
            <v>3136</v>
          </cell>
          <cell r="AT106">
            <v>626</v>
          </cell>
          <cell r="AU106">
            <v>44565</v>
          </cell>
          <cell r="AV106">
            <v>44700000</v>
          </cell>
          <cell r="AW106" t="str">
            <v>O23011605560000007754</v>
          </cell>
          <cell r="AX106" t="str">
            <v>INVERSION</v>
          </cell>
          <cell r="AY106">
            <v>0</v>
          </cell>
          <cell r="AZ106" t="str">
            <v>5000253700</v>
          </cell>
          <cell r="BA106">
            <v>234</v>
          </cell>
          <cell r="BB106">
            <v>44573</v>
          </cell>
          <cell r="BC106">
            <v>44700000</v>
          </cell>
          <cell r="BK106" t="str">
            <v/>
          </cell>
          <cell r="BU106" t="str">
            <v/>
          </cell>
          <cell r="CE106" t="str">
            <v/>
          </cell>
          <cell r="CF106" t="str">
            <v/>
          </cell>
          <cell r="CQ106">
            <v>0</v>
          </cell>
          <cell r="CW106">
            <v>0</v>
          </cell>
          <cell r="EL106" t="str">
            <v>NO</v>
          </cell>
          <cell r="EM106" t="str">
            <v>No Aplica</v>
          </cell>
          <cell r="EN106" t="str">
            <v xml:space="preserve">120
</v>
          </cell>
          <cell r="EO106" t="e">
            <v>#VALUE!</v>
          </cell>
          <cell r="EP106">
            <v>45654</v>
          </cell>
          <cell r="ES106" t="str">
            <v>Clausula 1 - Numeral 6 y 23</v>
          </cell>
          <cell r="ET10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6" t="str">
            <v>No aplica</v>
          </cell>
        </row>
        <row r="107">
          <cell r="E107">
            <v>101</v>
          </cell>
          <cell r="F107" t="str">
            <v>101-2022</v>
          </cell>
          <cell r="G107" t="str">
            <v>CO1.PCCNTR.3172588</v>
          </cell>
          <cell r="H107" t="str">
            <v>IMPLEMENTAR 1  SISTEMA  DE LA SDHT</v>
          </cell>
          <cell r="I107" t="str">
            <v>En Ejecución</v>
          </cell>
          <cell r="J107" t="str">
            <v>https://community.secop.gov.co/Public/Tendering/OpportunityDetail/Index?noticeUID=CO1.NTC.2497983&amp;isFromPublicArea=True&amp;isModal=true&amp;asPopupView=true</v>
          </cell>
          <cell r="K107" t="str">
            <v>SDHT-SDA-PSP-033-2022</v>
          </cell>
          <cell r="L107" t="str">
            <v>X</v>
          </cell>
          <cell r="N107" t="str">
            <v>CC</v>
          </cell>
          <cell r="O107">
            <v>1019065515</v>
          </cell>
          <cell r="P107">
            <v>0</v>
          </cell>
          <cell r="Q107" t="str">
            <v>BERMUDEZ MARTINEZ</v>
          </cell>
          <cell r="R107" t="str">
            <v>SANDRA DULEIDY</v>
          </cell>
          <cell r="S107" t="str">
            <v>No Aplica</v>
          </cell>
          <cell r="T107" t="str">
            <v>SANDRA DULEIDY BERMUDEZ MARTINEZ</v>
          </cell>
          <cell r="U107" t="str">
            <v>F</v>
          </cell>
          <cell r="V107">
            <v>44572</v>
          </cell>
          <cell r="W107" t="str">
            <v>No Aplica</v>
          </cell>
          <cell r="X107">
            <v>44574</v>
          </cell>
          <cell r="Y107">
            <v>44921</v>
          </cell>
          <cell r="Z107" t="str">
            <v>Contratación Directa</v>
          </cell>
          <cell r="AA107" t="str">
            <v>Contrato</v>
          </cell>
          <cell r="AB107" t="str">
            <v>Prestación de Servicios Profesionales</v>
          </cell>
          <cell r="AC107"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07">
            <v>44574</v>
          </cell>
          <cell r="AE107">
            <v>44574</v>
          </cell>
          <cell r="AF107">
            <v>44574</v>
          </cell>
          <cell r="AG107">
            <v>44922</v>
          </cell>
          <cell r="AH107">
            <v>11</v>
          </cell>
          <cell r="AI107">
            <v>15</v>
          </cell>
          <cell r="AJ107">
            <v>11.5</v>
          </cell>
          <cell r="AK107">
            <v>11</v>
          </cell>
          <cell r="AL107">
            <v>15</v>
          </cell>
          <cell r="AN107">
            <v>44922</v>
          </cell>
          <cell r="AO107">
            <v>85675000</v>
          </cell>
          <cell r="AP107">
            <v>85675000</v>
          </cell>
          <cell r="AQ107">
            <v>7450000</v>
          </cell>
          <cell r="AR107">
            <v>0</v>
          </cell>
          <cell r="AS107">
            <v>3763</v>
          </cell>
          <cell r="AT107">
            <v>666</v>
          </cell>
          <cell r="AU107">
            <v>44565</v>
          </cell>
          <cell r="AV107">
            <v>85675000</v>
          </cell>
          <cell r="AW107" t="str">
            <v>O23011605560000007754</v>
          </cell>
          <cell r="AX107" t="str">
            <v>INVERSION</v>
          </cell>
          <cell r="AY107">
            <v>0</v>
          </cell>
          <cell r="AZ107" t="str">
            <v>5000253236</v>
          </cell>
          <cell r="BA107">
            <v>229</v>
          </cell>
          <cell r="BB107">
            <v>44572</v>
          </cell>
          <cell r="BC107">
            <v>85675000</v>
          </cell>
          <cell r="BK107" t="str">
            <v/>
          </cell>
          <cell r="BU107" t="str">
            <v/>
          </cell>
          <cell r="CE107" t="str">
            <v/>
          </cell>
          <cell r="CF107" t="str">
            <v/>
          </cell>
          <cell r="CQ107">
            <v>0</v>
          </cell>
          <cell r="CW107">
            <v>0</v>
          </cell>
          <cell r="EL107" t="str">
            <v>NO</v>
          </cell>
          <cell r="EM107" t="str">
            <v>No Aplica</v>
          </cell>
          <cell r="EN107" t="str">
            <v xml:space="preserve">120
</v>
          </cell>
          <cell r="EO107" t="e">
            <v>#VALUE!</v>
          </cell>
          <cell r="EP107">
            <v>45822</v>
          </cell>
          <cell r="ES107" t="str">
            <v>Clausula 1 - Numeral 6 y 23</v>
          </cell>
          <cell r="ET10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7" t="str">
            <v>No aplica</v>
          </cell>
        </row>
        <row r="108">
          <cell r="E108">
            <v>102</v>
          </cell>
          <cell r="F108" t="str">
            <v>102-2022</v>
          </cell>
          <cell r="G108" t="str">
            <v>CO1.PCCNTR.3276657</v>
          </cell>
          <cell r="H108" t="str">
            <v>IMPLEMENTAR 1  SISTEMA  DE LA SDHT</v>
          </cell>
          <cell r="I108" t="str">
            <v>En Ejecución</v>
          </cell>
          <cell r="J108" t="str">
            <v>https://community.secop.gov.co/Public/Tendering/OpportunityDetail/Index?noticeUID=CO1.NTC.2591631&amp;isFromPublicArea=True&amp;isModal=true&amp;asPopupView=true</v>
          </cell>
          <cell r="K108" t="str">
            <v>SDHT-SDA-PSP-034-2022</v>
          </cell>
          <cell r="L108" t="str">
            <v>X</v>
          </cell>
          <cell r="N108" t="str">
            <v>CC</v>
          </cell>
          <cell r="O108">
            <v>1019116246</v>
          </cell>
          <cell r="P108">
            <v>4</v>
          </cell>
          <cell r="Q108" t="str">
            <v>BARRAGAN RODRIGUEZ</v>
          </cell>
          <cell r="R108" t="str">
            <v>MARIA CAMILA</v>
          </cell>
          <cell r="S108" t="str">
            <v>No Aplica</v>
          </cell>
          <cell r="T108" t="str">
            <v>MARIA CAMILA BARRAGAN RODRIGUEZ</v>
          </cell>
          <cell r="U108" t="str">
            <v>F</v>
          </cell>
          <cell r="V108">
            <v>44579</v>
          </cell>
          <cell r="W108" t="str">
            <v>No Aplica</v>
          </cell>
          <cell r="X108">
            <v>44579</v>
          </cell>
          <cell r="Y108">
            <v>44928</v>
          </cell>
          <cell r="Z108" t="str">
            <v>Contratación Directa</v>
          </cell>
          <cell r="AA108" t="str">
            <v>Contrato</v>
          </cell>
          <cell r="AB108" t="str">
            <v>Prestación de Servicios Profesionales</v>
          </cell>
          <cell r="AC108" t="str">
            <v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08">
            <v>44579</v>
          </cell>
          <cell r="AE108">
            <v>44579</v>
          </cell>
          <cell r="AF108">
            <v>44579</v>
          </cell>
          <cell r="AG108">
            <v>44928</v>
          </cell>
          <cell r="AH108">
            <v>11</v>
          </cell>
          <cell r="AI108">
            <v>15</v>
          </cell>
          <cell r="AJ108">
            <v>11.5</v>
          </cell>
          <cell r="AK108">
            <v>11</v>
          </cell>
          <cell r="AL108">
            <v>15</v>
          </cell>
          <cell r="AN108">
            <v>44928</v>
          </cell>
          <cell r="AO108">
            <v>85675000</v>
          </cell>
          <cell r="AP108">
            <v>85675000</v>
          </cell>
          <cell r="AQ108">
            <v>7450000</v>
          </cell>
          <cell r="AR108">
            <v>0</v>
          </cell>
          <cell r="AS108">
            <v>3755</v>
          </cell>
          <cell r="AT108">
            <v>652</v>
          </cell>
          <cell r="AU108">
            <v>44565</v>
          </cell>
          <cell r="AV108">
            <v>85675000</v>
          </cell>
          <cell r="AW108" t="str">
            <v>O23011605560000007754</v>
          </cell>
          <cell r="AX108" t="str">
            <v>INVERSION</v>
          </cell>
          <cell r="AY108">
            <v>0</v>
          </cell>
          <cell r="AZ108" t="str">
            <v>5000263505</v>
          </cell>
          <cell r="BA108">
            <v>529</v>
          </cell>
          <cell r="BB108">
            <v>44579</v>
          </cell>
          <cell r="BC108">
            <v>85675000</v>
          </cell>
          <cell r="BK108" t="str">
            <v/>
          </cell>
          <cell r="BU108" t="str">
            <v/>
          </cell>
          <cell r="CE108" t="str">
            <v/>
          </cell>
          <cell r="CF108" t="str">
            <v/>
          </cell>
          <cell r="CQ108">
            <v>0</v>
          </cell>
          <cell r="CW108">
            <v>0</v>
          </cell>
          <cell r="EL108" t="str">
            <v>NO</v>
          </cell>
          <cell r="EM108" t="str">
            <v>No Aplica</v>
          </cell>
          <cell r="EN108" t="str">
            <v xml:space="preserve">120
</v>
          </cell>
          <cell r="EO108" t="e">
            <v>#VALUE!</v>
          </cell>
          <cell r="EP108">
            <v>45828</v>
          </cell>
          <cell r="ES108" t="str">
            <v>Clausula 1 - Numeral 6 y 23</v>
          </cell>
          <cell r="ET10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8" t="str">
            <v>No aplica</v>
          </cell>
        </row>
        <row r="109">
          <cell r="E109">
            <v>103</v>
          </cell>
          <cell r="F109" t="str">
            <v>103-2022</v>
          </cell>
          <cell r="G109" t="str">
            <v>CO1.PCCNTR.3348803</v>
          </cell>
          <cell r="H109" t="str">
            <v>IMPLEMENTAR 1  SISTEMA  DE LA SDHT</v>
          </cell>
          <cell r="I109" t="str">
            <v>En Ejecución</v>
          </cell>
          <cell r="J109" t="str">
            <v>https://community.secop.gov.co/Public/Tendering/OpportunityDetail/Index?noticeUID=CO1.NTC.2650484&amp;isFromPublicArea=True&amp;isModal=true&amp;asPopupView=true</v>
          </cell>
          <cell r="K109" t="str">
            <v>SDHT-SDA-PSP-035-2022</v>
          </cell>
          <cell r="L109" t="str">
            <v>X</v>
          </cell>
          <cell r="N109" t="str">
            <v>CC</v>
          </cell>
          <cell r="O109">
            <v>52807994</v>
          </cell>
          <cell r="P109">
            <v>1</v>
          </cell>
          <cell r="Q109" t="str">
            <v>MORENO TRUJILLO</v>
          </cell>
          <cell r="R109" t="str">
            <v>ANGELA PATRICIA</v>
          </cell>
          <cell r="S109" t="str">
            <v>No Aplica</v>
          </cell>
          <cell r="T109" t="str">
            <v>ANGELA PATRICIA MORENO TRUJILLO</v>
          </cell>
          <cell r="U109" t="str">
            <v>F</v>
          </cell>
          <cell r="V109">
            <v>44585</v>
          </cell>
          <cell r="W109" t="str">
            <v>No Aplica</v>
          </cell>
          <cell r="X109">
            <v>44586</v>
          </cell>
          <cell r="Y109">
            <v>44933</v>
          </cell>
          <cell r="Z109" t="str">
            <v>Contratación Directa</v>
          </cell>
          <cell r="AA109" t="str">
            <v>Contrato</v>
          </cell>
          <cell r="AB109" t="str">
            <v>Prestación de Servicios Profesionales</v>
          </cell>
          <cell r="AC109"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09">
            <v>44586</v>
          </cell>
          <cell r="AE109">
            <v>44586</v>
          </cell>
          <cell r="AF109">
            <v>44586</v>
          </cell>
          <cell r="AG109">
            <v>44935</v>
          </cell>
          <cell r="AH109">
            <v>11</v>
          </cell>
          <cell r="AI109">
            <v>15</v>
          </cell>
          <cell r="AJ109">
            <v>11.5</v>
          </cell>
          <cell r="AK109">
            <v>11</v>
          </cell>
          <cell r="AL109">
            <v>15</v>
          </cell>
          <cell r="AN109">
            <v>44935</v>
          </cell>
          <cell r="AO109">
            <v>85675000</v>
          </cell>
          <cell r="AP109">
            <v>85675000</v>
          </cell>
          <cell r="AQ109">
            <v>7450000</v>
          </cell>
          <cell r="AR109">
            <v>0</v>
          </cell>
          <cell r="AS109">
            <v>3143</v>
          </cell>
          <cell r="AT109">
            <v>650</v>
          </cell>
          <cell r="AU109">
            <v>44565</v>
          </cell>
          <cell r="AV109">
            <v>85675000</v>
          </cell>
          <cell r="AW109" t="str">
            <v>O23011605560000007754</v>
          </cell>
          <cell r="AX109" t="str">
            <v>INVERSION</v>
          </cell>
          <cell r="AY109">
            <v>0</v>
          </cell>
          <cell r="AZ109" t="str">
            <v>5000275331</v>
          </cell>
          <cell r="BA109" t="str">
            <v>744</v>
          </cell>
          <cell r="BB109">
            <v>44585</v>
          </cell>
          <cell r="BC109">
            <v>85675000</v>
          </cell>
          <cell r="BK109" t="str">
            <v/>
          </cell>
          <cell r="BU109" t="str">
            <v/>
          </cell>
          <cell r="CE109" t="str">
            <v/>
          </cell>
          <cell r="CF109" t="str">
            <v/>
          </cell>
          <cell r="CQ109">
            <v>0</v>
          </cell>
          <cell r="CW109">
            <v>0</v>
          </cell>
          <cell r="EL109" t="str">
            <v>NO</v>
          </cell>
          <cell r="EM109" t="str">
            <v>No Aplica</v>
          </cell>
          <cell r="EN109" t="str">
            <v xml:space="preserve">120
</v>
          </cell>
          <cell r="EO109" t="e">
            <v>#VALUE!</v>
          </cell>
          <cell r="EP109">
            <v>45835</v>
          </cell>
          <cell r="ES109" t="str">
            <v>Clausula 1 - Numeral 6 y 23</v>
          </cell>
          <cell r="ET10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9" t="str">
            <v>No aplica</v>
          </cell>
        </row>
        <row r="110">
          <cell r="E110">
            <v>104</v>
          </cell>
          <cell r="F110" t="str">
            <v>104-2022</v>
          </cell>
          <cell r="G110" t="str">
            <v>CO1.PCCNTR.3267818</v>
          </cell>
          <cell r="H110" t="str">
            <v>IMPLEMENTAR 1  SISTEMA  DE LA SDHT</v>
          </cell>
          <cell r="I110" t="str">
            <v>En Ejecución</v>
          </cell>
          <cell r="J110" t="str">
            <v>https://community.secop.gov.co/Public/Tendering/OpportunityDetail/Index?noticeUID=CO1.NTC.2583604&amp;isFromPublicArea=True&amp;isModal=true&amp;asPopupView=true</v>
          </cell>
          <cell r="K110" t="str">
            <v>SDHT-SDA-PSP-037-2022</v>
          </cell>
          <cell r="L110" t="str">
            <v>X</v>
          </cell>
          <cell r="N110" t="str">
            <v>CC</v>
          </cell>
          <cell r="O110">
            <v>1018449683</v>
          </cell>
          <cell r="P110">
            <v>5</v>
          </cell>
          <cell r="Q110" t="str">
            <v>HERRERA CUENCA</v>
          </cell>
          <cell r="R110" t="str">
            <v>JESSICA ALEXANDRA</v>
          </cell>
          <cell r="S110" t="str">
            <v>No Aplica</v>
          </cell>
          <cell r="T110" t="str">
            <v>JESSICA ALEXANDRA HERRERA CUENCA</v>
          </cell>
          <cell r="U110" t="str">
            <v>F</v>
          </cell>
          <cell r="V110">
            <v>44578</v>
          </cell>
          <cell r="W110" t="str">
            <v>No Aplica</v>
          </cell>
          <cell r="X110">
            <v>44579</v>
          </cell>
          <cell r="Y110">
            <v>44927</v>
          </cell>
          <cell r="Z110" t="str">
            <v>Contratación Directa</v>
          </cell>
          <cell r="AA110" t="str">
            <v>Contrato</v>
          </cell>
          <cell r="AB110" t="str">
            <v>Prestación de Servicios Profesionales</v>
          </cell>
          <cell r="AC110"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110">
            <v>44579</v>
          </cell>
          <cell r="AE110">
            <v>44579</v>
          </cell>
          <cell r="AF110">
            <v>44579</v>
          </cell>
          <cell r="AG110">
            <v>44927</v>
          </cell>
          <cell r="AH110">
            <v>11</v>
          </cell>
          <cell r="AI110">
            <v>15</v>
          </cell>
          <cell r="AJ110">
            <v>11.5</v>
          </cell>
          <cell r="AK110">
            <v>11</v>
          </cell>
          <cell r="AL110">
            <v>15</v>
          </cell>
          <cell r="AN110">
            <v>44927</v>
          </cell>
          <cell r="AO110">
            <v>75900000</v>
          </cell>
          <cell r="AP110">
            <v>75900000</v>
          </cell>
          <cell r="AQ110">
            <v>6600000</v>
          </cell>
          <cell r="AR110">
            <v>0</v>
          </cell>
          <cell r="AS110">
            <v>3756</v>
          </cell>
          <cell r="AT110">
            <v>655</v>
          </cell>
          <cell r="AU110">
            <v>44565</v>
          </cell>
          <cell r="AV110">
            <v>85675000</v>
          </cell>
          <cell r="AW110" t="str">
            <v>O23011605560000007754</v>
          </cell>
          <cell r="AX110" t="str">
            <v>INVERSION</v>
          </cell>
          <cell r="AY110">
            <v>0</v>
          </cell>
          <cell r="AZ110" t="str">
            <v>5000262058</v>
          </cell>
          <cell r="BA110">
            <v>475</v>
          </cell>
          <cell r="BB110">
            <v>44578</v>
          </cell>
          <cell r="BC110">
            <v>75900000</v>
          </cell>
          <cell r="BK110" t="str">
            <v/>
          </cell>
          <cell r="BU110" t="str">
            <v/>
          </cell>
          <cell r="CE110" t="str">
            <v/>
          </cell>
          <cell r="CF110" t="str">
            <v/>
          </cell>
          <cell r="CQ110">
            <v>0</v>
          </cell>
          <cell r="CW110">
            <v>0</v>
          </cell>
          <cell r="EL110" t="str">
            <v>NO</v>
          </cell>
          <cell r="EM110" t="str">
            <v>No Aplica</v>
          </cell>
          <cell r="EN110" t="str">
            <v xml:space="preserve">120
</v>
          </cell>
          <cell r="EO110" t="e">
            <v>#VALUE!</v>
          </cell>
          <cell r="EP110">
            <v>45827</v>
          </cell>
          <cell r="ES110" t="str">
            <v>Clausula 1 - Numeral 6 y 23</v>
          </cell>
          <cell r="ET11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10" t="str">
            <v>No aplica</v>
          </cell>
        </row>
        <row r="111">
          <cell r="E111">
            <v>105</v>
          </cell>
          <cell r="F111" t="str">
            <v>105-2022</v>
          </cell>
          <cell r="G111" t="str">
            <v>CO1.PCCNTR.3171243</v>
          </cell>
          <cell r="H111" t="str">
            <v xml:space="preserve">DESARROLLAR 1 DOCUMENTO DE BALANCE DE LOS MECANISMOS DE ARTICULACIÓN DE INSTANCIAS REGIONALES </v>
          </cell>
          <cell r="I111" t="str">
            <v>En Ejecución</v>
          </cell>
          <cell r="J111" t="str">
            <v>https://community.secop.gov.co/Public/Tendering/OpportunityDetail/Index?noticeUID=CO1.NTC.2496539&amp;isFromPublicArea=True&amp;isModal=true&amp;asPopupView=true</v>
          </cell>
          <cell r="K111" t="str">
            <v>SDHT-SDIS-PSP-007-2022</v>
          </cell>
          <cell r="L111" t="str">
            <v>X</v>
          </cell>
          <cell r="N111" t="str">
            <v>CC</v>
          </cell>
          <cell r="O111">
            <v>79795088</v>
          </cell>
          <cell r="P111">
            <v>6</v>
          </cell>
          <cell r="Q111" t="str">
            <v>DAZA ROJAS</v>
          </cell>
          <cell r="R111" t="str">
            <v>FLAVIO ENRIQUE</v>
          </cell>
          <cell r="S111" t="str">
            <v>No Aplica</v>
          </cell>
          <cell r="T111" t="str">
            <v>FLAVIO ENRIQUE DAZA ROJAS</v>
          </cell>
          <cell r="U111" t="str">
            <v>M</v>
          </cell>
          <cell r="V111">
            <v>44567</v>
          </cell>
          <cell r="W111">
            <v>44575</v>
          </cell>
          <cell r="X111">
            <v>44569</v>
          </cell>
          <cell r="Y111">
            <v>44926</v>
          </cell>
          <cell r="Z111" t="str">
            <v>Contratación Directa</v>
          </cell>
          <cell r="AA111" t="str">
            <v>Contrato</v>
          </cell>
          <cell r="AB111" t="str">
            <v>Prestación de Servicios Profesionales</v>
          </cell>
          <cell r="AC111" t="str">
            <v>PRESTAR SERVICIOS PROFESIONALES JURÍDICOS PARA APOYAR LAS ACTIVIDADES DE REVISIÓN, CONSOLIDACIÓN Y SEGUIMIENTO DE LA INFORMACIÓN DEL SECTOR, EN EL MARCO DE LA PROPUESTA DE CREACIÓN DE UN BANCO DE TIERRAS PARA LA CIUDAD REGIÓN.</v>
          </cell>
          <cell r="AD111">
            <v>44575</v>
          </cell>
          <cell r="AE111">
            <v>44575</v>
          </cell>
          <cell r="AF111">
            <v>44575</v>
          </cell>
          <cell r="AG111">
            <v>44909</v>
          </cell>
          <cell r="AH111">
            <v>11</v>
          </cell>
          <cell r="AI111">
            <v>0</v>
          </cell>
          <cell r="AJ111">
            <v>11</v>
          </cell>
          <cell r="AK111">
            <v>11</v>
          </cell>
          <cell r="AL111">
            <v>0</v>
          </cell>
          <cell r="AN111">
            <v>44909</v>
          </cell>
          <cell r="AO111">
            <v>67980000</v>
          </cell>
          <cell r="AP111">
            <v>67980000</v>
          </cell>
          <cell r="AQ111">
            <v>6180000</v>
          </cell>
          <cell r="AR111">
            <v>0</v>
          </cell>
          <cell r="AS111">
            <v>2657</v>
          </cell>
          <cell r="AT111">
            <v>668</v>
          </cell>
          <cell r="AU111">
            <v>44565</v>
          </cell>
          <cell r="AV111">
            <v>67980000</v>
          </cell>
          <cell r="AW111" t="str">
            <v>O23011605520000007802</v>
          </cell>
          <cell r="AX111" t="str">
            <v>INVERSION</v>
          </cell>
          <cell r="AY111">
            <v>0</v>
          </cell>
          <cell r="AZ111" t="str">
            <v>5000249907</v>
          </cell>
          <cell r="BA111">
            <v>72</v>
          </cell>
          <cell r="BB111">
            <v>44568</v>
          </cell>
          <cell r="BC111">
            <v>67980000</v>
          </cell>
          <cell r="BK111" t="str">
            <v/>
          </cell>
          <cell r="BU111" t="str">
            <v/>
          </cell>
          <cell r="CE111" t="str">
            <v/>
          </cell>
          <cell r="CF111" t="str">
            <v/>
          </cell>
          <cell r="CQ111">
            <v>0</v>
          </cell>
          <cell r="CW111">
            <v>0</v>
          </cell>
          <cell r="DA111">
            <v>44636</v>
          </cell>
          <cell r="DB111" t="str">
            <v>MARIA PAULA CONTRERAS SANCHEZ</v>
          </cell>
          <cell r="DC111">
            <v>1094275229</v>
          </cell>
          <cell r="DD111" t="str">
            <v>Calle 45a 25a 30 Apto 504</v>
          </cell>
          <cell r="DE111" t="str">
            <v>3167518342;3680246 ext:1411, 1413, 1415, 1416</v>
          </cell>
          <cell r="DF111" t="str">
            <v>maria.contreras@habitatbogota.gov.co;mp.contreras10@gmail.com</v>
          </cell>
          <cell r="DG111">
            <v>55208000</v>
          </cell>
          <cell r="EL111" t="str">
            <v>NO</v>
          </cell>
          <cell r="EM111" t="str">
            <v>No Aplica</v>
          </cell>
          <cell r="EN111" t="str">
            <v xml:space="preserve">120
</v>
          </cell>
          <cell r="EO111" t="e">
            <v>#VALUE!</v>
          </cell>
          <cell r="EP111">
            <v>45809</v>
          </cell>
          <cell r="ES111" t="str">
            <v>Clausula 1 - Numeral 6 y 23</v>
          </cell>
          <cell r="ET11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11" t="str">
            <v>No aplica</v>
          </cell>
        </row>
        <row r="112">
          <cell r="E112">
            <v>106</v>
          </cell>
          <cell r="F112" t="str">
            <v>106-2022</v>
          </cell>
          <cell r="G112" t="str">
            <v>CO1.PCCNTR.3171466</v>
          </cell>
          <cell r="H112" t="str">
            <v>DESARROLLAR 7 DOCUMENTOS ENTRE  ESTUDIOS  Y  EVALUACIONES SOBRE PROGRAMAS, ESTRATEGÍAS Y POLITÍTICAS DEL SECTOR HÁBITAT.</v>
          </cell>
          <cell r="I112" t="str">
            <v>En Ejecución</v>
          </cell>
          <cell r="J112" t="str">
            <v>https://community.secop.gov.co/Public/Tendering/OpportunityDetail/Index?noticeUID=CO1.NTC.2496716&amp;isFromPublicArea=True&amp;isModal=true&amp;asPopupView=true</v>
          </cell>
          <cell r="K112" t="str">
            <v>SDHT-SDIS-PSP-029-2022</v>
          </cell>
          <cell r="L112" t="str">
            <v>X</v>
          </cell>
          <cell r="N112" t="str">
            <v>CC</v>
          </cell>
          <cell r="O112">
            <v>1123084953</v>
          </cell>
          <cell r="P112">
            <v>1</v>
          </cell>
          <cell r="Q112" t="str">
            <v>TORRES CASALLAS</v>
          </cell>
          <cell r="R112" t="str">
            <v>CRISTIAN ANDRES</v>
          </cell>
          <cell r="S112" t="str">
            <v>No Aplica</v>
          </cell>
          <cell r="T112" t="str">
            <v>CRISTIAN ANDRES TORRES CASALLAS</v>
          </cell>
          <cell r="U112" t="str">
            <v>M</v>
          </cell>
          <cell r="V112">
            <v>44567</v>
          </cell>
          <cell r="W112">
            <v>44573</v>
          </cell>
          <cell r="X112">
            <v>44569</v>
          </cell>
          <cell r="Y112">
            <v>44926</v>
          </cell>
          <cell r="Z112" t="str">
            <v>Contratación Directa</v>
          </cell>
          <cell r="AA112" t="str">
            <v>Contrato</v>
          </cell>
          <cell r="AB112" t="str">
            <v>Prestación de Servicios Profesionales</v>
          </cell>
          <cell r="AC112" t="str">
            <v>PRESTAR SERVICIOS PROFESIONALES PARA APOYAR LAS ACTIVIDADES DE ELABORACION DE ANÁLISIS, INVESTIGACIONES Y DEMÁS DOCUMENTOS TÉCNICOS, ASÍ COMO EL PROCESAMIENTO DE DATOS, QUE CONTRIBUYAN AL SEGUIMIENTO DE LA POLÍTICA DE GESTIÓN INTEGRAL DEL HÁBITAT.</v>
          </cell>
          <cell r="AD112">
            <v>44573</v>
          </cell>
          <cell r="AE112">
            <v>44573</v>
          </cell>
          <cell r="AF112">
            <v>44573</v>
          </cell>
          <cell r="AG112">
            <v>44922</v>
          </cell>
          <cell r="AH112">
            <v>11</v>
          </cell>
          <cell r="AI112">
            <v>15</v>
          </cell>
          <cell r="AJ112">
            <v>11.5</v>
          </cell>
          <cell r="AK112">
            <v>11</v>
          </cell>
          <cell r="AL112">
            <v>15</v>
          </cell>
          <cell r="AN112">
            <v>44922</v>
          </cell>
          <cell r="AO112">
            <v>97727000</v>
          </cell>
          <cell r="AP112">
            <v>97727000</v>
          </cell>
          <cell r="AQ112">
            <v>8498000</v>
          </cell>
          <cell r="AR112">
            <v>0</v>
          </cell>
          <cell r="AS112">
            <v>2644</v>
          </cell>
          <cell r="AT112">
            <v>621</v>
          </cell>
          <cell r="AU112">
            <v>44565</v>
          </cell>
          <cell r="AV112">
            <v>97727000</v>
          </cell>
          <cell r="AW112" t="str">
            <v>O23011601190000007721</v>
          </cell>
          <cell r="AX112" t="str">
            <v>INVERSION</v>
          </cell>
          <cell r="AY112">
            <v>0</v>
          </cell>
          <cell r="AZ112" t="str">
            <v>5000249906</v>
          </cell>
          <cell r="BA112">
            <v>71</v>
          </cell>
          <cell r="BB112">
            <v>44568</v>
          </cell>
          <cell r="BC112">
            <v>97727000</v>
          </cell>
          <cell r="BK112" t="str">
            <v/>
          </cell>
          <cell r="BU112" t="str">
            <v/>
          </cell>
          <cell r="CE112" t="str">
            <v/>
          </cell>
          <cell r="CF112" t="str">
            <v/>
          </cell>
          <cell r="CQ112">
            <v>0</v>
          </cell>
          <cell r="CW112">
            <v>0</v>
          </cell>
          <cell r="EL112" t="str">
            <v>NO</v>
          </cell>
          <cell r="EM112" t="str">
            <v>No Aplica</v>
          </cell>
          <cell r="EN112" t="str">
            <v xml:space="preserve">120
</v>
          </cell>
          <cell r="EO112" t="e">
            <v>#VALUE!</v>
          </cell>
          <cell r="EP112">
            <v>45822</v>
          </cell>
          <cell r="ES112" t="str">
            <v>Clausula 1 - Numeral 6 y 23</v>
          </cell>
          <cell r="ET11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12" t="str">
            <v>No aplica</v>
          </cell>
        </row>
        <row r="113">
          <cell r="E113">
            <v>107</v>
          </cell>
          <cell r="F113" t="str">
            <v>107-2022</v>
          </cell>
          <cell r="G113" t="str">
            <v>CO1.PCCNTR.3174028</v>
          </cell>
          <cell r="H113" t="str">
            <v xml:space="preserve">DESARROLLAR 1 DOCUMENTO DE BALANCE DE LOS MECANISMOS DE ARTICULACIÓN DE INSTANCIAS REGIONALES </v>
          </cell>
          <cell r="I113" t="str">
            <v>En Ejecución</v>
          </cell>
          <cell r="J113" t="str">
            <v>https://community.secop.gov.co/Public/Tendering/OpportunityDetail/Index?noticeUID=CO1.NTC.2496891&amp;isFromPublicArea=True&amp;isModal=true&amp;asPopupView=true</v>
          </cell>
          <cell r="K113" t="str">
            <v>SDHT-SDIS-PSP-001-2022</v>
          </cell>
          <cell r="L113" t="str">
            <v>X</v>
          </cell>
          <cell r="N113" t="str">
            <v>CC</v>
          </cell>
          <cell r="O113">
            <v>1010178700</v>
          </cell>
          <cell r="P113">
            <v>1</v>
          </cell>
          <cell r="Q113" t="str">
            <v>ARDILA BERNAL</v>
          </cell>
          <cell r="R113" t="str">
            <v>NATTALY MARIA</v>
          </cell>
          <cell r="S113" t="str">
            <v>No Aplica</v>
          </cell>
          <cell r="T113" t="str">
            <v>NATTALY MARIA ARDILA BERNAL</v>
          </cell>
          <cell r="U113" t="str">
            <v>F</v>
          </cell>
          <cell r="V113">
            <v>44567</v>
          </cell>
          <cell r="W113">
            <v>44573</v>
          </cell>
          <cell r="X113">
            <v>44569</v>
          </cell>
          <cell r="Y113">
            <v>44926</v>
          </cell>
          <cell r="Z113" t="str">
            <v>Contratación Directa</v>
          </cell>
          <cell r="AA113" t="str">
            <v>Contrato</v>
          </cell>
          <cell r="AB113" t="str">
            <v>Prestación de Servicios Profesionales</v>
          </cell>
          <cell r="AC113" t="str">
            <v>PRESTAR SERVICIOS PROFESIONALES PARA APOYAR LA GESTIÓN ADMINISTRATIVA DE LA SUBDIRECCIÓN, ASÍ COMO DE REVISIÓN, CONSOLIDACIÓN Y SEGUIMIENTO DE LA INFORMACIÓN INSUMO PARA LA CONSOLIDACIÓN DE UN BANCO DE TIERRAS PARA LA CIUDAD REGIÓN.</v>
          </cell>
          <cell r="AD113">
            <v>44573</v>
          </cell>
          <cell r="AE113">
            <v>44573</v>
          </cell>
          <cell r="AF113">
            <v>44573</v>
          </cell>
          <cell r="AG113">
            <v>44922</v>
          </cell>
          <cell r="AH113">
            <v>11</v>
          </cell>
          <cell r="AI113">
            <v>15</v>
          </cell>
          <cell r="AJ113">
            <v>11.5</v>
          </cell>
          <cell r="AK113">
            <v>11</v>
          </cell>
          <cell r="AL113">
            <v>15</v>
          </cell>
          <cell r="AN113">
            <v>44922</v>
          </cell>
          <cell r="AO113">
            <v>63699000</v>
          </cell>
          <cell r="AP113">
            <v>63699000</v>
          </cell>
          <cell r="AQ113">
            <v>5539043</v>
          </cell>
          <cell r="AR113">
            <v>-5.5</v>
          </cell>
          <cell r="AS113">
            <v>2658</v>
          </cell>
          <cell r="AT113">
            <v>671</v>
          </cell>
          <cell r="AU113">
            <v>44565</v>
          </cell>
          <cell r="AV113">
            <v>63699000</v>
          </cell>
          <cell r="AW113" t="str">
            <v>O23011605520000007802</v>
          </cell>
          <cell r="AX113" t="str">
            <v>INVERSION</v>
          </cell>
          <cell r="AY113">
            <v>0</v>
          </cell>
          <cell r="AZ113" t="str">
            <v>5000249902</v>
          </cell>
          <cell r="BA113">
            <v>68</v>
          </cell>
          <cell r="BB113">
            <v>44568</v>
          </cell>
          <cell r="BC113">
            <v>63699000</v>
          </cell>
          <cell r="BK113" t="str">
            <v/>
          </cell>
          <cell r="BU113" t="str">
            <v/>
          </cell>
          <cell r="CE113" t="str">
            <v/>
          </cell>
          <cell r="CF113" t="str">
            <v/>
          </cell>
          <cell r="CQ113">
            <v>0</v>
          </cell>
          <cell r="CW113">
            <v>0</v>
          </cell>
          <cell r="EL113" t="str">
            <v>NO</v>
          </cell>
          <cell r="EM113" t="str">
            <v>No Aplica</v>
          </cell>
          <cell r="EN113" t="str">
            <v xml:space="preserve">120
</v>
          </cell>
          <cell r="EO113" t="e">
            <v>#VALUE!</v>
          </cell>
          <cell r="EP113">
            <v>45822</v>
          </cell>
          <cell r="ES113" t="str">
            <v>Clausula 1 - Numeral 6 y 23</v>
          </cell>
          <cell r="ET11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13" t="str">
            <v>No aplica</v>
          </cell>
        </row>
        <row r="114">
          <cell r="E114">
            <v>108</v>
          </cell>
          <cell r="F114" t="str">
            <v>108-2022</v>
          </cell>
          <cell r="G114" t="str">
            <v>CO1.PCCNTR.3174526</v>
          </cell>
          <cell r="H114" t="str">
            <v>DESARROLLAR 3 DOCUMENTOS  DE LINEAMIENTOS TÉCNICOS DE ARTICULACIÓN REGIONAL</v>
          </cell>
          <cell r="I114" t="str">
            <v>En Ejecución</v>
          </cell>
          <cell r="J114" t="str">
            <v>https://community.secop.gov.co/Public/Tendering/OpportunityDetail/Index?noticeUID=CO1.NTC.2497124&amp;isFromPublicArea=True&amp;isModal=true&amp;asPopupView=true</v>
          </cell>
          <cell r="K114" t="str">
            <v>SDHT-SDIS-PSP-009-2022</v>
          </cell>
          <cell r="L114" t="str">
            <v>X</v>
          </cell>
          <cell r="N114" t="str">
            <v>CC</v>
          </cell>
          <cell r="O114">
            <v>63548541</v>
          </cell>
          <cell r="P114">
            <v>5</v>
          </cell>
          <cell r="Q114" t="str">
            <v>GOENAGA ARIZA</v>
          </cell>
          <cell r="R114" t="str">
            <v>INDIRA BELIZA</v>
          </cell>
          <cell r="S114" t="str">
            <v>No Aplica</v>
          </cell>
          <cell r="T114" t="str">
            <v>INDIRA BELIZA GOENAGA ARIZA</v>
          </cell>
          <cell r="U114" t="str">
            <v>F</v>
          </cell>
          <cell r="V114">
            <v>44567</v>
          </cell>
          <cell r="W114">
            <v>44573</v>
          </cell>
          <cell r="X114">
            <v>44569</v>
          </cell>
          <cell r="Y114">
            <v>44926</v>
          </cell>
          <cell r="Z114" t="str">
            <v>Contratación Directa</v>
          </cell>
          <cell r="AA114" t="str">
            <v>Contrato</v>
          </cell>
          <cell r="AB114" t="str">
            <v>Prestación de Servicios Profesionales</v>
          </cell>
          <cell r="AC114" t="str">
            <v>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v>
          </cell>
          <cell r="AD114">
            <v>44573</v>
          </cell>
          <cell r="AE114">
            <v>44573</v>
          </cell>
          <cell r="AF114">
            <v>44573</v>
          </cell>
          <cell r="AG114">
            <v>44922</v>
          </cell>
          <cell r="AH114">
            <v>11</v>
          </cell>
          <cell r="AI114">
            <v>15</v>
          </cell>
          <cell r="AJ114">
            <v>11.5</v>
          </cell>
          <cell r="AK114">
            <v>11</v>
          </cell>
          <cell r="AL114">
            <v>15</v>
          </cell>
          <cell r="AN114">
            <v>44922</v>
          </cell>
          <cell r="AO114">
            <v>97727000</v>
          </cell>
          <cell r="AP114">
            <v>97727000</v>
          </cell>
          <cell r="AQ114">
            <v>8498000</v>
          </cell>
          <cell r="AR114">
            <v>0</v>
          </cell>
          <cell r="AS114">
            <v>2661</v>
          </cell>
          <cell r="AT114">
            <v>677</v>
          </cell>
          <cell r="AU114">
            <v>44565</v>
          </cell>
          <cell r="AV114">
            <v>97727000</v>
          </cell>
          <cell r="AW114" t="str">
            <v>O23011605520000007802</v>
          </cell>
          <cell r="AX114" t="str">
            <v>INVERSION</v>
          </cell>
          <cell r="AY114">
            <v>0</v>
          </cell>
          <cell r="AZ114" t="str">
            <v>5000249908</v>
          </cell>
          <cell r="BA114">
            <v>73</v>
          </cell>
          <cell r="BB114">
            <v>44568</v>
          </cell>
          <cell r="BC114">
            <v>97727000</v>
          </cell>
          <cell r="BK114" t="str">
            <v/>
          </cell>
          <cell r="BU114" t="str">
            <v/>
          </cell>
          <cell r="CE114" t="str">
            <v/>
          </cell>
          <cell r="CF114" t="str">
            <v/>
          </cell>
          <cell r="CQ114">
            <v>0</v>
          </cell>
          <cell r="CW114">
            <v>0</v>
          </cell>
          <cell r="EL114" t="str">
            <v>NO</v>
          </cell>
          <cell r="EM114" t="str">
            <v>No Aplica</v>
          </cell>
          <cell r="EN114" t="str">
            <v xml:space="preserve">120
</v>
          </cell>
          <cell r="EO114" t="e">
            <v>#VALUE!</v>
          </cell>
          <cell r="EP114">
            <v>45822</v>
          </cell>
          <cell r="ES114" t="str">
            <v>Clausula 1 - Numeral 6 y 23</v>
          </cell>
          <cell r="ET11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14" t="str">
            <v>No aplica</v>
          </cell>
        </row>
        <row r="115">
          <cell r="E115">
            <v>109</v>
          </cell>
          <cell r="F115" t="str">
            <v>109-2022</v>
          </cell>
          <cell r="G115" t="str">
            <v>CO1.PCCNTR.3174240</v>
          </cell>
          <cell r="H115" t="str">
            <v xml:space="preserve">ELABORAR 1 MODELO DE DATOS PARA ESTANDARIZAR LA INFORMACIÓN MISIONAL Y ESTRATÉGICA DEL SECTOR. </v>
          </cell>
          <cell r="I115" t="str">
            <v>En Ejecución</v>
          </cell>
          <cell r="J115" t="str">
            <v>https://community.secop.gov.co/Public/Tendering/OpportunityDetail/Index?noticeUID=CO1.NTC.2496895&amp;isFromPublicArea=True&amp;isModal=true&amp;asPopupView=true</v>
          </cell>
          <cell r="K115" t="str">
            <v>SDHT-SDIS-PSP-012-2022</v>
          </cell>
          <cell r="L115" t="str">
            <v>X</v>
          </cell>
          <cell r="N115" t="str">
            <v>CC</v>
          </cell>
          <cell r="O115">
            <v>80150630</v>
          </cell>
          <cell r="P115">
            <v>4</v>
          </cell>
          <cell r="Q115" t="str">
            <v>ROJAS SANCHEZ</v>
          </cell>
          <cell r="R115" t="str">
            <v>GUSTAVO</v>
          </cell>
          <cell r="S115" t="str">
            <v>No Aplica</v>
          </cell>
          <cell r="T115" t="str">
            <v>GUSTAVO ROJAS SANCHEZ</v>
          </cell>
          <cell r="U115" t="str">
            <v>M</v>
          </cell>
          <cell r="V115">
            <v>44567</v>
          </cell>
          <cell r="W115">
            <v>44573</v>
          </cell>
          <cell r="X115">
            <v>44569</v>
          </cell>
          <cell r="Y115">
            <v>44926</v>
          </cell>
          <cell r="Z115" t="str">
            <v>Contratación Directa</v>
          </cell>
          <cell r="AA115" t="str">
            <v>Contrato</v>
          </cell>
          <cell r="AB115" t="str">
            <v>Prestación de Servicios Profesionales</v>
          </cell>
          <cell r="AC115" t="str">
            <v>PRESTAR SERVICIOS PROFESIONALES PARA APOYAR EL MANEJO Y ACTUALIZACIÓN DE LA INFORMACIÓN ALFANÚMERICA Y GEOGRÁFICA DE LA BASE DE DATOS GEOGRÁFICA EMPRESARIAL DE LA SDHT, ASÍ COMO EL DESARROLLO DE APLICACIONES ARCGIS ONLINE, EN EL MARCO DE LA INFORMACIÓN MISIONAL Y ESTRATÉGICA DEL SECTOR.</v>
          </cell>
          <cell r="AD115">
            <v>44573</v>
          </cell>
          <cell r="AE115">
            <v>44573</v>
          </cell>
          <cell r="AF115">
            <v>44573</v>
          </cell>
          <cell r="AG115">
            <v>44922</v>
          </cell>
          <cell r="AH115">
            <v>11</v>
          </cell>
          <cell r="AI115">
            <v>15</v>
          </cell>
          <cell r="AJ115">
            <v>11.5</v>
          </cell>
          <cell r="AK115">
            <v>11</v>
          </cell>
          <cell r="AL115">
            <v>15</v>
          </cell>
          <cell r="AN115">
            <v>44922</v>
          </cell>
          <cell r="AO115">
            <v>97727000</v>
          </cell>
          <cell r="AP115">
            <v>97727000</v>
          </cell>
          <cell r="AQ115">
            <v>8498000</v>
          </cell>
          <cell r="AR115">
            <v>0</v>
          </cell>
          <cell r="AS115">
            <v>2665</v>
          </cell>
          <cell r="AT115">
            <v>721</v>
          </cell>
          <cell r="AU115">
            <v>44566</v>
          </cell>
          <cell r="AV115">
            <v>97727000</v>
          </cell>
          <cell r="AW115" t="str">
            <v>O23011605530000007728</v>
          </cell>
          <cell r="AX115" t="str">
            <v>INVERSION</v>
          </cell>
          <cell r="AY115">
            <v>0</v>
          </cell>
          <cell r="AZ115" t="str">
            <v>5000249911</v>
          </cell>
          <cell r="BA115">
            <v>75</v>
          </cell>
          <cell r="BB115">
            <v>44568</v>
          </cell>
          <cell r="BC115">
            <v>97727000</v>
          </cell>
          <cell r="BK115" t="str">
            <v/>
          </cell>
          <cell r="BU115" t="str">
            <v/>
          </cell>
          <cell r="CE115" t="str">
            <v/>
          </cell>
          <cell r="CF115" t="str">
            <v/>
          </cell>
          <cell r="CQ115">
            <v>0</v>
          </cell>
          <cell r="CW115">
            <v>0</v>
          </cell>
          <cell r="EL115" t="str">
            <v>NO</v>
          </cell>
          <cell r="EM115" t="str">
            <v>No Aplica</v>
          </cell>
          <cell r="EN115" t="str">
            <v xml:space="preserve">120
</v>
          </cell>
          <cell r="EO115" t="e">
            <v>#VALUE!</v>
          </cell>
          <cell r="EP115">
            <v>45822</v>
          </cell>
          <cell r="ES115" t="str">
            <v>Clausula 1 - Numeral 6 y 23</v>
          </cell>
          <cell r="ET11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15" t="str">
            <v>No aplica</v>
          </cell>
        </row>
        <row r="116">
          <cell r="E116">
            <v>110</v>
          </cell>
          <cell r="F116" t="str">
            <v>110-2022</v>
          </cell>
          <cell r="G116" t="str">
            <v>CO1.PCCNTR.3173622</v>
          </cell>
          <cell r="H116" t="str">
            <v xml:space="preserve">ELABORAR 2 DOCUMENTOS DE ANÁLISIS CON RESPECTO A LAS ALTERNATIVAS DE FINANCIACIÓN Y ACCESO A SOLUCIONES HABITACIONALES </v>
          </cell>
          <cell r="I116" t="str">
            <v>En Ejecución</v>
          </cell>
          <cell r="J116" t="str">
            <v>https://community.secop.gov.co/Public/Tendering/OpportunityDetail/Index?noticeUID=CO1.NTC.2496897&amp;isFromPublicArea=True&amp;isModal=true&amp;asPopupView=true</v>
          </cell>
          <cell r="K116" t="str">
            <v>SDHT-SDIS-PSP-033-2022</v>
          </cell>
          <cell r="L116" t="str">
            <v>X</v>
          </cell>
          <cell r="N116" t="str">
            <v>CC</v>
          </cell>
          <cell r="O116">
            <v>52337047</v>
          </cell>
          <cell r="P116">
            <v>2</v>
          </cell>
          <cell r="Q116" t="str">
            <v>LOPEZ RODRIGUEZ</v>
          </cell>
          <cell r="R116" t="str">
            <v>DIANA ANGELICA</v>
          </cell>
          <cell r="S116" t="str">
            <v>No Aplica</v>
          </cell>
          <cell r="T116" t="str">
            <v>DIANA ANGELICA LOPEZ RODRIGUEZ</v>
          </cell>
          <cell r="U116" t="str">
            <v>F</v>
          </cell>
          <cell r="V116">
            <v>44567</v>
          </cell>
          <cell r="W116">
            <v>44573</v>
          </cell>
          <cell r="X116">
            <v>44569</v>
          </cell>
          <cell r="Y116">
            <v>44926</v>
          </cell>
          <cell r="Z116" t="str">
            <v>Contratación Directa</v>
          </cell>
          <cell r="AA116" t="str">
            <v>Contrato</v>
          </cell>
          <cell r="AB116" t="str">
            <v>Prestación de Servicios Profesionales</v>
          </cell>
          <cell r="AC116" t="str">
            <v xml:space="preserve"> PRESTAR SERVICIOS PROFESIONALES A LA SUBSECRETARÍA DE PLANEACIÓN Y POLÍTICA A TRAVÉS DEL APOYO A LA COORDINACIÓN E IMPLEMENTACIÓN DE LAS POLÍTICAS PÚBLICAS TENDIENTES PARA AL CUMPLIMIENTO DE SUS OBJETIVOS EN MATERIA DE GESTIÓN INTEGRAL DEL HÁBITAT , EN EL MARCO DEL PLAN DE DESARROLLO DISTRITAL.</v>
          </cell>
          <cell r="AD116">
            <v>44573</v>
          </cell>
          <cell r="AE116">
            <v>44573</v>
          </cell>
          <cell r="AF116">
            <v>44573</v>
          </cell>
          <cell r="AG116">
            <v>44921</v>
          </cell>
          <cell r="AH116">
            <v>11</v>
          </cell>
          <cell r="AI116">
            <v>15</v>
          </cell>
          <cell r="AJ116">
            <v>11.5</v>
          </cell>
          <cell r="AK116">
            <v>11</v>
          </cell>
          <cell r="AL116">
            <v>15</v>
          </cell>
          <cell r="AN116">
            <v>44921</v>
          </cell>
          <cell r="AO116">
            <v>106605000</v>
          </cell>
          <cell r="AP116">
            <v>106605000</v>
          </cell>
          <cell r="AQ116">
            <v>9270000</v>
          </cell>
          <cell r="AR116">
            <v>0</v>
          </cell>
          <cell r="AS116">
            <v>2648</v>
          </cell>
          <cell r="AT116">
            <v>639</v>
          </cell>
          <cell r="AU116">
            <v>44565</v>
          </cell>
          <cell r="AV116">
            <v>106605000</v>
          </cell>
          <cell r="AW116" t="str">
            <v>O23011601190000007721</v>
          </cell>
          <cell r="AX116" t="str">
            <v>INVERSION</v>
          </cell>
          <cell r="AY116">
            <v>0</v>
          </cell>
          <cell r="AZ116" t="str">
            <v>5000249904</v>
          </cell>
          <cell r="BA116">
            <v>69</v>
          </cell>
          <cell r="BB116">
            <v>44568</v>
          </cell>
          <cell r="BC116">
            <v>106605000</v>
          </cell>
          <cell r="BK116" t="str">
            <v/>
          </cell>
          <cell r="BU116" t="str">
            <v/>
          </cell>
          <cell r="CE116" t="str">
            <v/>
          </cell>
          <cell r="CF116" t="str">
            <v/>
          </cell>
          <cell r="CQ116">
            <v>0</v>
          </cell>
          <cell r="CW116">
            <v>0</v>
          </cell>
          <cell r="EL116" t="str">
            <v>NO</v>
          </cell>
          <cell r="EM116" t="str">
            <v>No Aplica</v>
          </cell>
          <cell r="EN116" t="str">
            <v xml:space="preserve">120
</v>
          </cell>
          <cell r="EO116" t="e">
            <v>#VALUE!</v>
          </cell>
          <cell r="EP116">
            <v>45821</v>
          </cell>
          <cell r="ES116" t="str">
            <v>Clausula 1 - Numeral 6 y 23</v>
          </cell>
          <cell r="ET11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16" t="str">
            <v>No aplica</v>
          </cell>
        </row>
        <row r="117">
          <cell r="E117">
            <v>111</v>
          </cell>
          <cell r="F117" t="str">
            <v>111-2022</v>
          </cell>
          <cell r="G117" t="str">
            <v>CO1.PCCNTR.3172590</v>
          </cell>
          <cell r="H117" t="str">
            <v xml:space="preserve"> ADOPTAR 1 POLÍTICA DE GESTIÓN INTEGRAL DEL SECTOR HÁBITAT </v>
          </cell>
          <cell r="I117" t="str">
            <v>En Ejecución</v>
          </cell>
          <cell r="J117" t="str">
            <v>https://community.secop.gov.co/Public/Tendering/OpportunityDetail/Index?noticeUID=CO1.NTC.2497134&amp;isFromPublicArea=True&amp;isModal=true&amp;asPopupView=true</v>
          </cell>
          <cell r="K117" t="str">
            <v>SDHT-SDIS-PSP-017-2022</v>
          </cell>
          <cell r="L117" t="str">
            <v>X</v>
          </cell>
          <cell r="N117" t="str">
            <v>CC</v>
          </cell>
          <cell r="O117">
            <v>1030546080</v>
          </cell>
          <cell r="P117">
            <v>3</v>
          </cell>
          <cell r="Q117" t="str">
            <v>ALARCON ROBLES</v>
          </cell>
          <cell r="R117" t="str">
            <v>DANIEL ESTEBAN</v>
          </cell>
          <cell r="S117" t="str">
            <v>No Aplica</v>
          </cell>
          <cell r="T117" t="str">
            <v>DANIEL ESTEBAN ALARCON ROBLES</v>
          </cell>
          <cell r="U117" t="str">
            <v>M</v>
          </cell>
          <cell r="V117">
            <v>44567</v>
          </cell>
          <cell r="W117">
            <v>44573</v>
          </cell>
          <cell r="X117">
            <v>44569</v>
          </cell>
          <cell r="Y117">
            <v>44916</v>
          </cell>
          <cell r="Z117" t="str">
            <v>Contratación Directa</v>
          </cell>
          <cell r="AA117" t="str">
            <v>Contrato</v>
          </cell>
          <cell r="AB117" t="str">
            <v>Prestación de Servicios Profesionales</v>
          </cell>
          <cell r="AC117" t="str">
            <v>PRESTAR SERVICIOS PROFESIONALES PARA ADELANTAR LAS ACTIVIDADES DE SEGUIMIENTO QUE PERMITAN IMPLEMENTAR LA POLÍTICA DE GESTIÓN INTEGRAL DEL HÁBITAT, ASÍ COMO APOYAR LA FORMULACIÓN DE LAS DEMÁS POLÍTICAS DEL SECTOR HÁBITAT</v>
          </cell>
          <cell r="AD117">
            <v>44573</v>
          </cell>
          <cell r="AE117">
            <v>44573</v>
          </cell>
          <cell r="AF117">
            <v>44573</v>
          </cell>
          <cell r="AG117">
            <v>44922</v>
          </cell>
          <cell r="AH117">
            <v>11</v>
          </cell>
          <cell r="AI117">
            <v>15</v>
          </cell>
          <cell r="AJ117">
            <v>11.5</v>
          </cell>
          <cell r="AK117">
            <v>11</v>
          </cell>
          <cell r="AL117">
            <v>15</v>
          </cell>
          <cell r="AN117">
            <v>44922</v>
          </cell>
          <cell r="AO117">
            <v>118450000</v>
          </cell>
          <cell r="AP117">
            <v>118450000</v>
          </cell>
          <cell r="AQ117">
            <v>10300000</v>
          </cell>
          <cell r="AR117">
            <v>0</v>
          </cell>
          <cell r="AS117">
            <v>2632</v>
          </cell>
          <cell r="AT117">
            <v>558</v>
          </cell>
          <cell r="AU117">
            <v>44565</v>
          </cell>
          <cell r="AV117">
            <v>118450000</v>
          </cell>
          <cell r="AW117" t="str">
            <v>O23011601190000007721</v>
          </cell>
          <cell r="AX117" t="str">
            <v>INVERSION</v>
          </cell>
          <cell r="AY117">
            <v>0</v>
          </cell>
          <cell r="AZ117" t="str">
            <v>5000249916</v>
          </cell>
          <cell r="BA117">
            <v>76</v>
          </cell>
          <cell r="BB117">
            <v>44568</v>
          </cell>
          <cell r="BC117">
            <v>118450000</v>
          </cell>
          <cell r="BK117" t="str">
            <v/>
          </cell>
          <cell r="BU117" t="str">
            <v/>
          </cell>
          <cell r="CE117" t="str">
            <v/>
          </cell>
          <cell r="CF117" t="str">
            <v/>
          </cell>
          <cell r="CQ117">
            <v>0</v>
          </cell>
          <cell r="CW117">
            <v>0</v>
          </cell>
          <cell r="EL117" t="str">
            <v>NO</v>
          </cell>
          <cell r="EM117" t="str">
            <v>No Aplica</v>
          </cell>
          <cell r="EN117" t="str">
            <v xml:space="preserve">120
</v>
          </cell>
          <cell r="EO117" t="e">
            <v>#VALUE!</v>
          </cell>
          <cell r="EP117">
            <v>45822</v>
          </cell>
          <cell r="ES117" t="str">
            <v>Clausula 1 - Numeral 6 y 23</v>
          </cell>
          <cell r="ET11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17" t="str">
            <v>No aplica</v>
          </cell>
        </row>
        <row r="118">
          <cell r="E118">
            <v>112</v>
          </cell>
          <cell r="F118" t="str">
            <v>112-2022</v>
          </cell>
          <cell r="G118" t="str">
            <v>CO1.PCCNTR.3172393</v>
          </cell>
          <cell r="H118" t="str">
            <v>PRODUCIR 100 % DE LOS DOCUMENTOS CON LINEAMIENTOS TÉCNICOS SOLICITADOS A LA SUBSECRETARÍA JURÍDICA</v>
          </cell>
          <cell r="I118" t="str">
            <v>En Ejecución</v>
          </cell>
          <cell r="J118" t="str">
            <v>https://community.secop.gov.co/Public/Tendering/OpportunityDetail/Index?noticeUID=CO1.NTC.2497591&amp;isFromPublicArea=True&amp;isModal=true&amp;asPopupView=true</v>
          </cell>
          <cell r="K118" t="str">
            <v>SDTH-SJ-PSAG-001-2021</v>
          </cell>
          <cell r="L118" t="str">
            <v>X</v>
          </cell>
          <cell r="N118" t="str">
            <v>CC</v>
          </cell>
          <cell r="O118">
            <v>52224663</v>
          </cell>
          <cell r="P118">
            <v>4</v>
          </cell>
          <cell r="Q118" t="str">
            <v>HERNANDEZ MORALES</v>
          </cell>
          <cell r="R118" t="str">
            <v>MARTHA PATRICIA</v>
          </cell>
          <cell r="S118" t="str">
            <v>No Aplica</v>
          </cell>
          <cell r="T118" t="str">
            <v>MARTHA PATRICIA HERNANDEZ MORALES</v>
          </cell>
          <cell r="U118" t="str">
            <v>F</v>
          </cell>
          <cell r="V118">
            <v>44567</v>
          </cell>
          <cell r="W118" t="str">
            <v>No Aplica</v>
          </cell>
          <cell r="X118">
            <v>44572</v>
          </cell>
          <cell r="Y118">
            <v>44917</v>
          </cell>
          <cell r="Z118" t="str">
            <v>Contratación Directa</v>
          </cell>
          <cell r="AA118" t="str">
            <v>Contrato</v>
          </cell>
          <cell r="AB118" t="str">
            <v>Prestación de Servicios  de Apoyo a la Gestión</v>
          </cell>
          <cell r="AC118" t="str">
            <v>PRESTAR SERVICIOS DE APOYO A LA GESTIÓN EN TEMAS ADMINISTRATIVOS Y OPERATIVOS QUE SE REQUIERAN PARA EL CUMPLIMIENTO DE LAS ACTIVIDADES A CARGO DE LA SUBSECRETARÍA JURÍDICA.</v>
          </cell>
          <cell r="AD118">
            <v>44572</v>
          </cell>
          <cell r="AE118">
            <v>44572</v>
          </cell>
          <cell r="AF118">
            <v>44572</v>
          </cell>
          <cell r="AG118">
            <v>44921</v>
          </cell>
          <cell r="AH118">
            <v>11</v>
          </cell>
          <cell r="AI118">
            <v>16</v>
          </cell>
          <cell r="AJ118">
            <v>11.533333333333333</v>
          </cell>
          <cell r="AK118">
            <v>11</v>
          </cell>
          <cell r="AL118">
            <v>16</v>
          </cell>
          <cell r="AN118">
            <v>44921</v>
          </cell>
          <cell r="AO118">
            <v>39201800</v>
          </cell>
          <cell r="AP118">
            <v>39201800</v>
          </cell>
          <cell r="AQ118">
            <v>3399000</v>
          </cell>
          <cell r="AR118">
            <v>0</v>
          </cell>
          <cell r="AS118">
            <v>3325</v>
          </cell>
          <cell r="AT118">
            <v>672</v>
          </cell>
          <cell r="AU118">
            <v>44565</v>
          </cell>
          <cell r="AV118">
            <v>39201800</v>
          </cell>
          <cell r="AW118" t="str">
            <v>O23011605560000007810</v>
          </cell>
          <cell r="AX118" t="str">
            <v>INVERSION</v>
          </cell>
          <cell r="AY118">
            <v>0</v>
          </cell>
          <cell r="AZ118" t="str">
            <v>5000249727</v>
          </cell>
          <cell r="BA118">
            <v>60</v>
          </cell>
          <cell r="BB118">
            <v>44567</v>
          </cell>
          <cell r="BC118">
            <v>39201800</v>
          </cell>
          <cell r="BK118" t="str">
            <v/>
          </cell>
          <cell r="BU118" t="str">
            <v/>
          </cell>
          <cell r="CE118" t="str">
            <v/>
          </cell>
          <cell r="CF118" t="str">
            <v/>
          </cell>
          <cell r="CQ118">
            <v>0</v>
          </cell>
          <cell r="CW118">
            <v>0</v>
          </cell>
          <cell r="DA118">
            <v>44734</v>
          </cell>
          <cell r="DB118" t="str">
            <v>JORGE IVAN SALAZAR MARIN</v>
          </cell>
          <cell r="DC118">
            <v>80773977</v>
          </cell>
          <cell r="DD118" t="str">
            <v>Calle 37a sur # 2-25</v>
          </cell>
          <cell r="DE118">
            <v>3105286864</v>
          </cell>
          <cell r="DF118" t="str">
            <v>jorgesalaza6@hotmail.com</v>
          </cell>
          <cell r="DG118">
            <v>20960500</v>
          </cell>
          <cell r="DH118" t="str">
            <v>No Aplica</v>
          </cell>
          <cell r="EL118" t="str">
            <v>NO</v>
          </cell>
          <cell r="EM118" t="str">
            <v>No Aplica</v>
          </cell>
          <cell r="EN118" t="str">
            <v xml:space="preserve">120
</v>
          </cell>
          <cell r="EO118" t="e">
            <v>#VALUE!</v>
          </cell>
          <cell r="EP118">
            <v>45821</v>
          </cell>
          <cell r="ES118" t="str">
            <v>Clausula 1 - Numeral 6 y 23</v>
          </cell>
          <cell r="ET11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18" t="str">
            <v>No aplica</v>
          </cell>
        </row>
        <row r="119">
          <cell r="E119">
            <v>113</v>
          </cell>
          <cell r="F119" t="str">
            <v>113-2022</v>
          </cell>
          <cell r="G119" t="str">
            <v>CO1.PCCNTR.3174083</v>
          </cell>
          <cell r="H119" t="str">
            <v>PRODUCIR 100 % DE LOS DOCUMENTOS CON LINEAMIENTOS TÉCNICOS SOLICITADOS A LA SUBSECRETARÍA JURÍDICA</v>
          </cell>
          <cell r="I119" t="str">
            <v>En Ejecución</v>
          </cell>
          <cell r="J119" t="str">
            <v>https://community.secop.gov.co/Public/Tendering/OpportunityDetail/Index?noticeUID=CO1.NTC.2499319&amp;isFromPublicArea=True&amp;isModal=true&amp;asPopupView=true</v>
          </cell>
          <cell r="K119" t="str">
            <v>SDTH-SJ-PSAG-004-2021</v>
          </cell>
          <cell r="L119" t="str">
            <v>X</v>
          </cell>
          <cell r="N119" t="str">
            <v>CC</v>
          </cell>
          <cell r="O119">
            <v>79138571</v>
          </cell>
          <cell r="P119">
            <v>5</v>
          </cell>
          <cell r="Q119" t="str">
            <v>CABEZAS CASTRO</v>
          </cell>
          <cell r="R119" t="str">
            <v>JUAN PABLO</v>
          </cell>
          <cell r="S119" t="str">
            <v>No Aplica</v>
          </cell>
          <cell r="T119" t="str">
            <v>JUAN PABLO CABEZAS CASTRO</v>
          </cell>
          <cell r="U119" t="str">
            <v>M</v>
          </cell>
          <cell r="V119">
            <v>44567</v>
          </cell>
          <cell r="W119" t="str">
            <v>No Aplica</v>
          </cell>
          <cell r="X119">
            <v>44572</v>
          </cell>
          <cell r="Y119">
            <v>44898</v>
          </cell>
          <cell r="Z119" t="str">
            <v>Contratación Directa</v>
          </cell>
          <cell r="AA119" t="str">
            <v>Contrato</v>
          </cell>
          <cell r="AB119" t="str">
            <v>Prestación de Servicios  de Apoyo a la Gestión</v>
          </cell>
          <cell r="AC119" t="str">
            <v xml:space="preserve"> PRESTAR SERVICIOS DE APOYO A LA GESTIÓN EN EL TRÁMITE DE NOTIFICACIÓN, PUBLICACIÓN, SEGUIMIENTO Y ASUNTOS ADMINISTRATIVOS A CARGO DE LA SUBSECRETARÍA JURÍDICA.</v>
          </cell>
          <cell r="AD119">
            <v>44572</v>
          </cell>
          <cell r="AE119">
            <v>44572</v>
          </cell>
          <cell r="AF119">
            <v>44572</v>
          </cell>
          <cell r="AG119">
            <v>44921</v>
          </cell>
          <cell r="AH119">
            <v>11</v>
          </cell>
          <cell r="AI119">
            <v>16</v>
          </cell>
          <cell r="AJ119">
            <v>11.533333333333333</v>
          </cell>
          <cell r="AK119">
            <v>11</v>
          </cell>
          <cell r="AL119">
            <v>16</v>
          </cell>
          <cell r="AN119">
            <v>44921</v>
          </cell>
          <cell r="AO119">
            <v>39201800</v>
          </cell>
          <cell r="AP119">
            <v>39201800</v>
          </cell>
          <cell r="AQ119">
            <v>3399000</v>
          </cell>
          <cell r="AR119">
            <v>0</v>
          </cell>
          <cell r="AS119">
            <v>3298</v>
          </cell>
          <cell r="AT119">
            <v>675</v>
          </cell>
          <cell r="AU119">
            <v>44565</v>
          </cell>
          <cell r="AV119">
            <v>39201800</v>
          </cell>
          <cell r="AW119" t="str">
            <v>O23011605560000007810</v>
          </cell>
          <cell r="AX119" t="str">
            <v>INVERSION</v>
          </cell>
          <cell r="AY119">
            <v>0</v>
          </cell>
          <cell r="AZ119" t="str">
            <v>5000249909</v>
          </cell>
          <cell r="BA119">
            <v>74</v>
          </cell>
          <cell r="BB119">
            <v>44568</v>
          </cell>
          <cell r="BC119">
            <v>39201800</v>
          </cell>
          <cell r="BK119" t="str">
            <v/>
          </cell>
          <cell r="BU119" t="str">
            <v/>
          </cell>
          <cell r="CE119" t="str">
            <v/>
          </cell>
          <cell r="CF119" t="str">
            <v/>
          </cell>
          <cell r="CQ119">
            <v>0</v>
          </cell>
          <cell r="CW119">
            <v>0</v>
          </cell>
          <cell r="EL119" t="str">
            <v>NO</v>
          </cell>
          <cell r="EM119" t="str">
            <v>No Aplica</v>
          </cell>
          <cell r="EN119" t="str">
            <v xml:space="preserve">120
</v>
          </cell>
          <cell r="EO119" t="e">
            <v>#VALUE!</v>
          </cell>
          <cell r="EP119">
            <v>45821</v>
          </cell>
          <cell r="ES119" t="str">
            <v>Clausula 1 - Numeral 6 y 23</v>
          </cell>
          <cell r="ET11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19" t="str">
            <v>No aplica</v>
          </cell>
        </row>
        <row r="120">
          <cell r="E120">
            <v>114</v>
          </cell>
          <cell r="F120" t="str">
            <v>114-2022</v>
          </cell>
          <cell r="G120" t="str">
            <v>CO1.PCCNTR.3172196</v>
          </cell>
          <cell r="H120" t="str">
            <v>ELABORAR 8 DOCUMENTOS DE LINEAMIENTOS DE INTERVENCIÓN, GESTIÓN INTERINSTITUCIONAL Y EVALUACIÓN DE LAS INTERVENCIONES TERRITORIALES EN LOS 8 TERRITORIOS PRIORIZADOS EN ÁREAS DE ORIGEN INFORMAL</v>
          </cell>
          <cell r="I120" t="str">
            <v>En Ejecución</v>
          </cell>
          <cell r="J120" t="str">
            <v>https://community.secop.gov.co/Public/Tendering/OpportunityDetail/Index?noticeUID=CO1.NTC.2497811&amp;isFromPublicArea=True&amp;isModal=true&amp;asPopupView=true</v>
          </cell>
          <cell r="K120" t="str">
            <v>SDHT-SDB-PSP-041-2022</v>
          </cell>
          <cell r="L120" t="str">
            <v>X</v>
          </cell>
          <cell r="N120" t="str">
            <v>CC</v>
          </cell>
          <cell r="O120">
            <v>1010208360</v>
          </cell>
          <cell r="P120">
            <v>9</v>
          </cell>
          <cell r="Q120" t="str">
            <v>PEREIRA FUYO</v>
          </cell>
          <cell r="R120" t="str">
            <v>ANDRES FELIPE</v>
          </cell>
          <cell r="S120" t="str">
            <v>No Aplica</v>
          </cell>
          <cell r="T120" t="str">
            <v>ANDRES FELIPE PEREIRA FUYO</v>
          </cell>
          <cell r="U120" t="str">
            <v>M</v>
          </cell>
          <cell r="V120">
            <v>44567</v>
          </cell>
          <cell r="W120">
            <v>44572</v>
          </cell>
          <cell r="X120">
            <v>44569</v>
          </cell>
          <cell r="Y120">
            <v>44747</v>
          </cell>
          <cell r="Z120" t="str">
            <v>Contratación Directa</v>
          </cell>
          <cell r="AA120" t="str">
            <v>Contrato</v>
          </cell>
          <cell r="AB120" t="str">
            <v>Prestación de Servicios Profesionales</v>
          </cell>
          <cell r="AC120" t="str">
            <v>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v>
          </cell>
          <cell r="AD120">
            <v>44572</v>
          </cell>
          <cell r="AE120">
            <v>44572</v>
          </cell>
          <cell r="AF120">
            <v>44572</v>
          </cell>
          <cell r="AG120">
            <v>44752</v>
          </cell>
          <cell r="AH120">
            <v>6</v>
          </cell>
          <cell r="AI120">
            <v>0</v>
          </cell>
          <cell r="AJ120">
            <v>9</v>
          </cell>
          <cell r="AK120">
            <v>9</v>
          </cell>
          <cell r="AL120">
            <v>0</v>
          </cell>
          <cell r="AM120">
            <v>44752</v>
          </cell>
          <cell r="AN120">
            <v>44844</v>
          </cell>
          <cell r="AO120">
            <v>40800000</v>
          </cell>
          <cell r="AP120">
            <v>61200000</v>
          </cell>
          <cell r="AQ120">
            <v>6800000</v>
          </cell>
          <cell r="AR120">
            <v>0</v>
          </cell>
          <cell r="AS120">
            <v>2796</v>
          </cell>
          <cell r="AT120">
            <v>438</v>
          </cell>
          <cell r="AU120">
            <v>44565</v>
          </cell>
          <cell r="AV120">
            <v>40800000</v>
          </cell>
          <cell r="AW120" t="str">
            <v>O23011601190000007575</v>
          </cell>
          <cell r="AX120" t="str">
            <v>INVERSION</v>
          </cell>
          <cell r="AY120">
            <v>0</v>
          </cell>
          <cell r="AZ120" t="str">
            <v>5000249723</v>
          </cell>
          <cell r="BA120">
            <v>58</v>
          </cell>
          <cell r="BB120">
            <v>44567</v>
          </cell>
          <cell r="BC120">
            <v>40800000</v>
          </cell>
          <cell r="BD120">
            <v>3976</v>
          </cell>
          <cell r="BE120">
            <v>1125</v>
          </cell>
          <cell r="BF120">
            <v>44729</v>
          </cell>
          <cell r="BG120" t="str">
            <v>5000334192</v>
          </cell>
          <cell r="BH120">
            <v>1083</v>
          </cell>
          <cell r="BI120">
            <v>44750</v>
          </cell>
          <cell r="BJ120" t="str">
            <v>O23011601190000007575</v>
          </cell>
          <cell r="BK120" t="str">
            <v>INVERSION</v>
          </cell>
          <cell r="BL120">
            <v>44750</v>
          </cell>
          <cell r="BM120">
            <v>20400000</v>
          </cell>
          <cell r="BU120" t="str">
            <v/>
          </cell>
          <cell r="CE120" t="str">
            <v/>
          </cell>
          <cell r="CF120" t="str">
            <v/>
          </cell>
          <cell r="CI120">
            <v>44747</v>
          </cell>
          <cell r="CJ120">
            <v>3</v>
          </cell>
          <cell r="CK120">
            <v>0</v>
          </cell>
          <cell r="CL120">
            <v>44750</v>
          </cell>
          <cell r="CM120">
            <v>44753</v>
          </cell>
          <cell r="CN120">
            <v>44844</v>
          </cell>
          <cell r="CQ120">
            <v>0</v>
          </cell>
          <cell r="CW120">
            <v>0</v>
          </cell>
          <cell r="EL120" t="str">
            <v>NO</v>
          </cell>
          <cell r="EM120" t="str">
            <v>No Aplica</v>
          </cell>
          <cell r="EN120" t="str">
            <v xml:space="preserve">120
</v>
          </cell>
          <cell r="EO120" t="e">
            <v>#VALUE!</v>
          </cell>
          <cell r="EP120">
            <v>45744</v>
          </cell>
          <cell r="ES120" t="str">
            <v>Clausula 1 - Numeral 6 y 23</v>
          </cell>
          <cell r="ET12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20" t="str">
            <v>No aplica</v>
          </cell>
        </row>
        <row r="121">
          <cell r="E121">
            <v>115</v>
          </cell>
          <cell r="F121" t="str">
            <v>115-2022</v>
          </cell>
          <cell r="G121" t="str">
            <v>CO1.PCCNTR.3172511</v>
          </cell>
          <cell r="H121" t="str">
            <v>ELABORAR 8 DOCUMENTOS DE LINEAMIENTOS DE INTERVENCIÓN, GESTIÓN INTERINSTITUCIONAL Y EVALUACIÓN DE LAS INTERVENCIONES TERRITORIALES EN LOS 8 TERRITORIOS PRIORIZADOS EN ÁREAS DE ORIGEN INFORMAL</v>
          </cell>
          <cell r="I121" t="str">
            <v>En Ejecución</v>
          </cell>
          <cell r="J121" t="str">
            <v>https://community.secop.gov.co/Public/Tendering/OpportunityDetail/Index?noticeUID=CO1.NTC.2497606&amp;isFromPublicArea=True&amp;isModal=true&amp;asPopupView=true</v>
          </cell>
          <cell r="K121" t="str">
            <v>SDHT-SDB-PSP-040-2022</v>
          </cell>
          <cell r="L121" t="str">
            <v>X</v>
          </cell>
          <cell r="N121" t="str">
            <v>CC</v>
          </cell>
          <cell r="O121">
            <v>12745880</v>
          </cell>
          <cell r="P121">
            <v>6</v>
          </cell>
          <cell r="Q121" t="str">
            <v>VILLARREAL RODRIGUEZ</v>
          </cell>
          <cell r="R121" t="str">
            <v>JOHANN VLADIMIR</v>
          </cell>
          <cell r="S121" t="str">
            <v>No Aplica</v>
          </cell>
          <cell r="T121" t="str">
            <v>JOHANN VLADIMIR VILLARREAL RODRIGUEZ</v>
          </cell>
          <cell r="U121" t="str">
            <v>M</v>
          </cell>
          <cell r="V121">
            <v>44567</v>
          </cell>
          <cell r="W121">
            <v>44572</v>
          </cell>
          <cell r="X121">
            <v>44572</v>
          </cell>
          <cell r="Y121">
            <v>44926</v>
          </cell>
          <cell r="Z121" t="str">
            <v>Contratación Directa</v>
          </cell>
          <cell r="AA121" t="str">
            <v>Contrato</v>
          </cell>
          <cell r="AB121" t="str">
            <v>Prestación de Servicios Profesionales</v>
          </cell>
          <cell r="AC121" t="str">
            <v>PRESTAR SERVICIOS PROFESIONALES PARA APOYAR LOS ANÁLISIS PARA LA FORMULACIÓN, IMPLEMENTACIÓN Y SEGUIMIENTO A LOS LINEAMIENTOS DE INTERVENCIÓN, GESTIÓN INTERINSTITUCIONAL Y EVALUACIÓN, ASÍ COMO EN LAS POLÍTICAS DE ORDENAMIENTO TERRITORIAL EN TERRITORIOS PRIORIZADOS DE MEJORAMIENTO INTEGRAL DE LA SECRETARÍA DISTRITAL DEL HÁBITAT</v>
          </cell>
          <cell r="AD121">
            <v>44572</v>
          </cell>
          <cell r="AE121">
            <v>44572</v>
          </cell>
          <cell r="AF121">
            <v>44572</v>
          </cell>
          <cell r="AG121">
            <v>44905</v>
          </cell>
          <cell r="AH121">
            <v>11</v>
          </cell>
          <cell r="AI121">
            <v>0</v>
          </cell>
          <cell r="AJ121">
            <v>11</v>
          </cell>
          <cell r="AK121">
            <v>11</v>
          </cell>
          <cell r="AL121">
            <v>0</v>
          </cell>
          <cell r="AN121">
            <v>44905</v>
          </cell>
          <cell r="AO121">
            <v>80300000</v>
          </cell>
          <cell r="AP121">
            <v>80300000</v>
          </cell>
          <cell r="AQ121">
            <v>7300000</v>
          </cell>
          <cell r="AR121">
            <v>0</v>
          </cell>
          <cell r="AS121">
            <v>2807</v>
          </cell>
          <cell r="AT121">
            <v>485</v>
          </cell>
          <cell r="AU121">
            <v>44565</v>
          </cell>
          <cell r="AV121">
            <v>80300000</v>
          </cell>
          <cell r="AW121" t="str">
            <v>O23011601190000007575</v>
          </cell>
          <cell r="AX121" t="str">
            <v>INVERSION</v>
          </cell>
          <cell r="AY121">
            <v>0</v>
          </cell>
          <cell r="AZ121" t="str">
            <v>5000249726</v>
          </cell>
          <cell r="BA121">
            <v>59</v>
          </cell>
          <cell r="BB121">
            <v>44567</v>
          </cell>
          <cell r="BC121">
            <v>80300000</v>
          </cell>
          <cell r="BK121" t="str">
            <v/>
          </cell>
          <cell r="BU121" t="str">
            <v/>
          </cell>
          <cell r="CE121" t="str">
            <v/>
          </cell>
          <cell r="CF121" t="str">
            <v/>
          </cell>
          <cell r="CQ121">
            <v>0</v>
          </cell>
          <cell r="CW121">
            <v>0</v>
          </cell>
          <cell r="EL121" t="str">
            <v>NO</v>
          </cell>
          <cell r="EM121" t="str">
            <v>No Aplica</v>
          </cell>
          <cell r="EN121" t="str">
            <v xml:space="preserve">120
</v>
          </cell>
          <cell r="EO121" t="e">
            <v>#VALUE!</v>
          </cell>
          <cell r="EP121">
            <v>45805</v>
          </cell>
          <cell r="ES121" t="str">
            <v>Clausula 1 - Numeral 6 y 23</v>
          </cell>
          <cell r="ET12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21" t="str">
            <v>No aplica</v>
          </cell>
        </row>
        <row r="122">
          <cell r="E122">
            <v>116</v>
          </cell>
          <cell r="F122" t="str">
            <v>116-2022</v>
          </cell>
          <cell r="G122" t="str">
            <v>CO1.PCCNTR.3172834</v>
          </cell>
          <cell r="H122" t="str">
            <v>IMPLEMENTAR 1  SISTEMA  DE LA SDHT</v>
          </cell>
          <cell r="I122" t="str">
            <v>En Ejecución</v>
          </cell>
          <cell r="J122" t="str">
            <v>https://community.secop.gov.co/Public/Tendering/OpportunityDetail/Index?noticeUID=CO1.NTC.2497850&amp;isFromPublicArea=True&amp;isModal=true&amp;asPopupView=true</v>
          </cell>
          <cell r="K122" t="str">
            <v>SDHT-SDA-PSP-029-2022</v>
          </cell>
          <cell r="L122" t="str">
            <v>X</v>
          </cell>
          <cell r="N122" t="str">
            <v>CC</v>
          </cell>
          <cell r="O122">
            <v>53101897</v>
          </cell>
          <cell r="P122">
            <v>6</v>
          </cell>
          <cell r="Q122" t="str">
            <v>MARTINEZ MUÑOZ</v>
          </cell>
          <cell r="R122" t="str">
            <v>EDNA JOHANA</v>
          </cell>
          <cell r="S122" t="str">
            <v>No Aplica</v>
          </cell>
          <cell r="T122" t="str">
            <v>EDNA JOHANA MARTINEZ MUÑOZ</v>
          </cell>
          <cell r="U122" t="str">
            <v>F</v>
          </cell>
          <cell r="V122">
            <v>44567</v>
          </cell>
          <cell r="W122" t="str">
            <v>No Aplica</v>
          </cell>
          <cell r="X122">
            <v>44572</v>
          </cell>
          <cell r="Y122">
            <v>44920</v>
          </cell>
          <cell r="Z122" t="str">
            <v>Contratación Directa</v>
          </cell>
          <cell r="AA122" t="str">
            <v>Contrato</v>
          </cell>
          <cell r="AB122" t="str">
            <v>Prestación de Servicios Profesionales</v>
          </cell>
          <cell r="AC122" t="str">
            <v>PRESTAR SERVICIOS PROFESIONALES PARA APOYAR LA GESTIÓN ADMISTRATIVA Y FINANCIERA DE LOS PROCESOS DE LA GESTIÓN CONTRACTUAL A CARGO DE LA SUBDIRECCIÓN ADMINISTRATIVA</v>
          </cell>
          <cell r="AD122">
            <v>44572</v>
          </cell>
          <cell r="AE122">
            <v>44572</v>
          </cell>
          <cell r="AF122">
            <v>44572</v>
          </cell>
          <cell r="AG122">
            <v>44920</v>
          </cell>
          <cell r="AH122">
            <v>11</v>
          </cell>
          <cell r="AI122">
            <v>15</v>
          </cell>
          <cell r="AJ122">
            <v>11.5</v>
          </cell>
          <cell r="AK122">
            <v>11</v>
          </cell>
          <cell r="AL122">
            <v>15</v>
          </cell>
          <cell r="AN122">
            <v>44920</v>
          </cell>
          <cell r="AO122">
            <v>85675000</v>
          </cell>
          <cell r="AP122">
            <v>85675000</v>
          </cell>
          <cell r="AQ122">
            <v>7450000</v>
          </cell>
          <cell r="AR122">
            <v>0</v>
          </cell>
          <cell r="AS122">
            <v>3131</v>
          </cell>
          <cell r="AT122">
            <v>495</v>
          </cell>
          <cell r="AU122">
            <v>44565</v>
          </cell>
          <cell r="AV122">
            <v>85675000</v>
          </cell>
          <cell r="AW122" t="str">
            <v>O23011605560000007754</v>
          </cell>
          <cell r="AX122" t="str">
            <v>INVERSION</v>
          </cell>
          <cell r="AY122">
            <v>0</v>
          </cell>
          <cell r="AZ122" t="str">
            <v>5000249905</v>
          </cell>
          <cell r="BA122">
            <v>70</v>
          </cell>
          <cell r="BB122">
            <v>44568</v>
          </cell>
          <cell r="BC122">
            <v>85675000</v>
          </cell>
          <cell r="BK122" t="str">
            <v/>
          </cell>
          <cell r="BU122" t="str">
            <v/>
          </cell>
          <cell r="CE122" t="str">
            <v/>
          </cell>
          <cell r="CF122" t="str">
            <v/>
          </cell>
          <cell r="CQ122">
            <v>0</v>
          </cell>
          <cell r="CW122">
            <v>0</v>
          </cell>
          <cell r="EL122" t="str">
            <v>NO</v>
          </cell>
          <cell r="EM122" t="str">
            <v>No Aplica</v>
          </cell>
          <cell r="EN122" t="str">
            <v xml:space="preserve">120
</v>
          </cell>
          <cell r="EO122" t="e">
            <v>#VALUE!</v>
          </cell>
          <cell r="EP122">
            <v>45820</v>
          </cell>
          <cell r="ES122" t="str">
            <v>Clausula 1 - Numeral 6 y 23</v>
          </cell>
          <cell r="ET12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22" t="str">
            <v>No aplica</v>
          </cell>
        </row>
        <row r="123">
          <cell r="E123">
            <v>117</v>
          </cell>
          <cell r="F123" t="str">
            <v>117-2022</v>
          </cell>
          <cell r="G123" t="str">
            <v>CO1.PCCNTR.3172297</v>
          </cell>
          <cell r="H123" t="str">
            <v>BRINDAR EL  100 % DE APOYO TÉCNICO Y ADMINISTRATIVO A LAS SOLICITUDES DE APOYO REQUERIDAS</v>
          </cell>
          <cell r="I123" t="str">
            <v>En Ejecución</v>
          </cell>
          <cell r="J123" t="str">
            <v>https://community.secop.gov.co/Public/Tendering/OpportunityDetail/Index?noticeUID=CO1.NTC.2498101&amp;isFromPublicArea=True&amp;isModal=true&amp;asPopupView=true</v>
          </cell>
          <cell r="K123" t="str">
            <v>SDHT-SDAC-SDPSP-003-2022</v>
          </cell>
          <cell r="L123" t="str">
            <v>X</v>
          </cell>
          <cell r="N123" t="str">
            <v>CC</v>
          </cell>
          <cell r="O123">
            <v>80242090</v>
          </cell>
          <cell r="P123">
            <v>2</v>
          </cell>
          <cell r="Q123" t="str">
            <v>BUITRAGO VARGAS</v>
          </cell>
          <cell r="R123" t="str">
            <v>JULIO CESAR</v>
          </cell>
          <cell r="S123" t="str">
            <v>No Aplica</v>
          </cell>
          <cell r="T123" t="str">
            <v>JULIO CESAR BUITRAGO VARGAS</v>
          </cell>
          <cell r="U123" t="str">
            <v>M</v>
          </cell>
          <cell r="V123">
            <v>44567</v>
          </cell>
          <cell r="W123" t="str">
            <v>No Aplica</v>
          </cell>
          <cell r="X123">
            <v>44569</v>
          </cell>
          <cell r="Y123">
            <v>44870</v>
          </cell>
          <cell r="Z123" t="str">
            <v>Contratación Directa</v>
          </cell>
          <cell r="AA123" t="str">
            <v>Contrato</v>
          </cell>
          <cell r="AB123" t="str">
            <v>Prestación de Servicios Profesionales</v>
          </cell>
          <cell r="AC123" t="str">
            <v>PRESTAR SERVICIOS PROFESIONALES PARA APOYAR LAS ACTIVIDADES ADMINISTRATIVAS Y OPERATIVAS DE LA SUBDIRECCIÓN DE APOYO A LA CONSTRUCCIÓN</v>
          </cell>
          <cell r="AD123">
            <v>44569</v>
          </cell>
          <cell r="AE123">
            <v>44568</v>
          </cell>
          <cell r="AF123">
            <v>44569</v>
          </cell>
          <cell r="AG123">
            <v>44901</v>
          </cell>
          <cell r="AH123">
            <v>11</v>
          </cell>
          <cell r="AI123">
            <v>0</v>
          </cell>
          <cell r="AJ123">
            <v>11</v>
          </cell>
          <cell r="AK123">
            <v>11</v>
          </cell>
          <cell r="AL123">
            <v>0</v>
          </cell>
          <cell r="AN123">
            <v>44901</v>
          </cell>
          <cell r="AO123">
            <v>58300000</v>
          </cell>
          <cell r="AP123">
            <v>58300000</v>
          </cell>
          <cell r="AQ123">
            <v>5300000</v>
          </cell>
          <cell r="AR123">
            <v>0</v>
          </cell>
          <cell r="AS123">
            <v>2956</v>
          </cell>
          <cell r="AT123">
            <v>10</v>
          </cell>
          <cell r="AU123">
            <v>44564</v>
          </cell>
          <cell r="AV123">
            <v>58300000</v>
          </cell>
          <cell r="AW123" t="str">
            <v>O23011601190000007747</v>
          </cell>
          <cell r="AX123" t="str">
            <v>INVERSION</v>
          </cell>
          <cell r="AY123">
            <v>0</v>
          </cell>
          <cell r="AZ123" t="str">
            <v>5000249852</v>
          </cell>
          <cell r="BA123">
            <v>63</v>
          </cell>
          <cell r="BB123">
            <v>44568</v>
          </cell>
          <cell r="BC123">
            <v>58300000</v>
          </cell>
          <cell r="BK123" t="str">
            <v/>
          </cell>
          <cell r="BU123" t="str">
            <v/>
          </cell>
          <cell r="CE123" t="str">
            <v/>
          </cell>
          <cell r="CF123" t="str">
            <v/>
          </cell>
          <cell r="CQ123">
            <v>0</v>
          </cell>
          <cell r="CW123">
            <v>0</v>
          </cell>
          <cell r="EL123" t="str">
            <v>NO</v>
          </cell>
          <cell r="EM123" t="str">
            <v>No Aplica</v>
          </cell>
          <cell r="EN123" t="str">
            <v xml:space="preserve">120
</v>
          </cell>
          <cell r="EO123" t="e">
            <v>#VALUE!</v>
          </cell>
          <cell r="EP123">
            <v>45801</v>
          </cell>
          <cell r="ES123" t="str">
            <v>Clausula 1 - Numeral 6 y 23</v>
          </cell>
          <cell r="ET12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23" t="str">
            <v>No aplica</v>
          </cell>
        </row>
        <row r="124">
          <cell r="E124">
            <v>118</v>
          </cell>
          <cell r="F124" t="str">
            <v>118-2022</v>
          </cell>
          <cell r="G124" t="str">
            <v>CO1.PCCNTR.3172969</v>
          </cell>
          <cell r="H124" t="str">
            <v>PROMOVER LA INICIACIÓN DE  38750 VIVIENDAS A TRAVÉS DEL APOYO OFRECIDO DENTRO DEL MARCO DEL ESQUEMA DE MESA DE SOLUCIONES</v>
          </cell>
          <cell r="I124" t="str">
            <v>En Ejecución</v>
          </cell>
          <cell r="J124" t="str">
            <v>https://community.secop.gov.co/Public/Tendering/OpportunityDetail/Index?noticeUID=CO1.NTC.2498242&amp;isFromPublicArea=True&amp;isModal=true&amp;asPopupView=true</v>
          </cell>
          <cell r="K124" t="str">
            <v>SDHT-SDAC-SDPSP-009-2022</v>
          </cell>
          <cell r="L124" t="str">
            <v>X</v>
          </cell>
          <cell r="N124" t="str">
            <v>CC</v>
          </cell>
          <cell r="O124">
            <v>1031164957</v>
          </cell>
          <cell r="P124">
            <v>0</v>
          </cell>
          <cell r="Q124" t="str">
            <v>CARRANZA CARVAJAL</v>
          </cell>
          <cell r="R124" t="str">
            <v>LAURA ALEJANDRA</v>
          </cell>
          <cell r="S124" t="str">
            <v>No Aplica</v>
          </cell>
          <cell r="T124" t="str">
            <v>LAURA ALEJANDRA CARRANZA CARVAJAL</v>
          </cell>
          <cell r="U124" t="str">
            <v>F</v>
          </cell>
          <cell r="V124">
            <v>44567</v>
          </cell>
          <cell r="W124">
            <v>44572</v>
          </cell>
          <cell r="X124">
            <v>44569</v>
          </cell>
          <cell r="Y124">
            <v>44870</v>
          </cell>
          <cell r="Z124" t="str">
            <v>Contratación Directa</v>
          </cell>
          <cell r="AA124" t="str">
            <v>Contrato</v>
          </cell>
          <cell r="AB124" t="str">
            <v>Prestación de Servicios Profesionales</v>
          </cell>
          <cell r="AC124" t="str">
            <v>PRESTAR SERVICIOS PROFESIONALES PARA BRINDAR APOYO ADMINISTRATIVO EN LA GESTIÓN DE TRÁMITES PARA PROMOVER LA INICIACIÓN DE VIVIENDAS VIS Y VIP EN BOGOTÁ BAJO EL ESQUEMA DE MESA DE SOLUCIONES.</v>
          </cell>
          <cell r="AD124">
            <v>44572</v>
          </cell>
          <cell r="AE124">
            <v>44572</v>
          </cell>
          <cell r="AF124">
            <v>44572</v>
          </cell>
          <cell r="AG124">
            <v>44905</v>
          </cell>
          <cell r="AH124">
            <v>11</v>
          </cell>
          <cell r="AI124">
            <v>0</v>
          </cell>
          <cell r="AJ124">
            <v>11</v>
          </cell>
          <cell r="AK124">
            <v>11</v>
          </cell>
          <cell r="AL124">
            <v>0</v>
          </cell>
          <cell r="AN124">
            <v>44905</v>
          </cell>
          <cell r="AO124">
            <v>58300000</v>
          </cell>
          <cell r="AP124">
            <v>58300000</v>
          </cell>
          <cell r="AQ124">
            <v>5300000</v>
          </cell>
          <cell r="AR124">
            <v>0</v>
          </cell>
          <cell r="AS124">
            <v>2960</v>
          </cell>
          <cell r="AT124">
            <v>20</v>
          </cell>
          <cell r="AU124">
            <v>44564</v>
          </cell>
          <cell r="AV124">
            <v>58300000</v>
          </cell>
          <cell r="AW124" t="str">
            <v>O23011601190000007747</v>
          </cell>
          <cell r="AX124" t="str">
            <v>INVERSION</v>
          </cell>
          <cell r="AY124">
            <v>0</v>
          </cell>
          <cell r="AZ124" t="str">
            <v>5000249894</v>
          </cell>
          <cell r="BA124">
            <v>67</v>
          </cell>
          <cell r="BB124">
            <v>44568</v>
          </cell>
          <cell r="BC124">
            <v>58300000</v>
          </cell>
          <cell r="BK124" t="str">
            <v/>
          </cell>
          <cell r="BU124" t="str">
            <v/>
          </cell>
          <cell r="CE124" t="str">
            <v/>
          </cell>
          <cell r="CF124" t="str">
            <v/>
          </cell>
          <cell r="CQ124">
            <v>0</v>
          </cell>
          <cell r="CW124">
            <v>0</v>
          </cell>
          <cell r="EL124" t="str">
            <v>NO</v>
          </cell>
          <cell r="EM124" t="str">
            <v>No Aplica</v>
          </cell>
          <cell r="EN124" t="str">
            <v xml:space="preserve">120
</v>
          </cell>
          <cell r="EO124" t="e">
            <v>#VALUE!</v>
          </cell>
          <cell r="EP124">
            <v>45805</v>
          </cell>
          <cell r="ES124" t="str">
            <v>Clausula 1 - Numeral 6 y 23</v>
          </cell>
          <cell r="ET12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24" t="str">
            <v>No aplica</v>
          </cell>
        </row>
        <row r="125">
          <cell r="E125">
            <v>119</v>
          </cell>
          <cell r="F125" t="str">
            <v>119-2022</v>
          </cell>
          <cell r="G125" t="str">
            <v>CO1.PCCNTR.3173138</v>
          </cell>
          <cell r="H125" t="str">
            <v>BRINDAR EL  100 % DE APOYO TÉCNICO Y ADMINISTRATIVO A LAS SOLICITUDES DE APOYO REQUERIDAS</v>
          </cell>
          <cell r="I125" t="str">
            <v>En Ejecución</v>
          </cell>
          <cell r="J125" t="str">
            <v>https://community.secop.gov.co/Public/Tendering/OpportunityDetail/Index?noticeUID=CO1.NTC.2498604&amp;isFromPublicArea=True&amp;isModal=true&amp;asPopupView=true</v>
          </cell>
          <cell r="K125" t="str">
            <v>SDHT-SDAC-SDPSP-025-2022</v>
          </cell>
          <cell r="L125" t="str">
            <v>X</v>
          </cell>
          <cell r="N125" t="str">
            <v>CC</v>
          </cell>
          <cell r="O125">
            <v>52817381</v>
          </cell>
          <cell r="P125">
            <v>8</v>
          </cell>
          <cell r="Q125" t="str">
            <v>ACUÑA SANTAMARIA</v>
          </cell>
          <cell r="R125" t="str">
            <v>LAURA MARCELA</v>
          </cell>
          <cell r="S125" t="str">
            <v>No Aplica</v>
          </cell>
          <cell r="T125" t="str">
            <v>LAURA MARCELA ACUÑA SANTAMARIA</v>
          </cell>
          <cell r="U125" t="str">
            <v>F</v>
          </cell>
          <cell r="V125">
            <v>44567</v>
          </cell>
          <cell r="W125">
            <v>44572</v>
          </cell>
          <cell r="X125">
            <v>44569</v>
          </cell>
          <cell r="Y125">
            <v>44870</v>
          </cell>
          <cell r="Z125" t="str">
            <v>Contratación Directa</v>
          </cell>
          <cell r="AA125" t="str">
            <v>Contrato</v>
          </cell>
          <cell r="AB125" t="str">
            <v>Prestación de Servicios Profesionales</v>
          </cell>
          <cell r="AC125" t="str">
            <v xml:space="preserve"> 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v>
          </cell>
          <cell r="AD125">
            <v>44572</v>
          </cell>
          <cell r="AE125">
            <v>44572</v>
          </cell>
          <cell r="AF125">
            <v>44572</v>
          </cell>
          <cell r="AG125">
            <v>44905</v>
          </cell>
          <cell r="AH125">
            <v>11</v>
          </cell>
          <cell r="AI125">
            <v>0</v>
          </cell>
          <cell r="AJ125">
            <v>11</v>
          </cell>
          <cell r="AK125">
            <v>11</v>
          </cell>
          <cell r="AL125">
            <v>0</v>
          </cell>
          <cell r="AN125">
            <v>44905</v>
          </cell>
          <cell r="AO125">
            <v>104500000</v>
          </cell>
          <cell r="AP125">
            <v>104500000</v>
          </cell>
          <cell r="AQ125">
            <v>9500000</v>
          </cell>
          <cell r="AR125">
            <v>0</v>
          </cell>
          <cell r="AS125">
            <v>2950</v>
          </cell>
          <cell r="AT125">
            <v>22</v>
          </cell>
          <cell r="AU125">
            <v>44564</v>
          </cell>
          <cell r="AV125">
            <v>104500000</v>
          </cell>
          <cell r="AW125" t="str">
            <v>O23011601190000007747</v>
          </cell>
          <cell r="AX125" t="str">
            <v>INVERSION</v>
          </cell>
          <cell r="AY125">
            <v>0</v>
          </cell>
          <cell r="AZ125" t="str">
            <v>5000249866</v>
          </cell>
          <cell r="BA125">
            <v>64</v>
          </cell>
          <cell r="BB125">
            <v>44568</v>
          </cell>
          <cell r="BC125">
            <v>104500000</v>
          </cell>
          <cell r="BK125" t="str">
            <v/>
          </cell>
          <cell r="BU125" t="str">
            <v/>
          </cell>
          <cell r="CE125" t="str">
            <v/>
          </cell>
          <cell r="CF125" t="str">
            <v/>
          </cell>
          <cell r="CQ125">
            <v>0</v>
          </cell>
          <cell r="CW125">
            <v>0</v>
          </cell>
          <cell r="EL125" t="str">
            <v>NO</v>
          </cell>
          <cell r="EM125" t="str">
            <v>No Aplica</v>
          </cell>
          <cell r="EN125" t="str">
            <v xml:space="preserve">120
</v>
          </cell>
          <cell r="EO125" t="e">
            <v>#VALUE!</v>
          </cell>
          <cell r="EP125">
            <v>45805</v>
          </cell>
          <cell r="ES125" t="str">
            <v>Clausula 1 - Numeral 6 y 23</v>
          </cell>
          <cell r="ET12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25" t="str">
            <v>No aplica</v>
          </cell>
        </row>
        <row r="126">
          <cell r="E126">
            <v>120</v>
          </cell>
          <cell r="F126" t="str">
            <v>120-2022</v>
          </cell>
          <cell r="G126" t="str">
            <v>CO1.PCCNTR.3173373</v>
          </cell>
          <cell r="H126" t="str">
            <v>EJECUTAR  6 ESTRATEGIAS PARA EL FORTALECIMIENTO DE LA PARTICIPACIÓN CIUDADANA EN LOS TEMAS ESTRATÉGICOS DEL SECTOR</v>
          </cell>
          <cell r="I126" t="str">
            <v>En Ejecución</v>
          </cell>
          <cell r="J126" t="str">
            <v>https://community.secop.gov.co/Public/Tendering/OpportunityDetail/Index?noticeUID=CO1.NTC.2498651&amp;isFromPublicArea=True&amp;isModal=true&amp;asPopupView=true</v>
          </cell>
          <cell r="K126" t="str">
            <v>SDHT-SPRC-PSP-001-2022</v>
          </cell>
          <cell r="L126" t="str">
            <v>X</v>
          </cell>
          <cell r="N126" t="str">
            <v>CC</v>
          </cell>
          <cell r="O126">
            <v>52888049</v>
          </cell>
          <cell r="P126">
            <v>0</v>
          </cell>
          <cell r="Q126" t="str">
            <v>RODRIGUEZ BELTRAN</v>
          </cell>
          <cell r="R126" t="str">
            <v>LIZ CAROLINA</v>
          </cell>
          <cell r="S126" t="str">
            <v>No Aplica</v>
          </cell>
          <cell r="T126" t="str">
            <v>LIZ CAROLINA RODRIGUEZ BELTRAN</v>
          </cell>
          <cell r="U126" t="str">
            <v>F</v>
          </cell>
          <cell r="V126">
            <v>44567</v>
          </cell>
          <cell r="W126">
            <v>44572</v>
          </cell>
          <cell r="X126">
            <v>44569</v>
          </cell>
          <cell r="Y126">
            <v>44870</v>
          </cell>
          <cell r="Z126" t="str">
            <v>Contratación Directa</v>
          </cell>
          <cell r="AA126" t="str">
            <v>Contrato</v>
          </cell>
          <cell r="AB126" t="str">
            <v>Prestación de Servicios Profesionales</v>
          </cell>
          <cell r="AC126" t="str">
            <v xml:space="preserve"> PRESTAR SERVICIOS PROFESIONALES PARA LIDERAR EL COMPONENTE SOCIAL DE LAS ESTRATEGIAS DE APROPIACIÓN DEL ESPACIO PÚBLICO EN LAS INTERVENCIONES INTEGRALES DE LA SECRETARÍA DISTRITAL DEL HÁBITAT.</v>
          </cell>
          <cell r="AD126">
            <v>44572</v>
          </cell>
          <cell r="AE126">
            <v>44572</v>
          </cell>
          <cell r="AF126">
            <v>44572</v>
          </cell>
          <cell r="AG126">
            <v>44905</v>
          </cell>
          <cell r="AH126">
            <v>11</v>
          </cell>
          <cell r="AI126">
            <v>0</v>
          </cell>
          <cell r="AJ126">
            <v>11</v>
          </cell>
          <cell r="AK126">
            <v>11</v>
          </cell>
          <cell r="AL126">
            <v>0</v>
          </cell>
          <cell r="AN126">
            <v>44905</v>
          </cell>
          <cell r="AO126">
            <v>89507000</v>
          </cell>
          <cell r="AP126">
            <v>89507000</v>
          </cell>
          <cell r="AQ126">
            <v>8137000</v>
          </cell>
          <cell r="AR126">
            <v>0</v>
          </cell>
          <cell r="AS126">
            <v>2885</v>
          </cell>
          <cell r="AT126">
            <v>143</v>
          </cell>
          <cell r="AU126">
            <v>44564</v>
          </cell>
          <cell r="AV126">
            <v>89507000</v>
          </cell>
          <cell r="AW126" t="str">
            <v>O23011601210000007590</v>
          </cell>
          <cell r="AX126" t="str">
            <v>INVERSION</v>
          </cell>
          <cell r="AY126">
            <v>0</v>
          </cell>
          <cell r="AZ126" t="str">
            <v>5000249872</v>
          </cell>
          <cell r="BA126">
            <v>65</v>
          </cell>
          <cell r="BB126">
            <v>44568</v>
          </cell>
          <cell r="BC126">
            <v>89507000</v>
          </cell>
          <cell r="BK126" t="str">
            <v/>
          </cell>
          <cell r="BU126" t="str">
            <v/>
          </cell>
          <cell r="CE126" t="str">
            <v/>
          </cell>
          <cell r="CF126" t="str">
            <v/>
          </cell>
          <cell r="CQ126">
            <v>0</v>
          </cell>
          <cell r="CW126">
            <v>0</v>
          </cell>
          <cell r="EL126" t="str">
            <v>NO</v>
          </cell>
          <cell r="EM126" t="str">
            <v>No Aplica</v>
          </cell>
          <cell r="EN126" t="str">
            <v xml:space="preserve">120
</v>
          </cell>
          <cell r="EO126" t="e">
            <v>#VALUE!</v>
          </cell>
          <cell r="EP126">
            <v>45805</v>
          </cell>
          <cell r="ES126" t="str">
            <v>Clausula 1 - Numeral 6 y 23</v>
          </cell>
          <cell r="ET12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26" t="str">
            <v>No aplica</v>
          </cell>
        </row>
        <row r="127">
          <cell r="E127">
            <v>121</v>
          </cell>
          <cell r="F127" t="str">
            <v>121-2022</v>
          </cell>
          <cell r="G127" t="str">
            <v>CO1.PCCNTR.3173462</v>
          </cell>
          <cell r="H127" t="str">
            <v>EJECUTAR  6 ESTRATEGIAS PARA EL FORTALECIMIENTO DE LA PARTICIPACIÓN CIUDADANA EN LOS TEMAS ESTRATÉGICOS DEL SECTOR</v>
          </cell>
          <cell r="I127" t="str">
            <v>En Ejecución</v>
          </cell>
          <cell r="J127" t="str">
            <v>https://community.secop.gov.co/Public/Tendering/OpportunityDetail/Index?noticeUID=CO1.NTC.2498451&amp;isFromPublicArea=True&amp;isModal=true&amp;asPopupView=true</v>
          </cell>
          <cell r="K127" t="str">
            <v>SDHT-SPRC-PSP-003-2022</v>
          </cell>
          <cell r="L127" t="str">
            <v>X</v>
          </cell>
          <cell r="N127" t="str">
            <v>CC</v>
          </cell>
          <cell r="O127">
            <v>1055650701</v>
          </cell>
          <cell r="P127">
            <v>4</v>
          </cell>
          <cell r="Q127" t="str">
            <v>PERALTA AGUILAR</v>
          </cell>
          <cell r="R127" t="str">
            <v>DANIEL ANDRES</v>
          </cell>
          <cell r="S127" t="str">
            <v>No Aplica</v>
          </cell>
          <cell r="T127" t="str">
            <v>DANIEL ANDRES PERALTA AGUILAR</v>
          </cell>
          <cell r="U127" t="str">
            <v>M</v>
          </cell>
          <cell r="V127">
            <v>44567</v>
          </cell>
          <cell r="W127" t="str">
            <v>No Aplica</v>
          </cell>
          <cell r="X127">
            <v>44569</v>
          </cell>
          <cell r="Y127">
            <v>44870</v>
          </cell>
          <cell r="Z127" t="str">
            <v>Contratación Directa</v>
          </cell>
          <cell r="AA127" t="str">
            <v>Contrato</v>
          </cell>
          <cell r="AB127" t="str">
            <v>Prestación de Servicios Profesionales</v>
          </cell>
          <cell r="AC127" t="str">
            <v xml:space="preserve"> PRESTAR SERVICIOS PROFESIONALES PARA APOYAR LOS PROCESOS ADMINISTRATIVOS DESIGNADOS EN EL MARCO DEL SEGUIMIENTO A LAS INTERVENCIONES PRIORIZADAS POR LA ENTIDAD.</v>
          </cell>
          <cell r="AD127">
            <v>44569</v>
          </cell>
          <cell r="AE127">
            <v>44569</v>
          </cell>
          <cell r="AF127">
            <v>44569</v>
          </cell>
          <cell r="AG127">
            <v>44902</v>
          </cell>
          <cell r="AH127">
            <v>11</v>
          </cell>
          <cell r="AI127">
            <v>0</v>
          </cell>
          <cell r="AJ127">
            <v>11</v>
          </cell>
          <cell r="AK127">
            <v>11</v>
          </cell>
          <cell r="AL127">
            <v>0</v>
          </cell>
          <cell r="AN127">
            <v>44902</v>
          </cell>
          <cell r="AO127">
            <v>47586000</v>
          </cell>
          <cell r="AP127">
            <v>47586000</v>
          </cell>
          <cell r="AQ127">
            <v>4326000</v>
          </cell>
          <cell r="AR127">
            <v>0</v>
          </cell>
          <cell r="AS127">
            <v>3218</v>
          </cell>
          <cell r="AT127">
            <v>184</v>
          </cell>
          <cell r="AU127">
            <v>44564</v>
          </cell>
          <cell r="AV127">
            <v>47586000</v>
          </cell>
          <cell r="AW127" t="str">
            <v>O23011601210000007590</v>
          </cell>
          <cell r="AX127" t="str">
            <v>INVERSION</v>
          </cell>
          <cell r="AY127">
            <v>0</v>
          </cell>
          <cell r="AZ127" t="str">
            <v>5000249875</v>
          </cell>
          <cell r="BA127">
            <v>66</v>
          </cell>
          <cell r="BB127">
            <v>44568</v>
          </cell>
          <cell r="BC127">
            <v>47586000</v>
          </cell>
          <cell r="BK127" t="str">
            <v/>
          </cell>
          <cell r="BU127" t="str">
            <v/>
          </cell>
          <cell r="CE127" t="str">
            <v/>
          </cell>
          <cell r="CF127" t="str">
            <v/>
          </cell>
          <cell r="CQ127">
            <v>0</v>
          </cell>
          <cell r="CW127">
            <v>0</v>
          </cell>
          <cell r="EL127" t="str">
            <v>NO</v>
          </cell>
          <cell r="EM127" t="str">
            <v>No Aplica</v>
          </cell>
          <cell r="EN127" t="str">
            <v xml:space="preserve">120
</v>
          </cell>
          <cell r="EO127" t="e">
            <v>#VALUE!</v>
          </cell>
          <cell r="EP127">
            <v>45802</v>
          </cell>
          <cell r="ES127" t="str">
            <v>Clausula 1 - Numeral 6 y 23</v>
          </cell>
          <cell r="ET12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27" t="str">
            <v>No aplica</v>
          </cell>
        </row>
        <row r="128">
          <cell r="E128">
            <v>122</v>
          </cell>
          <cell r="F128" t="str">
            <v>122-2022</v>
          </cell>
          <cell r="G128" t="str">
            <v>CO1.PCCNTR.3173313</v>
          </cell>
          <cell r="H128" t="str">
            <v>REALIZAR EL 100% DEL MANTENIMIENTO DE LAS 3 SEDES DE LA SDHT</v>
          </cell>
          <cell r="I128" t="str">
            <v>En Ejecución</v>
          </cell>
          <cell r="J128" t="str">
            <v>https://community.secop.gov.co/Public/Tendering/OpportunityDetail/Index?noticeUID=CO1.NTC.2497894&amp;isFromPublicArea=True&amp;isModal=true&amp;asPopupView=true</v>
          </cell>
          <cell r="K128" t="str">
            <v>SDHT-SDA-PSAG-004-2022</v>
          </cell>
          <cell r="L128" t="str">
            <v>X</v>
          </cell>
          <cell r="N128" t="str">
            <v>CC</v>
          </cell>
          <cell r="O128">
            <v>79961265</v>
          </cell>
          <cell r="P128">
            <v>5</v>
          </cell>
          <cell r="Q128" t="str">
            <v>SANCHEZ PRIETO</v>
          </cell>
          <cell r="R128" t="str">
            <v>RENE ALEJANDRO</v>
          </cell>
          <cell r="S128" t="str">
            <v>No Aplica</v>
          </cell>
          <cell r="T128" t="str">
            <v>RENE ALEJANDRO SANCHEZ PRIETO</v>
          </cell>
          <cell r="U128" t="str">
            <v>M</v>
          </cell>
          <cell r="V128">
            <v>44567</v>
          </cell>
          <cell r="W128" t="str">
            <v>No Aplica</v>
          </cell>
          <cell r="X128">
            <v>44568</v>
          </cell>
          <cell r="Y128">
            <v>44916</v>
          </cell>
          <cell r="Z128" t="str">
            <v>Contratación Directa</v>
          </cell>
          <cell r="AA128" t="str">
            <v>Contrato</v>
          </cell>
          <cell r="AB128" t="str">
            <v>Prestación de Servicios  de Apoyo a la Gestión</v>
          </cell>
          <cell r="AC128" t="str">
            <v>PRESTAR SERVICIOS DE APOYO A LA SDHT CON LAS ACTIVIDADES DE MANTENIMIENTO PREVENTIVO Y CORRECTIVO DE LA INFRAESTRUCTURA FISICA DE LAS DIFERENTES SEDES DONDE FUNCIONA LA ENTIDAD.</v>
          </cell>
          <cell r="AD128">
            <v>44568</v>
          </cell>
          <cell r="AE128">
            <v>44568</v>
          </cell>
          <cell r="AF128">
            <v>44568</v>
          </cell>
          <cell r="AG128">
            <v>44916</v>
          </cell>
          <cell r="AH128">
            <v>11</v>
          </cell>
          <cell r="AI128">
            <v>15</v>
          </cell>
          <cell r="AJ128">
            <v>11.5</v>
          </cell>
          <cell r="AK128">
            <v>11</v>
          </cell>
          <cell r="AL128">
            <v>15</v>
          </cell>
          <cell r="AN128">
            <v>44916</v>
          </cell>
          <cell r="AO128">
            <v>32890000</v>
          </cell>
          <cell r="AP128">
            <v>32890000</v>
          </cell>
          <cell r="AQ128">
            <v>2860000</v>
          </cell>
          <cell r="AR128">
            <v>0</v>
          </cell>
          <cell r="AS128">
            <v>3020</v>
          </cell>
          <cell r="AT128">
            <v>322</v>
          </cell>
          <cell r="AU128">
            <v>44565</v>
          </cell>
          <cell r="AV128">
            <v>32890000</v>
          </cell>
          <cell r="AW128" t="str">
            <v>O23011605560000007754</v>
          </cell>
          <cell r="AX128" t="str">
            <v>INVERSION</v>
          </cell>
          <cell r="AY128">
            <v>0</v>
          </cell>
          <cell r="AZ128" t="str">
            <v>5000249729</v>
          </cell>
          <cell r="BA128">
            <v>61</v>
          </cell>
          <cell r="BB128">
            <v>44567</v>
          </cell>
          <cell r="BC128">
            <v>32890000</v>
          </cell>
          <cell r="BK128" t="str">
            <v/>
          </cell>
          <cell r="BU128" t="str">
            <v/>
          </cell>
          <cell r="CE128" t="str">
            <v/>
          </cell>
          <cell r="CF128" t="str">
            <v/>
          </cell>
          <cell r="CQ128">
            <v>0</v>
          </cell>
          <cell r="CW128">
            <v>0</v>
          </cell>
          <cell r="EL128" t="str">
            <v>NO</v>
          </cell>
          <cell r="EM128" t="str">
            <v>No Aplica</v>
          </cell>
          <cell r="EN128" t="str">
            <v xml:space="preserve">120
</v>
          </cell>
          <cell r="EO128" t="e">
            <v>#VALUE!</v>
          </cell>
          <cell r="EP128">
            <v>45816</v>
          </cell>
          <cell r="ES128" t="str">
            <v>Clausula 1 - Numeral 6 y 23</v>
          </cell>
          <cell r="ET12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28" t="str">
            <v>No aplica</v>
          </cell>
        </row>
        <row r="129">
          <cell r="E129">
            <v>123</v>
          </cell>
          <cell r="F129" t="str">
            <v>123-2022</v>
          </cell>
          <cell r="G129" t="str">
            <v>CO1.PCCNTR.3174117</v>
          </cell>
          <cell r="H129" t="str">
            <v>PROMOVER 100 % DE LA IMPLEMENTACIÓN DE LAS FUENTES DE FINANCIACIÓN PARA EL HÁBITAT</v>
          </cell>
          <cell r="I129" t="str">
            <v>En Ejecución</v>
          </cell>
          <cell r="J129" t="str">
            <v>https://community.secop.gov.co/Public/Tendering/OpportunityDetail/Index?noticeUID=CO1.NTC.2499038&amp;isFromPublicArea=True&amp;isModal=true&amp;asPopupView=true</v>
          </cell>
          <cell r="K129" t="str">
            <v>SDHT-SDRPRI-PSP-001-2022</v>
          </cell>
          <cell r="L129" t="str">
            <v>X</v>
          </cell>
          <cell r="N129" t="str">
            <v>CC</v>
          </cell>
          <cell r="O129">
            <v>53032886</v>
          </cell>
          <cell r="P129">
            <v>9</v>
          </cell>
          <cell r="Q129" t="str">
            <v>CRUZ CHAPARRO</v>
          </cell>
          <cell r="R129" t="str">
            <v>ANDREA NATHALIA</v>
          </cell>
          <cell r="S129" t="str">
            <v>No Aplica</v>
          </cell>
          <cell r="T129" t="str">
            <v>ANDREA NATHALIA CRUZ CHAPARRO</v>
          </cell>
          <cell r="U129" t="str">
            <v>F</v>
          </cell>
          <cell r="V129">
            <v>44572</v>
          </cell>
          <cell r="W129" t="str">
            <v>No Aplica</v>
          </cell>
          <cell r="X129">
            <v>44573</v>
          </cell>
          <cell r="Y129">
            <v>44921</v>
          </cell>
          <cell r="Z129" t="str">
            <v>Contratación Directa</v>
          </cell>
          <cell r="AA129" t="str">
            <v>Contrato</v>
          </cell>
          <cell r="AB129" t="str">
            <v>Prestación de Servicios Profesionales</v>
          </cell>
          <cell r="AC129" t="str">
            <v>PRESTAR SERVICIOS PROFESIONALES DE CARÁCTER JURÍDICO EN ATENCIÓN A LAS DIFERENTES PETICIONES RELACIONADAS CON LOS PROGRAMAS E INSTRUMENTOS DE FINANCIACIÓN PARA LA ADQUISICIÓN DE VIVIENDA</v>
          </cell>
          <cell r="AD129">
            <v>44573</v>
          </cell>
          <cell r="AE129">
            <v>44573</v>
          </cell>
          <cell r="AF129">
            <v>44573</v>
          </cell>
          <cell r="AG129">
            <v>44921</v>
          </cell>
          <cell r="AH129">
            <v>11</v>
          </cell>
          <cell r="AI129">
            <v>15</v>
          </cell>
          <cell r="AJ129">
            <v>11.5</v>
          </cell>
          <cell r="AK129">
            <v>11</v>
          </cell>
          <cell r="AL129">
            <v>15</v>
          </cell>
          <cell r="AN129">
            <v>44921</v>
          </cell>
          <cell r="AO129">
            <v>60950000</v>
          </cell>
          <cell r="AP129">
            <v>60950000</v>
          </cell>
          <cell r="AQ129">
            <v>5300000</v>
          </cell>
          <cell r="AR129">
            <v>0</v>
          </cell>
          <cell r="AS129">
            <v>3006</v>
          </cell>
          <cell r="AT129">
            <v>542</v>
          </cell>
          <cell r="AU129">
            <v>44565</v>
          </cell>
          <cell r="AV129">
            <v>60950000</v>
          </cell>
          <cell r="AW129" t="str">
            <v>O23011601190000007825</v>
          </cell>
          <cell r="AX129" t="str">
            <v>INVERSION</v>
          </cell>
          <cell r="AY129">
            <v>0</v>
          </cell>
          <cell r="AZ129" t="str">
            <v>5000252242</v>
          </cell>
          <cell r="BA129">
            <v>179</v>
          </cell>
          <cell r="BB129">
            <v>44572</v>
          </cell>
          <cell r="BC129">
            <v>60950000</v>
          </cell>
          <cell r="BK129" t="str">
            <v/>
          </cell>
          <cell r="BU129" t="str">
            <v/>
          </cell>
          <cell r="CE129" t="str">
            <v/>
          </cell>
          <cell r="CF129" t="str">
            <v/>
          </cell>
          <cell r="CQ129">
            <v>0</v>
          </cell>
          <cell r="CW129">
            <v>0</v>
          </cell>
          <cell r="EL129" t="str">
            <v>NO</v>
          </cell>
          <cell r="EM129" t="str">
            <v>No Aplica</v>
          </cell>
          <cell r="EN129" t="str">
            <v xml:space="preserve">120
</v>
          </cell>
          <cell r="EO129" t="e">
            <v>#VALUE!</v>
          </cell>
          <cell r="EP129">
            <v>45821</v>
          </cell>
          <cell r="ES129" t="str">
            <v>Clausula 1 - Numeral 6 y 23</v>
          </cell>
          <cell r="ET12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29" t="str">
            <v>No aplica</v>
          </cell>
        </row>
        <row r="130">
          <cell r="E130">
            <v>124</v>
          </cell>
          <cell r="F130" t="str">
            <v>124-2022</v>
          </cell>
          <cell r="G130" t="str">
            <v>CO1.PCCNTR.3174063</v>
          </cell>
          <cell r="H130" t="str">
            <v>ELABORAR 4 DOCUMENTOS QUE CONTEMPLEN DIVERSAS PROPUESTAS PARA LA INCLUSIÓN E IMPLEMENTACIÓN DE NUEVAS FUENTES DE FINANCIACIÓN PARA LA GESTIÓN DEL HÁBITAT</v>
          </cell>
          <cell r="I130" t="str">
            <v>En Ejecución</v>
          </cell>
          <cell r="J130" t="str">
            <v>https://community.secop.gov.co/Public/Tendering/OpportunityDetail/Index?noticeUID=CO1.NTC.2499064&amp;isFromPublicArea=True&amp;isModal=true&amp;asPopupView=true</v>
          </cell>
          <cell r="K130" t="str">
            <v>SDHT-SDRPRI-PSP-009-2022</v>
          </cell>
          <cell r="L130" t="str">
            <v>X</v>
          </cell>
          <cell r="N130" t="str">
            <v>CC</v>
          </cell>
          <cell r="O130">
            <v>1018468789</v>
          </cell>
          <cell r="P130">
            <v>8</v>
          </cell>
          <cell r="Q130" t="str">
            <v>BENAVIDES NIÑO</v>
          </cell>
          <cell r="R130" t="str">
            <v>DAVID LEONARDO</v>
          </cell>
          <cell r="S130" t="str">
            <v>No Aplica</v>
          </cell>
          <cell r="T130" t="str">
            <v>DAVID LEONARDO BENAVIDES NIÑO</v>
          </cell>
          <cell r="U130" t="str">
            <v>M</v>
          </cell>
          <cell r="V130">
            <v>44567</v>
          </cell>
          <cell r="W130" t="str">
            <v>No Aplica</v>
          </cell>
          <cell r="X130">
            <v>44573</v>
          </cell>
          <cell r="Y130">
            <v>44920</v>
          </cell>
          <cell r="Z130" t="str">
            <v>Contratación Directa</v>
          </cell>
          <cell r="AA130" t="str">
            <v>Contrato</v>
          </cell>
          <cell r="AB130" t="str">
            <v>Prestación de Servicios Profesionales</v>
          </cell>
          <cell r="AC130" t="str">
            <v xml:space="preserve"> PRESTAR SERVICIOS PROFESIONALES PARA REALIZAR LAS ACTIVIDADES ASISTENCIALES EN LA IMPLEMENTACIÓN DE LOS PROGRAMAS E INSTRUMENTOS DE FINANCIACIÓN PARA LA ADQUISICIÓN DE VIVIENDA Y LAS NUEVAS FUENTES DE FINANCIACIÓN</v>
          </cell>
          <cell r="AD130">
            <v>44573</v>
          </cell>
          <cell r="AE130">
            <v>44573</v>
          </cell>
          <cell r="AF130">
            <v>44573</v>
          </cell>
          <cell r="AG130">
            <v>44921</v>
          </cell>
          <cell r="AH130">
            <v>11</v>
          </cell>
          <cell r="AI130">
            <v>15</v>
          </cell>
          <cell r="AJ130">
            <v>11.5</v>
          </cell>
          <cell r="AK130">
            <v>11</v>
          </cell>
          <cell r="AL130">
            <v>15</v>
          </cell>
          <cell r="AN130">
            <v>44921</v>
          </cell>
          <cell r="AO130">
            <v>60950000</v>
          </cell>
          <cell r="AP130">
            <v>60950000</v>
          </cell>
          <cell r="AQ130">
            <v>5300000</v>
          </cell>
          <cell r="AR130">
            <v>0</v>
          </cell>
          <cell r="AS130">
            <v>3009</v>
          </cell>
          <cell r="AT130">
            <v>138</v>
          </cell>
          <cell r="AU130">
            <v>44564</v>
          </cell>
          <cell r="AV130">
            <v>60950000</v>
          </cell>
          <cell r="AW130" t="str">
            <v>O23011601190000007825</v>
          </cell>
          <cell r="AX130" t="str">
            <v>INVERSION</v>
          </cell>
          <cell r="AY130">
            <v>0</v>
          </cell>
          <cell r="AZ130" t="str">
            <v>5000250070</v>
          </cell>
          <cell r="BA130">
            <v>115</v>
          </cell>
          <cell r="BB130">
            <v>44568</v>
          </cell>
          <cell r="BC130">
            <v>60950000</v>
          </cell>
          <cell r="BK130" t="str">
            <v/>
          </cell>
          <cell r="BU130" t="str">
            <v/>
          </cell>
          <cell r="CE130" t="str">
            <v/>
          </cell>
          <cell r="CF130" t="str">
            <v/>
          </cell>
          <cell r="CQ130">
            <v>0</v>
          </cell>
          <cell r="CW130">
            <v>0</v>
          </cell>
          <cell r="EL130" t="str">
            <v>NO</v>
          </cell>
          <cell r="EM130" t="str">
            <v>No Aplica</v>
          </cell>
          <cell r="EN130" t="str">
            <v xml:space="preserve">120
</v>
          </cell>
          <cell r="EO130" t="e">
            <v>#VALUE!</v>
          </cell>
          <cell r="EP130">
            <v>45821</v>
          </cell>
          <cell r="ES130" t="str">
            <v>Clausula 1 - Numeral 6 y 23</v>
          </cell>
          <cell r="ET13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30" t="str">
            <v>No aplica</v>
          </cell>
        </row>
        <row r="131">
          <cell r="E131">
            <v>125</v>
          </cell>
          <cell r="F131" t="str">
            <v>125-2022</v>
          </cell>
          <cell r="G131" t="str">
            <v>CO1.PCCNTR.3173798</v>
          </cell>
          <cell r="H131" t="str">
            <v>PROMOVER 100 % DE LA IMPLEMENTACIÓN DE LAS FUENTES DE FINANCIACIÓN PARA EL HÁBITAT</v>
          </cell>
          <cell r="I131" t="str">
            <v>En Ejecución</v>
          </cell>
          <cell r="J131" t="str">
            <v>https://community.secop.gov.co/Public/Tendering/OpportunityDetail/Index?noticeUID=CO1.NTC.2499089&amp;isFromPublicArea=True&amp;isModal=true&amp;asPopupView=true</v>
          </cell>
          <cell r="K131" t="str">
            <v>SDHT-SDRPRI-PSP-014-2022</v>
          </cell>
          <cell r="L131" t="str">
            <v>X</v>
          </cell>
          <cell r="N131" t="str">
            <v>CC</v>
          </cell>
          <cell r="O131">
            <v>1032455982</v>
          </cell>
          <cell r="P131">
            <v>8</v>
          </cell>
          <cell r="Q131" t="str">
            <v>RIAÑO TOVAR</v>
          </cell>
          <cell r="R131" t="str">
            <v>SILVANA</v>
          </cell>
          <cell r="S131" t="str">
            <v>No Aplica</v>
          </cell>
          <cell r="T131" t="str">
            <v>SILVANA RIAÑO TOVAR</v>
          </cell>
          <cell r="U131" t="str">
            <v>F</v>
          </cell>
          <cell r="V131">
            <v>44567</v>
          </cell>
          <cell r="W131" t="str">
            <v>No Aplica</v>
          </cell>
          <cell r="X131">
            <v>44573</v>
          </cell>
          <cell r="Y131">
            <v>44921</v>
          </cell>
          <cell r="Z131" t="str">
            <v>Contratación Directa</v>
          </cell>
          <cell r="AA131" t="str">
            <v>Contrato</v>
          </cell>
          <cell r="AB131" t="str">
            <v>Prestación de Servicios Profesionales</v>
          </cell>
          <cell r="AC131" t="str">
            <v>PRESTAR SERVICIOS PROFESIONALES PARA GARANTIZAR LA COMUNICACIÓN Y DIVULGACIÓN NECESARIA DE LOS PROGRAMAS DE IMPLEMENTACIÓN DE INSTRUMENTOS DE FINANCIACIÓN PARA LA ADQUISICIÓN DE VIVIENDA</v>
          </cell>
          <cell r="AD131">
            <v>44573</v>
          </cell>
          <cell r="AE131">
            <v>44573</v>
          </cell>
          <cell r="AF131">
            <v>44573</v>
          </cell>
          <cell r="AG131">
            <v>44921</v>
          </cell>
          <cell r="AH131">
            <v>11</v>
          </cell>
          <cell r="AI131">
            <v>15</v>
          </cell>
          <cell r="AJ131">
            <v>11.5</v>
          </cell>
          <cell r="AK131">
            <v>11</v>
          </cell>
          <cell r="AL131">
            <v>15</v>
          </cell>
          <cell r="AN131">
            <v>44921</v>
          </cell>
          <cell r="AO131">
            <v>60950000</v>
          </cell>
          <cell r="AP131">
            <v>60950000</v>
          </cell>
          <cell r="AQ131">
            <v>5300000</v>
          </cell>
          <cell r="AR131">
            <v>0</v>
          </cell>
          <cell r="AS131">
            <v>3060</v>
          </cell>
          <cell r="AT131">
            <v>708</v>
          </cell>
          <cell r="AU131">
            <v>44565</v>
          </cell>
          <cell r="AV131">
            <v>60950000</v>
          </cell>
          <cell r="AW131" t="str">
            <v>O23011601190000007825</v>
          </cell>
          <cell r="AX131" t="str">
            <v>INVERSION</v>
          </cell>
          <cell r="AY131">
            <v>0</v>
          </cell>
          <cell r="AZ131" t="str">
            <v>5000250071</v>
          </cell>
          <cell r="BA131">
            <v>116</v>
          </cell>
          <cell r="BB131">
            <v>44568</v>
          </cell>
          <cell r="BC131">
            <v>60950000</v>
          </cell>
          <cell r="BK131" t="str">
            <v/>
          </cell>
          <cell r="BU131" t="str">
            <v/>
          </cell>
          <cell r="CE131" t="str">
            <v/>
          </cell>
          <cell r="CF131" t="str">
            <v/>
          </cell>
          <cell r="CQ131">
            <v>0</v>
          </cell>
          <cell r="CW131">
            <v>0</v>
          </cell>
          <cell r="EL131" t="str">
            <v>NO</v>
          </cell>
          <cell r="EM131" t="str">
            <v>No Aplica</v>
          </cell>
          <cell r="EN131" t="str">
            <v xml:space="preserve">120
</v>
          </cell>
          <cell r="EO131" t="e">
            <v>#VALUE!</v>
          </cell>
          <cell r="EP131">
            <v>45821</v>
          </cell>
          <cell r="ES131" t="str">
            <v>Clausula 1 - Numeral 6 y 23</v>
          </cell>
          <cell r="ET13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31" t="str">
            <v>No aplica</v>
          </cell>
        </row>
        <row r="132">
          <cell r="E132">
            <v>126</v>
          </cell>
          <cell r="F132" t="str">
            <v>126-2022</v>
          </cell>
          <cell r="G132" t="str">
            <v>CO1.PCCNTR.3178167</v>
          </cell>
          <cell r="H132" t="str">
            <v>PROMOVER 100 % DE LA IMPLEMENTACIÓN DE LAS FUENTES DE FINANCIACIÓN PARA EL HÁBITAT</v>
          </cell>
          <cell r="I132" t="str">
            <v>En Ejecución</v>
          </cell>
          <cell r="J132" t="str">
            <v>https://community.secop.gov.co/Public/Tendering/OpportunityDetail/Index?noticeUID=CO1.NTC.2502913&amp;isFromPublicArea=True&amp;isModal=true&amp;asPopupView=true</v>
          </cell>
          <cell r="K132" t="str">
            <v>SDHT-SDRPRI-PSP-005-2022</v>
          </cell>
          <cell r="L132" t="str">
            <v>X</v>
          </cell>
          <cell r="N132" t="str">
            <v>CC</v>
          </cell>
          <cell r="O132">
            <v>52817312</v>
          </cell>
          <cell r="P132">
            <v>1</v>
          </cell>
          <cell r="Q132" t="str">
            <v>CORREA ACERO</v>
          </cell>
          <cell r="R132" t="str">
            <v>DIANA MARCELA</v>
          </cell>
          <cell r="S132" t="str">
            <v>No Aplica</v>
          </cell>
          <cell r="T132" t="str">
            <v>DIANA MARCELA CORREA ACERO</v>
          </cell>
          <cell r="U132" t="str">
            <v>F</v>
          </cell>
          <cell r="V132">
            <v>44568</v>
          </cell>
          <cell r="W132" t="str">
            <v>No Aplica</v>
          </cell>
          <cell r="X132">
            <v>44573</v>
          </cell>
          <cell r="Y132">
            <v>44921</v>
          </cell>
          <cell r="Z132" t="str">
            <v>Contratación Directa</v>
          </cell>
          <cell r="AA132" t="str">
            <v>Contrato</v>
          </cell>
          <cell r="AB132" t="str">
            <v>Prestación de Servicios Profesionales</v>
          </cell>
          <cell r="AC132" t="str">
            <v xml:space="preserve"> 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v>
          </cell>
          <cell r="AD132">
            <v>44573</v>
          </cell>
          <cell r="AE132">
            <v>44573</v>
          </cell>
          <cell r="AF132">
            <v>44573</v>
          </cell>
          <cell r="AG132">
            <v>44921</v>
          </cell>
          <cell r="AH132">
            <v>11</v>
          </cell>
          <cell r="AI132">
            <v>15</v>
          </cell>
          <cell r="AJ132">
            <v>11.5</v>
          </cell>
          <cell r="AK132">
            <v>11</v>
          </cell>
          <cell r="AL132">
            <v>15</v>
          </cell>
          <cell r="AN132">
            <v>44921</v>
          </cell>
          <cell r="AO132">
            <v>106605000</v>
          </cell>
          <cell r="AP132">
            <v>106605000</v>
          </cell>
          <cell r="AQ132">
            <v>9270000</v>
          </cell>
          <cell r="AR132">
            <v>0</v>
          </cell>
          <cell r="AS132">
            <v>3011</v>
          </cell>
          <cell r="AT132">
            <v>169</v>
          </cell>
          <cell r="AU132">
            <v>44564</v>
          </cell>
          <cell r="AV132">
            <v>106605000</v>
          </cell>
          <cell r="AW132" t="str">
            <v>O23011601190000007825</v>
          </cell>
          <cell r="AX132" t="str">
            <v>INVERSION</v>
          </cell>
          <cell r="AY132">
            <v>0</v>
          </cell>
          <cell r="AZ132" t="str">
            <v>5000252244</v>
          </cell>
          <cell r="BA132">
            <v>180</v>
          </cell>
          <cell r="BB132">
            <v>44572</v>
          </cell>
          <cell r="BC132">
            <v>106605000</v>
          </cell>
          <cell r="BK132" t="str">
            <v/>
          </cell>
          <cell r="BU132" t="str">
            <v/>
          </cell>
          <cell r="CE132" t="str">
            <v/>
          </cell>
          <cell r="CF132" t="str">
            <v/>
          </cell>
          <cell r="CQ132">
            <v>0</v>
          </cell>
          <cell r="CW132">
            <v>0</v>
          </cell>
          <cell r="EL132" t="str">
            <v>NO</v>
          </cell>
          <cell r="EM132" t="str">
            <v>No Aplica</v>
          </cell>
          <cell r="EN132" t="str">
            <v xml:space="preserve">120
</v>
          </cell>
          <cell r="EO132" t="e">
            <v>#VALUE!</v>
          </cell>
          <cell r="EP132">
            <v>45821</v>
          </cell>
          <cell r="ES132" t="str">
            <v>Clausula 1 - Numeral 6 y 23</v>
          </cell>
          <cell r="ET13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32" t="str">
            <v>No aplica</v>
          </cell>
        </row>
        <row r="133">
          <cell r="E133">
            <v>127</v>
          </cell>
          <cell r="F133" t="str">
            <v>127-2022</v>
          </cell>
          <cell r="G133" t="str">
            <v>CO1.PCCNTR.3174944</v>
          </cell>
          <cell r="H133" t="str">
            <v>ELABORAR 4 DOCUMENTOS QUE CONTEMPLEN DIVERSAS PROPUESTAS PARA LA INCLUSIÓN E IMPLEMENTACIÓN DE NUEVAS FUENTES DE FINANCIACIÓN PARA LA GESTIÓN DEL HÁBITAT</v>
          </cell>
          <cell r="I133" t="str">
            <v>En Ejecución</v>
          </cell>
          <cell r="J133" t="str">
            <v>https://community.secop.gov.co/Public/Tendering/OpportunityDetail/Index?noticeUID=CO1.NTC.2500115&amp;isFromPublicArea=True&amp;isModal=true&amp;asPopupView=true</v>
          </cell>
          <cell r="K133" t="str">
            <v>SDHT-SDRPRI-PSP-024-2022</v>
          </cell>
          <cell r="L133" t="str">
            <v>X</v>
          </cell>
          <cell r="N133" t="str">
            <v>CC</v>
          </cell>
          <cell r="O133">
            <v>52216177</v>
          </cell>
          <cell r="P133">
            <v>2</v>
          </cell>
          <cell r="Q133" t="str">
            <v>ALVARADO NIETO</v>
          </cell>
          <cell r="R133" t="str">
            <v>ANGELICA PATRICIA</v>
          </cell>
          <cell r="S133" t="str">
            <v>No Aplica</v>
          </cell>
          <cell r="T133" t="str">
            <v>ANGELICA PATRICIA ALVARADO NIETO</v>
          </cell>
          <cell r="U133" t="str">
            <v>F</v>
          </cell>
          <cell r="V133">
            <v>44568</v>
          </cell>
          <cell r="W133" t="str">
            <v>No Aplica</v>
          </cell>
          <cell r="X133">
            <v>44573</v>
          </cell>
          <cell r="Y133">
            <v>44921</v>
          </cell>
          <cell r="Z133" t="str">
            <v>Contratación Directa</v>
          </cell>
          <cell r="AA133" t="str">
            <v>Contrato</v>
          </cell>
          <cell r="AB133" t="str">
            <v>Prestación de Servicios Profesionales</v>
          </cell>
          <cell r="AC133" t="str">
            <v xml:space="preserve"> PRESTAR SERVICIOS PROFESIONALES PARA LA ESTRUCTURACIÓN GRÁFICA DE CONTENIDOS REQUERIDOS PARA LA SOCIALIZACIÓN DE LAS ESTRATEGIAS, PROGRAMAS Y PROYECTOS CONFORME A LA OFERTA INSTITUCIONAL DE LA SUBSECRETARÍA DE GESTIÓN FINANCIERA Y LA SUBDIRECCIÓN DE RECURSOS PRIVADOS.</v>
          </cell>
          <cell r="AD133">
            <v>44573</v>
          </cell>
          <cell r="AE133">
            <v>44573</v>
          </cell>
          <cell r="AF133">
            <v>44573</v>
          </cell>
          <cell r="AG133">
            <v>44921</v>
          </cell>
          <cell r="AH133">
            <v>11</v>
          </cell>
          <cell r="AI133">
            <v>15</v>
          </cell>
          <cell r="AJ133">
            <v>11.5</v>
          </cell>
          <cell r="AK133">
            <v>11</v>
          </cell>
          <cell r="AL133">
            <v>15</v>
          </cell>
          <cell r="AN133">
            <v>44921</v>
          </cell>
          <cell r="AO133">
            <v>60950000</v>
          </cell>
          <cell r="AP133">
            <v>60950000</v>
          </cell>
          <cell r="AQ133">
            <v>5300000</v>
          </cell>
          <cell r="AR133">
            <v>0</v>
          </cell>
          <cell r="AS133">
            <v>3063</v>
          </cell>
          <cell r="AT133">
            <v>651</v>
          </cell>
          <cell r="AU133">
            <v>44565</v>
          </cell>
          <cell r="AV133">
            <v>60950000</v>
          </cell>
          <cell r="AW133" t="str">
            <v>O23011601190000007825</v>
          </cell>
          <cell r="AX133" t="str">
            <v>INVERSION</v>
          </cell>
          <cell r="AY133">
            <v>0</v>
          </cell>
          <cell r="AZ133" t="str">
            <v>5000250065</v>
          </cell>
          <cell r="BA133">
            <v>112</v>
          </cell>
          <cell r="BB133">
            <v>44568</v>
          </cell>
          <cell r="BC133">
            <v>60950000</v>
          </cell>
          <cell r="BK133" t="str">
            <v/>
          </cell>
          <cell r="BU133" t="str">
            <v/>
          </cell>
          <cell r="CE133" t="str">
            <v/>
          </cell>
          <cell r="CF133" t="str">
            <v/>
          </cell>
          <cell r="CQ133">
            <v>0</v>
          </cell>
          <cell r="CW133">
            <v>0</v>
          </cell>
          <cell r="EL133" t="str">
            <v>NO</v>
          </cell>
          <cell r="EM133" t="str">
            <v>No Aplica</v>
          </cell>
          <cell r="EN133" t="str">
            <v xml:space="preserve">120
</v>
          </cell>
          <cell r="EO133" t="e">
            <v>#VALUE!</v>
          </cell>
          <cell r="EP133">
            <v>45821</v>
          </cell>
          <cell r="ES133" t="str">
            <v>Clausula 1 - Numeral 6 y 23</v>
          </cell>
          <cell r="ET13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33" t="str">
            <v>No aplica</v>
          </cell>
        </row>
        <row r="134">
          <cell r="E134">
            <v>128</v>
          </cell>
          <cell r="F134" t="str">
            <v>128-2022</v>
          </cell>
          <cell r="G134" t="str">
            <v>CO1.PCCNTR.3174879</v>
          </cell>
          <cell r="H134" t="str">
            <v>PROMOVER 100 % DE LA IMPLEMENTACIÓN DE LAS FUENTES DE FINANCIACIÓN PARA EL HÁBITAT</v>
          </cell>
          <cell r="I134" t="str">
            <v>En Ejecución</v>
          </cell>
          <cell r="J134" t="str">
            <v>https://community.secop.gov.co/Public/Tendering/OpportunityDetail/Index?noticeUID=CO1.NTC.2500224&amp;isFromPublicArea=True&amp;isModal=true&amp;asPopupView=true</v>
          </cell>
          <cell r="K134" t="str">
            <v>SDHT-SDRPRI-PSP-027-2022</v>
          </cell>
          <cell r="L134" t="str">
            <v>X</v>
          </cell>
          <cell r="N134" t="str">
            <v>CC</v>
          </cell>
          <cell r="O134">
            <v>14326830</v>
          </cell>
          <cell r="P134">
            <v>8</v>
          </cell>
          <cell r="Q134" t="str">
            <v xml:space="preserve">MARULANDA </v>
          </cell>
          <cell r="R134" t="str">
            <v>HERNANDO SANCHEZ</v>
          </cell>
          <cell r="S134" t="str">
            <v>No Aplica</v>
          </cell>
          <cell r="T134" t="str">
            <v xml:space="preserve">HERNANDO SANCHEZ MARULANDA </v>
          </cell>
          <cell r="U134" t="str">
            <v>M</v>
          </cell>
          <cell r="V134">
            <v>44568</v>
          </cell>
          <cell r="W134" t="str">
            <v>No Aplica</v>
          </cell>
          <cell r="X134">
            <v>44573</v>
          </cell>
          <cell r="Y134">
            <v>44921</v>
          </cell>
          <cell r="Z134" t="str">
            <v>Contratación Directa</v>
          </cell>
          <cell r="AA134" t="str">
            <v>Contrato</v>
          </cell>
          <cell r="AB134" t="str">
            <v>Prestación de Servicios Profesionales</v>
          </cell>
          <cell r="AC134" t="str">
            <v>PRESTAR SERVICIOS PROFESIONALES PARA REALIZAR EL ACOMPAÑAMIENTO SOCIAL NECESARIO A LA COMUNIDAD, EN EL MARCO DEL DISEÑO, DESARROLLO E IMPLEMENTACIÓN DE INSTRUMENTOS DE FINANCIACIÓN PARA LA ADQUISICIÓN DE VIVIENDA.</v>
          </cell>
          <cell r="AD134">
            <v>44573</v>
          </cell>
          <cell r="AE134">
            <v>44573</v>
          </cell>
          <cell r="AF134">
            <v>44573</v>
          </cell>
          <cell r="AG134">
            <v>44921</v>
          </cell>
          <cell r="AH134">
            <v>11</v>
          </cell>
          <cell r="AI134">
            <v>15</v>
          </cell>
          <cell r="AJ134">
            <v>11.5</v>
          </cell>
          <cell r="AK134">
            <v>11</v>
          </cell>
          <cell r="AL134">
            <v>15</v>
          </cell>
          <cell r="AN134">
            <v>44921</v>
          </cell>
          <cell r="AO134">
            <v>71070000</v>
          </cell>
          <cell r="AP134">
            <v>71070000</v>
          </cell>
          <cell r="AQ134">
            <v>6180000</v>
          </cell>
          <cell r="AR134">
            <v>0</v>
          </cell>
          <cell r="AS134">
            <v>3025</v>
          </cell>
          <cell r="AT134">
            <v>149</v>
          </cell>
          <cell r="AU134">
            <v>44564</v>
          </cell>
          <cell r="AV134">
            <v>71070000</v>
          </cell>
          <cell r="AW134" t="str">
            <v>O23011601190000007825</v>
          </cell>
          <cell r="AX134" t="str">
            <v>INVERSION</v>
          </cell>
          <cell r="AY134">
            <v>0</v>
          </cell>
          <cell r="AZ134" t="str">
            <v>5000250068</v>
          </cell>
          <cell r="BA134">
            <v>114</v>
          </cell>
          <cell r="BB134">
            <v>44568</v>
          </cell>
          <cell r="BC134">
            <v>71070000</v>
          </cell>
          <cell r="BK134" t="str">
            <v/>
          </cell>
          <cell r="BU134" t="str">
            <v/>
          </cell>
          <cell r="CE134" t="str">
            <v/>
          </cell>
          <cell r="CF134" t="str">
            <v/>
          </cell>
          <cell r="CQ134">
            <v>0</v>
          </cell>
          <cell r="CW134">
            <v>0</v>
          </cell>
          <cell r="EL134" t="str">
            <v>NO</v>
          </cell>
          <cell r="EM134" t="str">
            <v>No Aplica</v>
          </cell>
          <cell r="EN134" t="str">
            <v xml:space="preserve">120
</v>
          </cell>
          <cell r="EO134" t="e">
            <v>#VALUE!</v>
          </cell>
          <cell r="EP134">
            <v>45821</v>
          </cell>
          <cell r="ES134" t="str">
            <v>Clausula 1 - Numeral 6 y 23</v>
          </cell>
          <cell r="ET13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34" t="str">
            <v>No aplica</v>
          </cell>
        </row>
        <row r="135">
          <cell r="E135">
            <v>129</v>
          </cell>
          <cell r="F135" t="str">
            <v>129-2022</v>
          </cell>
          <cell r="G135" t="str">
            <v>CO1.PCCNTR.3175309</v>
          </cell>
          <cell r="H135" t="str">
            <v>PROMOVER 100 % DE LA IMPLEMENTACIÓN DE LAS FUENTES DE FINANCIACIÓN PARA EL HÁBITAT</v>
          </cell>
          <cell r="I135" t="str">
            <v>En Ejecución</v>
          </cell>
          <cell r="J135" t="str">
            <v>https://community.secop.gov.co/Public/Tendering/OpportunityDetail/Index?noticeUID=CO1.NTC.2500311&amp;isFromPublicArea=True&amp;isModal=true&amp;asPopupView=true</v>
          </cell>
          <cell r="K135" t="str">
            <v>SDHT-SDRPRI-PSP-023-2022</v>
          </cell>
          <cell r="L135" t="str">
            <v>X</v>
          </cell>
          <cell r="N135" t="str">
            <v>CC</v>
          </cell>
          <cell r="O135">
            <v>1110516234</v>
          </cell>
          <cell r="P135">
            <v>2</v>
          </cell>
          <cell r="Q135" t="str">
            <v>SUAREZ CARVAJAL</v>
          </cell>
          <cell r="R135" t="str">
            <v>HECTOR DAVID</v>
          </cell>
          <cell r="S135" t="str">
            <v>No Aplica</v>
          </cell>
          <cell r="T135" t="str">
            <v>HECTOR DAVID SUAREZ CARVAJAL</v>
          </cell>
          <cell r="U135" t="str">
            <v>M</v>
          </cell>
          <cell r="V135">
            <v>44568</v>
          </cell>
          <cell r="W135" t="str">
            <v>No Aplica</v>
          </cell>
          <cell r="X135">
            <v>44573</v>
          </cell>
          <cell r="Y135">
            <v>44921</v>
          </cell>
          <cell r="Z135" t="str">
            <v>Contratación Directa</v>
          </cell>
          <cell r="AA135" t="str">
            <v>Contrato</v>
          </cell>
          <cell r="AB135" t="str">
            <v>Prestación de Servicios Profesionales</v>
          </cell>
          <cell r="AC135" t="str">
            <v>PRESTAR SERVICIOS PROFESIONALES DE ANÁLISIS, REVISIÓN Y PROCESAMIENTO DE INFORMACIÓN REQUERIDOS PARA EL DESARROLLO E IMPLEMENTACIÓN DE PROGRAMAS E INSTRUMENTOS DE FINANCIACIÓN PARA LA ADQUISICIÓN DE VIVIENDA</v>
          </cell>
          <cell r="AD135">
            <v>44573</v>
          </cell>
          <cell r="AE135">
            <v>44573</v>
          </cell>
          <cell r="AF135">
            <v>44573</v>
          </cell>
          <cell r="AG135">
            <v>44921</v>
          </cell>
          <cell r="AH135">
            <v>11</v>
          </cell>
          <cell r="AI135">
            <v>15</v>
          </cell>
          <cell r="AJ135">
            <v>11.5</v>
          </cell>
          <cell r="AK135">
            <v>11</v>
          </cell>
          <cell r="AL135">
            <v>15</v>
          </cell>
          <cell r="AN135">
            <v>44921</v>
          </cell>
          <cell r="AO135">
            <v>60950000</v>
          </cell>
          <cell r="AP135">
            <v>60950000</v>
          </cell>
          <cell r="AQ135">
            <v>5300000</v>
          </cell>
          <cell r="AR135">
            <v>0</v>
          </cell>
          <cell r="AS135">
            <v>3034</v>
          </cell>
          <cell r="AT135">
            <v>168</v>
          </cell>
          <cell r="AU135">
            <v>44564</v>
          </cell>
          <cell r="AV135">
            <v>60950000</v>
          </cell>
          <cell r="AW135" t="str">
            <v>O23011601190000007825</v>
          </cell>
          <cell r="AX135" t="str">
            <v>INVERSION</v>
          </cell>
          <cell r="AY135">
            <v>0</v>
          </cell>
          <cell r="AZ135" t="str">
            <v>5000250062</v>
          </cell>
          <cell r="BA135">
            <v>110</v>
          </cell>
          <cell r="BB135">
            <v>44568</v>
          </cell>
          <cell r="BC135">
            <v>60950000</v>
          </cell>
          <cell r="BK135" t="str">
            <v/>
          </cell>
          <cell r="BU135" t="str">
            <v/>
          </cell>
          <cell r="CE135" t="str">
            <v/>
          </cell>
          <cell r="CF135" t="str">
            <v/>
          </cell>
          <cell r="CQ135">
            <v>0</v>
          </cell>
          <cell r="CW135">
            <v>0</v>
          </cell>
          <cell r="EL135" t="str">
            <v>NO</v>
          </cell>
          <cell r="EM135" t="str">
            <v>No Aplica</v>
          </cell>
          <cell r="EN135" t="str">
            <v xml:space="preserve">120
</v>
          </cell>
          <cell r="EO135" t="e">
            <v>#VALUE!</v>
          </cell>
          <cell r="EP135">
            <v>45821</v>
          </cell>
          <cell r="ES135" t="str">
            <v>Clausula 1 - Numeral 6 y 23</v>
          </cell>
          <cell r="ET13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35" t="str">
            <v>No aplica</v>
          </cell>
        </row>
        <row r="136">
          <cell r="E136">
            <v>130</v>
          </cell>
          <cell r="F136" t="str">
            <v>130-2022</v>
          </cell>
          <cell r="G136" t="str">
            <v>CO1.PCCNTR.3175141</v>
          </cell>
          <cell r="H136" t="str">
            <v>ELABORAR 4 DOCUMENTOS QUE CONTEMPLEN DIVERSAS PROPUESTAS PARA LA INCLUSIÓN E IMPLEMENTACIÓN DE NUEVAS FUENTES DE FINANCIACIÓN PARA LA GESTIÓN DEL HÁBITAT</v>
          </cell>
          <cell r="I136" t="str">
            <v>En Ejecución</v>
          </cell>
          <cell r="J136" t="str">
            <v>https://community.secop.gov.co/Public/Tendering/OpportunityDetail/Index?noticeUID=CO1.NTC.2500165&amp;isFromPublicArea=True&amp;isModal=true&amp;asPopupView=true</v>
          </cell>
          <cell r="K136" t="str">
            <v>SDHT-SDRPRI-PSP-020-2022</v>
          </cell>
          <cell r="L136" t="str">
            <v>X</v>
          </cell>
          <cell r="N136" t="str">
            <v>CC</v>
          </cell>
          <cell r="O136">
            <v>1049621373</v>
          </cell>
          <cell r="P136">
            <v>6</v>
          </cell>
          <cell r="Q136" t="str">
            <v>RAMIREZ MOLINA</v>
          </cell>
          <cell r="R136" t="str">
            <v>HUGO MATEO</v>
          </cell>
          <cell r="S136" t="str">
            <v>No Aplica</v>
          </cell>
          <cell r="T136" t="str">
            <v>HUGO MATEO RAMIREZ MOLINA</v>
          </cell>
          <cell r="U136" t="str">
            <v>M</v>
          </cell>
          <cell r="V136">
            <v>44568</v>
          </cell>
          <cell r="W136" t="str">
            <v>No Aplica</v>
          </cell>
          <cell r="X136">
            <v>44573</v>
          </cell>
          <cell r="Y136">
            <v>44921</v>
          </cell>
          <cell r="Z136" t="str">
            <v>Contratación Directa</v>
          </cell>
          <cell r="AA136" t="str">
            <v>Contrato</v>
          </cell>
          <cell r="AB136" t="str">
            <v>Prestación de Servicios Profesionales</v>
          </cell>
          <cell r="AC136" t="str">
            <v>PRESTAR SERVICIOS PROFESIONALES PARA LA GESTIÓN EN LA IMPLEMENTACIÓN DE NUEVAS FUENTES DE FINANCIACIÓN DEL HÁBITAT EN BOGOTÁ.</v>
          </cell>
          <cell r="AD136">
            <v>44573</v>
          </cell>
          <cell r="AE136">
            <v>44573</v>
          </cell>
          <cell r="AF136">
            <v>44573</v>
          </cell>
          <cell r="AG136">
            <v>44921</v>
          </cell>
          <cell r="AH136">
            <v>11</v>
          </cell>
          <cell r="AI136">
            <v>15</v>
          </cell>
          <cell r="AJ136">
            <v>11.5</v>
          </cell>
          <cell r="AK136">
            <v>11</v>
          </cell>
          <cell r="AL136">
            <v>15</v>
          </cell>
          <cell r="AN136">
            <v>44921</v>
          </cell>
          <cell r="AO136">
            <v>71070000</v>
          </cell>
          <cell r="AP136">
            <v>71070000</v>
          </cell>
          <cell r="AQ136">
            <v>6180000</v>
          </cell>
          <cell r="AR136">
            <v>0</v>
          </cell>
          <cell r="AS136">
            <v>3028</v>
          </cell>
          <cell r="AT136">
            <v>42</v>
          </cell>
          <cell r="AU136">
            <v>44564</v>
          </cell>
          <cell r="AV136">
            <v>71070000</v>
          </cell>
          <cell r="AW136" t="str">
            <v>O23011601190000007825</v>
          </cell>
          <cell r="AX136" t="str">
            <v>INVERSION</v>
          </cell>
          <cell r="AY136">
            <v>0</v>
          </cell>
          <cell r="AZ136" t="str">
            <v>5000250060</v>
          </cell>
          <cell r="BA136">
            <v>109</v>
          </cell>
          <cell r="BB136">
            <v>44568</v>
          </cell>
          <cell r="BC136">
            <v>71070000</v>
          </cell>
          <cell r="BK136" t="str">
            <v/>
          </cell>
          <cell r="BU136" t="str">
            <v/>
          </cell>
          <cell r="CE136" t="str">
            <v/>
          </cell>
          <cell r="CF136" t="str">
            <v/>
          </cell>
          <cell r="CQ136">
            <v>0</v>
          </cell>
          <cell r="CW136">
            <v>0</v>
          </cell>
          <cell r="EL136" t="str">
            <v>NO</v>
          </cell>
          <cell r="EM136" t="str">
            <v>No Aplica</v>
          </cell>
          <cell r="EN136" t="str">
            <v xml:space="preserve">120
</v>
          </cell>
          <cell r="EO136" t="e">
            <v>#VALUE!</v>
          </cell>
          <cell r="EP136">
            <v>45821</v>
          </cell>
          <cell r="ES136" t="str">
            <v>Clausula 1 - Numeral 6 y 23</v>
          </cell>
          <cell r="ET13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36" t="str">
            <v>No aplica</v>
          </cell>
        </row>
        <row r="137">
          <cell r="E137">
            <v>131</v>
          </cell>
          <cell r="F137" t="str">
            <v>131-2022</v>
          </cell>
          <cell r="G137" t="str">
            <v>CO1.PCCNTR.3175266</v>
          </cell>
          <cell r="H137" t="str">
            <v>PROMOVER 100 % DE LA IMPLEMENTACIÓN DE LAS FUENTES DE FINANCIACIÓN PARA EL HÁBITAT</v>
          </cell>
          <cell r="I137" t="str">
            <v>En Ejecución</v>
          </cell>
          <cell r="J137" t="str">
            <v>https://community.secop.gov.co/Public/Tendering/OpportunityDetail/Index?noticeUID=CO1.NTC.2500328&amp;isFromPublicArea=True&amp;isModal=true&amp;asPopupView=true</v>
          </cell>
          <cell r="K137" t="str">
            <v>SDHT-SDRPRI-PSP-006-2022</v>
          </cell>
          <cell r="L137" t="str">
            <v>X</v>
          </cell>
          <cell r="N137" t="str">
            <v>CC</v>
          </cell>
          <cell r="O137">
            <v>4978456</v>
          </cell>
          <cell r="P137">
            <v>7</v>
          </cell>
          <cell r="Q137" t="str">
            <v>VANEGAS PALACIO</v>
          </cell>
          <cell r="R137" t="str">
            <v>DONALDO DONALDO</v>
          </cell>
          <cell r="S137" t="str">
            <v>No Aplica</v>
          </cell>
          <cell r="T137" t="str">
            <v>DONALDO DONALDO VANEGAS PALACIO</v>
          </cell>
          <cell r="U137" t="str">
            <v>M</v>
          </cell>
          <cell r="V137">
            <v>44568</v>
          </cell>
          <cell r="W137" t="str">
            <v>No Aplica</v>
          </cell>
          <cell r="X137">
            <v>44573</v>
          </cell>
          <cell r="Y137">
            <v>44921</v>
          </cell>
          <cell r="Z137" t="str">
            <v>Contratación Directa</v>
          </cell>
          <cell r="AA137" t="str">
            <v>Contrato</v>
          </cell>
          <cell r="AB137" t="str">
            <v>Prestación de Servicios Profesionales</v>
          </cell>
          <cell r="AC137" t="str">
            <v>PRESTAR SERVICIOS PROFESIONALES PARA LA REVISIÓN, ANÁLISIS, SEGUIMIENTO Y LEGALIZACIÓN DE RECURSOS PARA EL DESARROLLO E IMPLEMENTACIÓN DE LOS PROGRAMAS PRIORIZADOS POR LA SUBSECRETARÍA DE GESTIÓN</v>
          </cell>
          <cell r="AD137">
            <v>44573</v>
          </cell>
          <cell r="AE137">
            <v>44573</v>
          </cell>
          <cell r="AF137">
            <v>44573</v>
          </cell>
          <cell r="AG137">
            <v>44917</v>
          </cell>
          <cell r="AH137">
            <v>11</v>
          </cell>
          <cell r="AI137">
            <v>15</v>
          </cell>
          <cell r="AJ137">
            <v>11.5</v>
          </cell>
          <cell r="AK137">
            <v>11</v>
          </cell>
          <cell r="AL137">
            <v>15</v>
          </cell>
          <cell r="AN137">
            <v>44917</v>
          </cell>
          <cell r="AO137">
            <v>71070000</v>
          </cell>
          <cell r="AP137">
            <v>71070000</v>
          </cell>
          <cell r="AQ137">
            <v>6180000</v>
          </cell>
          <cell r="AR137">
            <v>0</v>
          </cell>
          <cell r="AS137">
            <v>3014</v>
          </cell>
          <cell r="AT137">
            <v>54</v>
          </cell>
          <cell r="AU137">
            <v>44564</v>
          </cell>
          <cell r="AV137">
            <v>71070000</v>
          </cell>
          <cell r="AW137" t="str">
            <v>O23011601190000007825</v>
          </cell>
          <cell r="AX137" t="str">
            <v>INVERSION</v>
          </cell>
          <cell r="AY137">
            <v>0</v>
          </cell>
          <cell r="AZ137" t="str">
            <v>5000250057</v>
          </cell>
          <cell r="BA137">
            <v>107</v>
          </cell>
          <cell r="BB137">
            <v>44568</v>
          </cell>
          <cell r="BC137">
            <v>71070000</v>
          </cell>
          <cell r="BK137" t="str">
            <v/>
          </cell>
          <cell r="BU137" t="str">
            <v/>
          </cell>
          <cell r="CE137" t="str">
            <v/>
          </cell>
          <cell r="CF137" t="str">
            <v/>
          </cell>
          <cell r="CQ137">
            <v>0</v>
          </cell>
          <cell r="CW137">
            <v>0</v>
          </cell>
          <cell r="EL137" t="str">
            <v>NO</v>
          </cell>
          <cell r="EM137" t="str">
            <v>No Aplica</v>
          </cell>
          <cell r="EN137" t="str">
            <v xml:space="preserve">120
</v>
          </cell>
          <cell r="EO137" t="e">
            <v>#VALUE!</v>
          </cell>
          <cell r="EP137">
            <v>45817</v>
          </cell>
          <cell r="ES137" t="str">
            <v>Clausula 1 - Numeral 6 y 23</v>
          </cell>
          <cell r="ET13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37" t="str">
            <v>No aplica</v>
          </cell>
        </row>
        <row r="138">
          <cell r="E138">
            <v>132</v>
          </cell>
          <cell r="F138" t="str">
            <v>132-2022</v>
          </cell>
          <cell r="G138" t="str">
            <v>CO1.PCCNTR.3176520</v>
          </cell>
          <cell r="H138" t="str">
            <v>REALIZAR SERVICIOS DE ASISTENCIA TÉCNICA AL 100 % DE LOS PROYECTOS VINCULADOS COMO ASOCIATIVOS Y/O PROYECTOS ESTRATÉGICOS EN EL MARCO DEL PDD.</v>
          </cell>
          <cell r="I138" t="str">
            <v>En Ejecución</v>
          </cell>
          <cell r="J138" t="str">
            <v>https://community.secop.gov.co/Public/Tendering/OpportunityDetail/Index?noticeUID=CO1.NTC.2499503&amp;isFromPublicArea=True&amp;isModal=true&amp;asPopupView=true</v>
          </cell>
          <cell r="K138" t="str">
            <v>SDHT-SDGS-PSP-001-2022</v>
          </cell>
          <cell r="L138" t="str">
            <v>X</v>
          </cell>
          <cell r="N138" t="str">
            <v>CC</v>
          </cell>
          <cell r="O138">
            <v>52961511</v>
          </cell>
          <cell r="P138">
            <v>4</v>
          </cell>
          <cell r="Q138" t="str">
            <v>LINARES RODRIGUEZ</v>
          </cell>
          <cell r="R138" t="str">
            <v>YECSI MILENA</v>
          </cell>
          <cell r="S138" t="str">
            <v>No Aplica</v>
          </cell>
          <cell r="T138" t="str">
            <v>YECSI MILENA LINARES RODRIGUEZ</v>
          </cell>
          <cell r="U138" t="str">
            <v>F</v>
          </cell>
          <cell r="V138">
            <v>44568</v>
          </cell>
          <cell r="W138">
            <v>44573</v>
          </cell>
          <cell r="X138">
            <v>44572</v>
          </cell>
          <cell r="Y138">
            <v>44916</v>
          </cell>
          <cell r="Z138" t="str">
            <v>Contratación Directa</v>
          </cell>
          <cell r="AA138" t="str">
            <v>Contrato</v>
          </cell>
          <cell r="AB138" t="str">
            <v>Prestación de Servicios Profesionales</v>
          </cell>
          <cell r="AC138" t="str">
            <v xml:space="preserve"> PRESTAR SERVICIOS PROFESIONALES PARA REALIZAR EL SEGUIMIENTO, GESTIÓN Y ARTICULACIÓN DE LOS PROYECTOS ESTRATÉGICOS PRIORIZADOS POR LA ENTIDAD, Y QUE BUSQUEN PROMOVER LA GENERACIÓN DE SUELO PARA VIVIENDA VIS Y VIP.</v>
          </cell>
          <cell r="AD138">
            <v>44573</v>
          </cell>
          <cell r="AE138">
            <v>44573</v>
          </cell>
          <cell r="AF138">
            <v>44573</v>
          </cell>
          <cell r="AG138">
            <v>44916</v>
          </cell>
          <cell r="AH138">
            <v>11</v>
          </cell>
          <cell r="AI138">
            <v>10</v>
          </cell>
          <cell r="AJ138">
            <v>11.333333333333334</v>
          </cell>
          <cell r="AK138">
            <v>11</v>
          </cell>
          <cell r="AL138">
            <v>10</v>
          </cell>
          <cell r="AN138">
            <v>44916</v>
          </cell>
          <cell r="AO138">
            <v>99280000</v>
          </cell>
          <cell r="AP138">
            <v>99280000</v>
          </cell>
          <cell r="AQ138">
            <v>8760000</v>
          </cell>
          <cell r="AR138">
            <v>0</v>
          </cell>
          <cell r="AS138">
            <v>3474</v>
          </cell>
          <cell r="AT138">
            <v>85</v>
          </cell>
          <cell r="AU138">
            <v>44564</v>
          </cell>
          <cell r="AV138">
            <v>99280000</v>
          </cell>
          <cell r="AW138" t="str">
            <v>O23011601190000007798</v>
          </cell>
          <cell r="AX138" t="str">
            <v>INVERSION</v>
          </cell>
          <cell r="AY138">
            <v>0</v>
          </cell>
          <cell r="AZ138" t="str">
            <v>5000252856</v>
          </cell>
          <cell r="BA138">
            <v>203</v>
          </cell>
          <cell r="BB138">
            <v>44572</v>
          </cell>
          <cell r="BC138">
            <v>99280000</v>
          </cell>
          <cell r="BK138" t="str">
            <v/>
          </cell>
          <cell r="BU138" t="str">
            <v/>
          </cell>
          <cell r="CE138" t="str">
            <v/>
          </cell>
          <cell r="CF138" t="str">
            <v/>
          </cell>
          <cell r="CQ138">
            <v>0</v>
          </cell>
          <cell r="CW138">
            <v>0</v>
          </cell>
          <cell r="EL138" t="str">
            <v>NO</v>
          </cell>
          <cell r="EM138" t="str">
            <v>No Aplica</v>
          </cell>
          <cell r="EN138" t="str">
            <v xml:space="preserve">120
</v>
          </cell>
          <cell r="EO138" t="e">
            <v>#VALUE!</v>
          </cell>
          <cell r="EP138">
            <v>45816</v>
          </cell>
          <cell r="ES138" t="str">
            <v>Clausula 1 - Numeral 6 y 23</v>
          </cell>
          <cell r="ET13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38" t="str">
            <v>No aplica</v>
          </cell>
        </row>
        <row r="139">
          <cell r="E139">
            <v>133</v>
          </cell>
          <cell r="F139" t="str">
            <v>133-2022</v>
          </cell>
          <cell r="G139" t="str">
            <v>CO1.PCCNTR.3176639</v>
          </cell>
          <cell r="H139" t="str">
            <v>REALIZAR SERVICIOS DE ASISTENCIA TÉCNICA AL 100 % DE LOS PROYECTOS VINCULADOS COMO ASOCIATIVOS Y/O PROYECTOS ESTRATÉGICOS EN EL MARCO DEL PDD.</v>
          </cell>
          <cell r="I139" t="str">
            <v>En Ejecución</v>
          </cell>
          <cell r="J139" t="str">
            <v>https://community.secop.gov.co/Public/Tendering/OpportunityDetail/Index?noticeUID=CO1.NTC.2498201&amp;isFromPublicArea=True&amp;isModal=true&amp;asPopupView=true</v>
          </cell>
          <cell r="K139" t="str">
            <v>SDHT-SDGS-PSP-002-2022</v>
          </cell>
          <cell r="L139" t="str">
            <v>X</v>
          </cell>
          <cell r="N139" t="str">
            <v>CC</v>
          </cell>
          <cell r="O139">
            <v>79982483</v>
          </cell>
          <cell r="P139">
            <v>4</v>
          </cell>
          <cell r="Q139" t="str">
            <v>LATORRE MARIÑO</v>
          </cell>
          <cell r="R139" t="str">
            <v>MILTON JAVIER</v>
          </cell>
          <cell r="S139" t="str">
            <v>No Aplica</v>
          </cell>
          <cell r="T139" t="str">
            <v>MILTON JAVIER LATORRE MARIÑO</v>
          </cell>
          <cell r="U139" t="str">
            <v>M</v>
          </cell>
          <cell r="V139">
            <v>44568</v>
          </cell>
          <cell r="W139">
            <v>44573</v>
          </cell>
          <cell r="X139">
            <v>44572</v>
          </cell>
          <cell r="Y139">
            <v>44912</v>
          </cell>
          <cell r="Z139" t="str">
            <v>Contratación Directa</v>
          </cell>
          <cell r="AA139" t="str">
            <v>Contrato</v>
          </cell>
          <cell r="AB139" t="str">
            <v>Prestación de Servicios Profesionales</v>
          </cell>
          <cell r="AC139" t="str">
            <v>PRESTAR SERVICIOS PROFESIONALES ESPECIALIZADOS EN LA FORMULACIÓN Y DESARROLLO DE ACTIVIDADES DE POSICIONAMIENTO DE LAS POLÍTICAS DEL SECTOR HÁBITAT, EN EL MARCO DE LOS PROYECTOS ESTRATÉGICOS QUE IMPACTAN LA PRODUCCIÓN DE VIVIENDA EN LA CIUDAD</v>
          </cell>
          <cell r="AD139">
            <v>44573</v>
          </cell>
          <cell r="AE139">
            <v>44573</v>
          </cell>
          <cell r="AF139">
            <v>44573</v>
          </cell>
          <cell r="AG139">
            <v>44916</v>
          </cell>
          <cell r="AH139">
            <v>11</v>
          </cell>
          <cell r="AI139">
            <v>10</v>
          </cell>
          <cell r="AJ139">
            <v>11.333333333333334</v>
          </cell>
          <cell r="AK139">
            <v>11</v>
          </cell>
          <cell r="AL139">
            <v>10</v>
          </cell>
          <cell r="AN139">
            <v>44916</v>
          </cell>
          <cell r="AO139">
            <v>141666667</v>
          </cell>
          <cell r="AP139">
            <v>141666667</v>
          </cell>
          <cell r="AQ139">
            <v>12500000</v>
          </cell>
          <cell r="AR139">
            <v>-0.33333331346511841</v>
          </cell>
          <cell r="AS139">
            <v>3564</v>
          </cell>
          <cell r="AT139">
            <v>61</v>
          </cell>
          <cell r="AU139">
            <v>44564</v>
          </cell>
          <cell r="AV139">
            <v>141666667</v>
          </cell>
          <cell r="AW139" t="str">
            <v>O23011601190000007798</v>
          </cell>
          <cell r="AX139" t="str">
            <v>INVERSION</v>
          </cell>
          <cell r="AY139">
            <v>0</v>
          </cell>
          <cell r="AZ139" t="str">
            <v>5000252862</v>
          </cell>
          <cell r="BA139">
            <v>205</v>
          </cell>
          <cell r="BB139">
            <v>44572</v>
          </cell>
          <cell r="BC139">
            <v>141666667</v>
          </cell>
          <cell r="BK139" t="str">
            <v/>
          </cell>
          <cell r="BU139" t="str">
            <v/>
          </cell>
          <cell r="CE139" t="str">
            <v/>
          </cell>
          <cell r="CF139" t="str">
            <v/>
          </cell>
          <cell r="CQ139">
            <v>0</v>
          </cell>
          <cell r="CW139">
            <v>0</v>
          </cell>
          <cell r="EL139" t="str">
            <v>NO</v>
          </cell>
          <cell r="EM139" t="str">
            <v>No Aplica</v>
          </cell>
          <cell r="EN139" t="str">
            <v xml:space="preserve">120
</v>
          </cell>
          <cell r="EO139" t="e">
            <v>#VALUE!</v>
          </cell>
          <cell r="EP139">
            <v>45816</v>
          </cell>
          <cell r="ES139" t="str">
            <v>Clausula 1 - Numeral 6 y 23</v>
          </cell>
          <cell r="ET13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39" t="str">
            <v>No aplica</v>
          </cell>
        </row>
        <row r="140">
          <cell r="E140">
            <v>134</v>
          </cell>
          <cell r="F140" t="str">
            <v>134-2022</v>
          </cell>
          <cell r="G140" t="str">
            <v>CO1.PCCNTR.3173489</v>
          </cell>
          <cell r="H140" t="str">
            <v>REALIZAR EL 100% DEL MANTENIMIENTO DE LAS 3 SEDES DE LA SDHT</v>
          </cell>
          <cell r="I140" t="str">
            <v>En Ejecución</v>
          </cell>
          <cell r="J140" t="str">
            <v>https://community.secop.gov.co/Public/Tendering/OpportunityDetail/Index?noticeUID=CO1.NTC.2498474&amp;isFromPublicArea=True&amp;isModal=true&amp;asPopupView=true</v>
          </cell>
          <cell r="K140" t="str">
            <v>SDHT-SDA-PSAG-005-2022</v>
          </cell>
          <cell r="L140" t="str">
            <v>X</v>
          </cell>
          <cell r="N140" t="str">
            <v>CC</v>
          </cell>
          <cell r="O140">
            <v>80130456</v>
          </cell>
          <cell r="P140">
            <v>3</v>
          </cell>
          <cell r="Q140" t="str">
            <v>GRAJALES RIOS</v>
          </cell>
          <cell r="R140" t="str">
            <v>HECTOR FABIAN</v>
          </cell>
          <cell r="S140" t="str">
            <v>No Aplica</v>
          </cell>
          <cell r="T140" t="str">
            <v>HECTOR FABIAN GRAJALES RIOS</v>
          </cell>
          <cell r="U140" t="str">
            <v>M</v>
          </cell>
          <cell r="V140">
            <v>44567</v>
          </cell>
          <cell r="W140" t="str">
            <v>No Aplica</v>
          </cell>
          <cell r="X140">
            <v>44568</v>
          </cell>
          <cell r="Y140">
            <v>44916</v>
          </cell>
          <cell r="Z140" t="str">
            <v>Contratación Directa</v>
          </cell>
          <cell r="AA140" t="str">
            <v>Contrato</v>
          </cell>
          <cell r="AB140" t="str">
            <v>Prestación de Servicios  de Apoyo a la Gestión</v>
          </cell>
          <cell r="AC140" t="str">
            <v>PRESTAR SERVICIOS DE APOYO A LA SDHT CON LAS ACTIVIDADES DE MANTENIMIENTO PREVENTIVO Y CORRECTIVO DE LA INFRAESTRUCTURA FISICA DE LAS DIFERENTES SEDES DONDE FUNCIONA LA ENTIDAD  
TIPO DE CONTRATO PRESTACIÓN DE SERVICIOS</v>
          </cell>
          <cell r="AD140">
            <v>44568</v>
          </cell>
          <cell r="AE140">
            <v>44568</v>
          </cell>
          <cell r="AF140">
            <v>44568</v>
          </cell>
          <cell r="AG140">
            <v>44916</v>
          </cell>
          <cell r="AH140">
            <v>11</v>
          </cell>
          <cell r="AI140">
            <v>15</v>
          </cell>
          <cell r="AJ140">
            <v>11.5</v>
          </cell>
          <cell r="AK140">
            <v>11</v>
          </cell>
          <cell r="AL140">
            <v>15</v>
          </cell>
          <cell r="AN140">
            <v>44916</v>
          </cell>
          <cell r="AO140">
            <v>32890000</v>
          </cell>
          <cell r="AP140">
            <v>32890000</v>
          </cell>
          <cell r="AQ140">
            <v>2860000</v>
          </cell>
          <cell r="AR140">
            <v>0</v>
          </cell>
          <cell r="AS140">
            <v>3023</v>
          </cell>
          <cell r="AT140">
            <v>332</v>
          </cell>
          <cell r="AU140">
            <v>44565</v>
          </cell>
          <cell r="AV140">
            <v>32890000</v>
          </cell>
          <cell r="AW140" t="str">
            <v>O23011605560000007754</v>
          </cell>
          <cell r="AX140" t="str">
            <v>INVERSION</v>
          </cell>
          <cell r="AY140">
            <v>0</v>
          </cell>
          <cell r="AZ140" t="str">
            <v>5000249732</v>
          </cell>
          <cell r="BA140">
            <v>62</v>
          </cell>
          <cell r="BB140">
            <v>44567</v>
          </cell>
          <cell r="BC140">
            <v>32890000</v>
          </cell>
          <cell r="BK140" t="str">
            <v/>
          </cell>
          <cell r="BU140" t="str">
            <v/>
          </cell>
          <cell r="CE140" t="str">
            <v/>
          </cell>
          <cell r="CF140" t="str">
            <v/>
          </cell>
          <cell r="CQ140">
            <v>0</v>
          </cell>
          <cell r="CW140">
            <v>0</v>
          </cell>
          <cell r="EL140" t="str">
            <v>NO</v>
          </cell>
          <cell r="EM140" t="str">
            <v>No Aplica</v>
          </cell>
          <cell r="EN140" t="str">
            <v xml:space="preserve">120
</v>
          </cell>
          <cell r="EO140" t="e">
            <v>#VALUE!</v>
          </cell>
          <cell r="EP140">
            <v>45816</v>
          </cell>
          <cell r="ES140" t="str">
            <v>Clausula 1 - Numeral 6 y 23</v>
          </cell>
          <cell r="ET14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40" t="str">
            <v>No aplica</v>
          </cell>
        </row>
        <row r="141">
          <cell r="E141">
            <v>135</v>
          </cell>
          <cell r="F141" t="str">
            <v>135-2022</v>
          </cell>
          <cell r="G141" t="str">
            <v>CO1.PCCNTR.3174876</v>
          </cell>
          <cell r="H141" t="str">
            <v>BENEFICIAR 15851 HOGARES  CON SUBSIDIOS PARA ADQUISICIÓN DE VIVIENDA VIS Y VIP</v>
          </cell>
          <cell r="I141" t="str">
            <v>En Ejecución</v>
          </cell>
          <cell r="J141" t="str">
            <v>https://community.secop.gov.co/Public/Tendering/OpportunityDetail/Index?noticeUID=CO1.NTC.2500038&amp;isFromPublicArea=True&amp;isModal=true&amp;asPopupView=true</v>
          </cell>
          <cell r="K141" t="str">
            <v>SDHT-SDRPUB-PSP-021-2022</v>
          </cell>
          <cell r="L141" t="str">
            <v>X</v>
          </cell>
          <cell r="N141" t="str">
            <v>CC</v>
          </cell>
          <cell r="O141">
            <v>1032376132</v>
          </cell>
          <cell r="P141">
            <v>5</v>
          </cell>
          <cell r="Q141" t="str">
            <v>PAZ CRUZ</v>
          </cell>
          <cell r="R141" t="str">
            <v>DIEGO ALEXANDER</v>
          </cell>
          <cell r="S141" t="str">
            <v>No Aplica</v>
          </cell>
          <cell r="T141" t="str">
            <v>DIEGO ALEXANDER PAZ CRUZ</v>
          </cell>
          <cell r="U141" t="str">
            <v>M</v>
          </cell>
          <cell r="V141">
            <v>44568</v>
          </cell>
          <cell r="W141" t="str">
            <v>No Aplica</v>
          </cell>
          <cell r="X141">
            <v>44572</v>
          </cell>
          <cell r="Y141">
            <v>44844</v>
          </cell>
          <cell r="Z141" t="str">
            <v>Contratación Directa</v>
          </cell>
          <cell r="AA141" t="str">
            <v>Contrato</v>
          </cell>
          <cell r="AB141" t="str">
            <v>Prestación de Servicios Profesionales</v>
          </cell>
          <cell r="AC141" t="str">
            <v>PRESTAR SERVICIOS PROFESIONALES PARA EL SEGUIMIENTO, REPORTE Y FORMULACIÓN DE LINEAMIENTOS JURIDICOS REQUERIDOS EN EL DESARROLLO E IMPLEMENTACIÓN DE INSTRUMENTOS DE FINANCIACIÓN PARA ADQUISICIÓN DE VIVIENDA DE INTERÉS SOCIAL Y PRIORITARIO.</v>
          </cell>
          <cell r="AD141">
            <v>44572</v>
          </cell>
          <cell r="AE141">
            <v>44573</v>
          </cell>
          <cell r="AF141">
            <v>44573</v>
          </cell>
          <cell r="AG141">
            <v>44845</v>
          </cell>
          <cell r="AH141">
            <v>9</v>
          </cell>
          <cell r="AI141">
            <v>0</v>
          </cell>
          <cell r="AJ141">
            <v>9</v>
          </cell>
          <cell r="AK141">
            <v>9</v>
          </cell>
          <cell r="AL141">
            <v>0</v>
          </cell>
          <cell r="AN141">
            <v>44845</v>
          </cell>
          <cell r="AO141">
            <v>55620000</v>
          </cell>
          <cell r="AP141">
            <v>55620000</v>
          </cell>
          <cell r="AQ141">
            <v>6180000</v>
          </cell>
          <cell r="AR141">
            <v>0</v>
          </cell>
          <cell r="AS141">
            <v>3233</v>
          </cell>
          <cell r="AT141">
            <v>92</v>
          </cell>
          <cell r="AU141">
            <v>44564</v>
          </cell>
          <cell r="AV141">
            <v>55620000</v>
          </cell>
          <cell r="AW141" t="str">
            <v>O23011601010000007823</v>
          </cell>
          <cell r="AX141" t="str">
            <v>INVERSION</v>
          </cell>
          <cell r="AY141">
            <v>0</v>
          </cell>
          <cell r="AZ141" t="str">
            <v>5000250054</v>
          </cell>
          <cell r="BA141">
            <v>106</v>
          </cell>
          <cell r="BB141">
            <v>44568</v>
          </cell>
          <cell r="BC141">
            <v>55620000</v>
          </cell>
          <cell r="BK141" t="str">
            <v/>
          </cell>
          <cell r="BU141" t="str">
            <v/>
          </cell>
          <cell r="CE141" t="str">
            <v/>
          </cell>
          <cell r="CF141" t="str">
            <v/>
          </cell>
          <cell r="CQ141">
            <v>0</v>
          </cell>
          <cell r="CW141">
            <v>0</v>
          </cell>
          <cell r="EL141" t="str">
            <v>NO</v>
          </cell>
          <cell r="EM141" t="str">
            <v>No Aplica</v>
          </cell>
          <cell r="EN141" t="str">
            <v xml:space="preserve">120
</v>
          </cell>
          <cell r="EO141" t="e">
            <v>#VALUE!</v>
          </cell>
          <cell r="EP141">
            <v>45745</v>
          </cell>
          <cell r="ES141" t="str">
            <v>Clausula 1 - Numeral 6 y 23</v>
          </cell>
          <cell r="ET14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41" t="str">
            <v>No aplica</v>
          </cell>
        </row>
        <row r="142">
          <cell r="E142">
            <v>136</v>
          </cell>
          <cell r="F142" t="str">
            <v>136-2022</v>
          </cell>
          <cell r="G142" t="str">
            <v>CO1.PCCNTR.3174900</v>
          </cell>
          <cell r="H142" t="str">
            <v>BENEFICIAR 15851 HOGARES  CON SUBSIDIOS PARA ADQUISICIÓN DE VIVIENDA VIS Y VIP</v>
          </cell>
          <cell r="I142" t="str">
            <v>En Ejecución</v>
          </cell>
          <cell r="J142" t="str">
            <v>https://community.secop.gov.co/Public/Tendering/OpportunityDetail/Index?noticeUID=CO1.NTC.2500236&amp;isFromPublicArea=True&amp;isModal=true&amp;asPopupView=true</v>
          </cell>
          <cell r="K142" t="str">
            <v>SDHT-SDRPUB-PSP-023-2022</v>
          </cell>
          <cell r="L142" t="str">
            <v>X</v>
          </cell>
          <cell r="N142" t="str">
            <v>CC</v>
          </cell>
          <cell r="O142">
            <v>1098629708</v>
          </cell>
          <cell r="P142">
            <v>4</v>
          </cell>
          <cell r="Q142" t="str">
            <v>SANCHEZ SANDOVAL</v>
          </cell>
          <cell r="R142" t="str">
            <v>SANDRA STELLA</v>
          </cell>
          <cell r="S142" t="str">
            <v>No Aplica</v>
          </cell>
          <cell r="T142" t="str">
            <v>SANDRA STELLA SANCHEZ SANDOVAL</v>
          </cell>
          <cell r="U142" t="str">
            <v>F</v>
          </cell>
          <cell r="V142">
            <v>44567</v>
          </cell>
          <cell r="W142" t="str">
            <v>No Aplica</v>
          </cell>
          <cell r="X142">
            <v>44572</v>
          </cell>
          <cell r="Y142">
            <v>44844</v>
          </cell>
          <cell r="Z142" t="str">
            <v>Contratación Directa</v>
          </cell>
          <cell r="AA142" t="str">
            <v>Contrato</v>
          </cell>
          <cell r="AB142" t="str">
            <v>Prestación de Servicios Profesionales</v>
          </cell>
          <cell r="AC142" t="str">
            <v xml:space="preserve"> PRESTAR SERVICIOS PROFESIONALES JURIDICOS PARA EL DESARROLLO E IMPLEMENTACIÓN DE LOS ESQUEMAS DE FINANCIACIÓN QUE FACILITAN LA ADQUISICIÓN DE VIVIENDA VIP Y VIS.</v>
          </cell>
          <cell r="AD142">
            <v>44572</v>
          </cell>
          <cell r="AE142">
            <v>44572</v>
          </cell>
          <cell r="AF142">
            <v>44572</v>
          </cell>
          <cell r="AG142">
            <v>44844</v>
          </cell>
          <cell r="AH142">
            <v>9</v>
          </cell>
          <cell r="AI142">
            <v>0</v>
          </cell>
          <cell r="AJ142">
            <v>9</v>
          </cell>
          <cell r="AK142">
            <v>9</v>
          </cell>
          <cell r="AL142">
            <v>0</v>
          </cell>
          <cell r="AN142">
            <v>44844</v>
          </cell>
          <cell r="AO142">
            <v>55620000</v>
          </cell>
          <cell r="AP142">
            <v>55620000</v>
          </cell>
          <cell r="AQ142">
            <v>6180000</v>
          </cell>
          <cell r="AR142">
            <v>0</v>
          </cell>
          <cell r="AS142">
            <v>3269</v>
          </cell>
          <cell r="AT142">
            <v>524</v>
          </cell>
          <cell r="AU142">
            <v>44565</v>
          </cell>
          <cell r="AV142">
            <v>55620000</v>
          </cell>
          <cell r="AW142" t="str">
            <v>O23011601010000007823</v>
          </cell>
          <cell r="AX142" t="str">
            <v>INVERSION</v>
          </cell>
          <cell r="AY142">
            <v>0</v>
          </cell>
          <cell r="AZ142" t="str">
            <v>5000250059</v>
          </cell>
          <cell r="BA142">
            <v>108</v>
          </cell>
          <cell r="BB142">
            <v>44568</v>
          </cell>
          <cell r="BC142">
            <v>55620000</v>
          </cell>
          <cell r="BK142" t="str">
            <v/>
          </cell>
          <cell r="BU142" t="str">
            <v/>
          </cell>
          <cell r="CE142" t="str">
            <v/>
          </cell>
          <cell r="CF142" t="str">
            <v/>
          </cell>
          <cell r="CQ142">
            <v>0</v>
          </cell>
          <cell r="CW142">
            <v>0</v>
          </cell>
          <cell r="EL142" t="str">
            <v>NO</v>
          </cell>
          <cell r="EM142" t="str">
            <v>No Aplica</v>
          </cell>
          <cell r="EN142" t="str">
            <v xml:space="preserve">120
</v>
          </cell>
          <cell r="EO142" t="e">
            <v>#VALUE!</v>
          </cell>
          <cell r="EP142">
            <v>45744</v>
          </cell>
          <cell r="ES142" t="str">
            <v>Clausula 1 - Numeral 6 y 23</v>
          </cell>
          <cell r="ET14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42" t="str">
            <v>No aplica</v>
          </cell>
        </row>
        <row r="143">
          <cell r="E143">
            <v>137</v>
          </cell>
          <cell r="F143" t="str">
            <v>137-2022</v>
          </cell>
          <cell r="G143" t="str">
            <v>CO1.PCCNTR.3175310</v>
          </cell>
          <cell r="H143" t="str">
            <v>BENEFICIAR 15851 HOGARES  CON SUBSIDIOS PARA ADQUISICIÓN DE VIVIENDA VIS Y VIP</v>
          </cell>
          <cell r="I143" t="str">
            <v>En Ejecución</v>
          </cell>
          <cell r="J143" t="str">
            <v>https://community.secop.gov.co/Public/Tendering/OpportunityDetail/Index?noticeUID=CO1.NTC.2500250&amp;isFromPublicArea=True&amp;isModal=true&amp;asPopupView=true</v>
          </cell>
          <cell r="K143" t="str">
            <v>SDHT-SDRPUB-PSP-010-2022</v>
          </cell>
          <cell r="L143" t="str">
            <v>X</v>
          </cell>
          <cell r="N143" t="str">
            <v>CC</v>
          </cell>
          <cell r="O143">
            <v>51858371</v>
          </cell>
          <cell r="P143">
            <v>6</v>
          </cell>
          <cell r="Q143" t="str">
            <v>MIRANDA RUIZ</v>
          </cell>
          <cell r="R143" t="str">
            <v>LILIANA PATRICIA</v>
          </cell>
          <cell r="S143" t="str">
            <v>No Aplica</v>
          </cell>
          <cell r="T143" t="str">
            <v>LILIANA PATRICIA MIRANDA RUIZ</v>
          </cell>
          <cell r="U143" t="str">
            <v>F</v>
          </cell>
          <cell r="V143">
            <v>44568</v>
          </cell>
          <cell r="W143" t="str">
            <v>No Aplica</v>
          </cell>
          <cell r="X143">
            <v>44572</v>
          </cell>
          <cell r="Y143">
            <v>44844</v>
          </cell>
          <cell r="Z143" t="str">
            <v>Contratación Directa</v>
          </cell>
          <cell r="AA143" t="str">
            <v>Contrato</v>
          </cell>
          <cell r="AB143" t="str">
            <v>Prestación de Servicios Profesionales</v>
          </cell>
          <cell r="AC143" t="str">
            <v>PRESTAR SERVICIOS PROFESIONALES DE CARÁCTER JURÍDICO PARA EL ANÁLISIS, REVISIÓN Y SEGUIMIENTO JURÍDICO REQUERIDO PARA EL DESARROLLO E IMPLEMENTACIÓN DE INSTRUMENTOS DE FINANCIACIÓN PARA ADQUISICIÓN DE VIVIENDA</v>
          </cell>
          <cell r="AD143">
            <v>44572</v>
          </cell>
          <cell r="AE143">
            <v>44572</v>
          </cell>
          <cell r="AF143">
            <v>44572</v>
          </cell>
          <cell r="AG143">
            <v>44844</v>
          </cell>
          <cell r="AH143">
            <v>9</v>
          </cell>
          <cell r="AI143">
            <v>0</v>
          </cell>
          <cell r="AJ143">
            <v>9</v>
          </cell>
          <cell r="AK143">
            <v>9</v>
          </cell>
          <cell r="AL143">
            <v>0</v>
          </cell>
          <cell r="AN143">
            <v>44844</v>
          </cell>
          <cell r="AO143">
            <v>69525000</v>
          </cell>
          <cell r="AP143">
            <v>69525000</v>
          </cell>
          <cell r="AQ143">
            <v>7725000</v>
          </cell>
          <cell r="AR143">
            <v>0</v>
          </cell>
          <cell r="AS143">
            <v>3272</v>
          </cell>
          <cell r="AT143">
            <v>233</v>
          </cell>
          <cell r="AU143">
            <v>44565</v>
          </cell>
          <cell r="AV143">
            <v>69525000</v>
          </cell>
          <cell r="AW143" t="str">
            <v>O23011601010000007823</v>
          </cell>
          <cell r="AX143" t="str">
            <v>INVERSION</v>
          </cell>
          <cell r="AY143">
            <v>0</v>
          </cell>
          <cell r="AZ143" t="str">
            <v>5000250042</v>
          </cell>
          <cell r="BA143">
            <v>103</v>
          </cell>
          <cell r="BB143">
            <v>44568</v>
          </cell>
          <cell r="BC143">
            <v>69525000</v>
          </cell>
          <cell r="BK143" t="str">
            <v/>
          </cell>
          <cell r="BU143" t="str">
            <v/>
          </cell>
          <cell r="CE143" t="str">
            <v/>
          </cell>
          <cell r="CF143" t="str">
            <v/>
          </cell>
          <cell r="CQ143">
            <v>0</v>
          </cell>
          <cell r="CW143">
            <v>0</v>
          </cell>
          <cell r="DA143">
            <v>44609</v>
          </cell>
          <cell r="DB143" t="str">
            <v>YINDRY PEREZ LOPEZ</v>
          </cell>
          <cell r="DC143">
            <v>52757149</v>
          </cell>
          <cell r="DD143" t="str">
            <v xml:space="preserve">CL 22 A SUR 1 29 PI 2 </v>
          </cell>
          <cell r="DE143" t="str">
            <v>300 8684603</v>
          </cell>
          <cell r="DF143" t="str">
            <v>yindry.perez@habitatbogota.gov.co</v>
          </cell>
          <cell r="DG143">
            <v>60225000</v>
          </cell>
          <cell r="DH143" t="str">
            <v>No Aplica</v>
          </cell>
          <cell r="EL143" t="str">
            <v>NO</v>
          </cell>
          <cell r="EM143" t="str">
            <v>No Aplica</v>
          </cell>
          <cell r="EN143" t="str">
            <v xml:space="preserve">120
</v>
          </cell>
          <cell r="EO143" t="e">
            <v>#VALUE!</v>
          </cell>
          <cell r="EP143">
            <v>45744</v>
          </cell>
          <cell r="ES143" t="str">
            <v>Clausula 1 - Numeral 6 y 23</v>
          </cell>
          <cell r="ET14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43" t="str">
            <v>No aplica</v>
          </cell>
        </row>
        <row r="144">
          <cell r="E144">
            <v>138</v>
          </cell>
          <cell r="F144" t="str">
            <v>138-2022</v>
          </cell>
          <cell r="G144" t="str">
            <v>CO1.PCCNTR.3175322</v>
          </cell>
          <cell r="H144" t="str">
            <v>BENEFICIAR 15851 HOGARES  CON SUBSIDIOS PARA ADQUISICIÓN DE VIVIENDA VIS Y VIP</v>
          </cell>
          <cell r="I144" t="str">
            <v>En Ejecución</v>
          </cell>
          <cell r="J144" t="str">
            <v>https://community.secop.gov.co/Public/Tendering/OpportunityDetail/Index?noticeUID=CO1.NTC.2500155&amp;isFromPublicArea=True&amp;isModal=true&amp;asPopupView=true</v>
          </cell>
          <cell r="K144" t="str">
            <v>SDHT-SGF-PSAG-001-2022</v>
          </cell>
          <cell r="L144" t="str">
            <v>X</v>
          </cell>
          <cell r="N144" t="str">
            <v>CC</v>
          </cell>
          <cell r="O144">
            <v>1071163461</v>
          </cell>
          <cell r="P144">
            <v>0</v>
          </cell>
          <cell r="Q144" t="str">
            <v>ANZOLA LOPEZ</v>
          </cell>
          <cell r="R144" t="str">
            <v>SANDRA MILENA</v>
          </cell>
          <cell r="S144" t="str">
            <v>No Aplica</v>
          </cell>
          <cell r="T144" t="str">
            <v>SANDRA MILENA ANZOLA LOPEZ</v>
          </cell>
          <cell r="U144" t="str">
            <v>F</v>
          </cell>
          <cell r="V144">
            <v>44567</v>
          </cell>
          <cell r="W144" t="str">
            <v>No Aplica</v>
          </cell>
          <cell r="X144">
            <v>44573</v>
          </cell>
          <cell r="Y144">
            <v>44845</v>
          </cell>
          <cell r="Z144" t="str">
            <v>Contratación Directa</v>
          </cell>
          <cell r="AA144" t="str">
            <v>Contrato</v>
          </cell>
          <cell r="AB144" t="str">
            <v>Prestación de Servicios  de Apoyo a la Gestión</v>
          </cell>
          <cell r="AC144" t="str">
            <v>PRESTAR SERVICIOS TÉCNICOS PARA APOYAR LA PLANEACIÓN ESTRATÉGICA Y FINANCIERA DEL PROYECTO DE INVERSIÓN Y PROGRAMAS PARA LA IMPLEMENTACIÓN DE INSTRUMENTOS DE FINANCIACIÓN DE INSTRUMENTOS DE SOLUCIONES HABITACIONALES.</v>
          </cell>
          <cell r="AD144">
            <v>44573</v>
          </cell>
          <cell r="AE144">
            <v>44573</v>
          </cell>
          <cell r="AF144">
            <v>44573</v>
          </cell>
          <cell r="AG144">
            <v>44845</v>
          </cell>
          <cell r="AH144">
            <v>9</v>
          </cell>
          <cell r="AI144">
            <v>0</v>
          </cell>
          <cell r="AJ144">
            <v>9</v>
          </cell>
          <cell r="AK144">
            <v>9</v>
          </cell>
          <cell r="AL144">
            <v>0</v>
          </cell>
          <cell r="AN144">
            <v>44845</v>
          </cell>
          <cell r="AO144">
            <v>42750000</v>
          </cell>
          <cell r="AP144">
            <v>42750000</v>
          </cell>
          <cell r="AQ144">
            <v>4635000</v>
          </cell>
          <cell r="AR144">
            <v>-1035000</v>
          </cell>
          <cell r="AS144">
            <v>3268</v>
          </cell>
          <cell r="AT144">
            <v>519</v>
          </cell>
          <cell r="AU144">
            <v>44565</v>
          </cell>
          <cell r="AV144">
            <v>42750000</v>
          </cell>
          <cell r="AW144" t="str">
            <v>O23011601010000007823</v>
          </cell>
          <cell r="AX144" t="str">
            <v>INVERSION</v>
          </cell>
          <cell r="AY144">
            <v>0</v>
          </cell>
          <cell r="AZ144" t="str">
            <v>5000250043</v>
          </cell>
          <cell r="BA144">
            <v>104</v>
          </cell>
          <cell r="BB144">
            <v>44568</v>
          </cell>
          <cell r="BC144">
            <v>42750000</v>
          </cell>
          <cell r="BK144" t="str">
            <v/>
          </cell>
          <cell r="BU144" t="str">
            <v/>
          </cell>
          <cell r="CE144" t="str">
            <v/>
          </cell>
          <cell r="CF144" t="str">
            <v/>
          </cell>
          <cell r="CQ144">
            <v>0</v>
          </cell>
          <cell r="CW144">
            <v>0</v>
          </cell>
          <cell r="EL144" t="str">
            <v>NO</v>
          </cell>
          <cell r="EM144" t="str">
            <v>No Aplica</v>
          </cell>
          <cell r="EN144" t="str">
            <v xml:space="preserve">120
</v>
          </cell>
          <cell r="EO144" t="e">
            <v>#VALUE!</v>
          </cell>
          <cell r="EP144">
            <v>45745</v>
          </cell>
          <cell r="ES144" t="str">
            <v>Clausula 1 - Numeral 6 y 23</v>
          </cell>
          <cell r="ET14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44" t="str">
            <v>No aplica</v>
          </cell>
        </row>
        <row r="145">
          <cell r="E145">
            <v>139</v>
          </cell>
          <cell r="F145" t="str">
            <v>139-2022</v>
          </cell>
          <cell r="G145" t="str">
            <v>CO1.PCCNTR.3175071</v>
          </cell>
          <cell r="H145" t="str">
            <v>BENEFICIAR 15851 HOGARES  CON SUBSIDIOS PARA ADQUISICIÓN DE VIVIENDA VIS Y VIP</v>
          </cell>
          <cell r="I145" t="str">
            <v>En Ejecución</v>
          </cell>
          <cell r="J145" t="str">
            <v>https://community.secop.gov.co/Public/Tendering/OpportunityDetail/Index?noticeUID=CO1.NTC.2500178&amp;isFromPublicArea=True&amp;isModal=true&amp;asPopupView=true</v>
          </cell>
          <cell r="K145" t="str">
            <v>SDHT-SDRPUB-PSP-008-2022</v>
          </cell>
          <cell r="L145" t="str">
            <v>X</v>
          </cell>
          <cell r="N145" t="str">
            <v>CC</v>
          </cell>
          <cell r="O145">
            <v>33378015</v>
          </cell>
          <cell r="P145">
            <v>3</v>
          </cell>
          <cell r="Q145" t="str">
            <v>CASTIBLANCO AREVALO</v>
          </cell>
          <cell r="R145" t="str">
            <v>CLAUDIA YAMILE</v>
          </cell>
          <cell r="S145" t="str">
            <v>No Aplica</v>
          </cell>
          <cell r="T145" t="str">
            <v>CLAUDIA YAMILE CASTIBLANCO AREVALO</v>
          </cell>
          <cell r="U145" t="str">
            <v>F</v>
          </cell>
          <cell r="V145">
            <v>44568</v>
          </cell>
          <cell r="W145" t="str">
            <v>No Aplica</v>
          </cell>
          <cell r="X145">
            <v>44573</v>
          </cell>
          <cell r="Y145">
            <v>44845</v>
          </cell>
          <cell r="Z145" t="str">
            <v>Contratación Directa</v>
          </cell>
          <cell r="AA145" t="str">
            <v>Contrato</v>
          </cell>
          <cell r="AB145" t="str">
            <v>Prestación de Servicios Profesionales</v>
          </cell>
          <cell r="AC145" t="str">
            <v xml:space="preserve"> 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v>
          </cell>
          <cell r="AD145">
            <v>44573</v>
          </cell>
          <cell r="AE145">
            <v>44573</v>
          </cell>
          <cell r="AF145">
            <v>44573</v>
          </cell>
          <cell r="AG145">
            <v>44845</v>
          </cell>
          <cell r="AH145">
            <v>9</v>
          </cell>
          <cell r="AI145">
            <v>0</v>
          </cell>
          <cell r="AJ145">
            <v>9</v>
          </cell>
          <cell r="AK145">
            <v>9</v>
          </cell>
          <cell r="AL145">
            <v>0</v>
          </cell>
          <cell r="AN145">
            <v>44845</v>
          </cell>
          <cell r="AO145">
            <v>69525000</v>
          </cell>
          <cell r="AP145">
            <v>69525000</v>
          </cell>
          <cell r="AQ145">
            <v>7725000</v>
          </cell>
          <cell r="AR145">
            <v>0</v>
          </cell>
          <cell r="AS145">
            <v>3228</v>
          </cell>
          <cell r="AT145">
            <v>387</v>
          </cell>
          <cell r="AU145">
            <v>44565</v>
          </cell>
          <cell r="AV145">
            <v>69525000</v>
          </cell>
          <cell r="AW145" t="str">
            <v>O23011601010000007823</v>
          </cell>
          <cell r="AX145" t="str">
            <v>INVERSION</v>
          </cell>
          <cell r="AY145">
            <v>0</v>
          </cell>
          <cell r="AZ145" t="str">
            <v>5000251972</v>
          </cell>
          <cell r="BA145">
            <v>151</v>
          </cell>
          <cell r="BB145">
            <v>44572</v>
          </cell>
          <cell r="BC145">
            <v>69525000</v>
          </cell>
          <cell r="BK145" t="str">
            <v/>
          </cell>
          <cell r="BU145" t="str">
            <v/>
          </cell>
          <cell r="CE145" t="str">
            <v/>
          </cell>
          <cell r="CF145" t="str">
            <v/>
          </cell>
          <cell r="CQ145">
            <v>0</v>
          </cell>
          <cell r="CW145">
            <v>0</v>
          </cell>
          <cell r="EL145" t="str">
            <v>NO</v>
          </cell>
          <cell r="EM145" t="str">
            <v>No Aplica</v>
          </cell>
          <cell r="EN145" t="str">
            <v xml:space="preserve">120
</v>
          </cell>
          <cell r="EO145" t="e">
            <v>#VALUE!</v>
          </cell>
          <cell r="EP145">
            <v>45745</v>
          </cell>
          <cell r="ES145" t="str">
            <v>Clausula 1 - Numeral 6 y 23</v>
          </cell>
          <cell r="ET14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45" t="str">
            <v>No aplica</v>
          </cell>
        </row>
        <row r="146">
          <cell r="E146">
            <v>140</v>
          </cell>
          <cell r="F146" t="str">
            <v>140-2022</v>
          </cell>
          <cell r="G146" t="str">
            <v>CO1.PCCNTR.3175265</v>
          </cell>
          <cell r="H146" t="str">
            <v>BENEFICIAR 15851 HOGARES  CON SUBSIDIOS PARA ADQUISICIÓN DE VIVIENDA VIS Y VIP</v>
          </cell>
          <cell r="I146" t="str">
            <v>En Ejecución</v>
          </cell>
          <cell r="J146" t="str">
            <v>https://community.secop.gov.co/Public/Tendering/OpportunityDetail/Index?noticeUID=CO1.NTC.2499987&amp;isFromPublicArea=True&amp;isModal=true&amp;asPopupView=true</v>
          </cell>
          <cell r="K146" t="str">
            <v>SDHT-SDRPUB-PSP-017-2022</v>
          </cell>
          <cell r="L146" t="str">
            <v>X</v>
          </cell>
          <cell r="N146" t="str">
            <v>CC</v>
          </cell>
          <cell r="O146">
            <v>1013589985</v>
          </cell>
          <cell r="P146">
            <v>6</v>
          </cell>
          <cell r="Q146" t="str">
            <v>MENDEZ CRUZ</v>
          </cell>
          <cell r="R146" t="str">
            <v>INGRID CAROLINA</v>
          </cell>
          <cell r="S146" t="str">
            <v>No Aplica</v>
          </cell>
          <cell r="T146" t="str">
            <v>INGRID CAROLINA MENDEZ CRUZ</v>
          </cell>
          <cell r="U146" t="str">
            <v>F</v>
          </cell>
          <cell r="V146">
            <v>44567</v>
          </cell>
          <cell r="W146" t="str">
            <v>No Aplica</v>
          </cell>
          <cell r="X146">
            <v>44573</v>
          </cell>
          <cell r="Y146">
            <v>44921</v>
          </cell>
          <cell r="Z146" t="str">
            <v>Contratación Directa</v>
          </cell>
          <cell r="AA146" t="str">
            <v>Contrato</v>
          </cell>
          <cell r="AB146" t="str">
            <v>Prestación de Servicios Profesionales</v>
          </cell>
          <cell r="AC146" t="str">
            <v xml:space="preserve"> 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v>
          </cell>
          <cell r="AD146">
            <v>44573</v>
          </cell>
          <cell r="AE146">
            <v>44572</v>
          </cell>
          <cell r="AF146">
            <v>44573</v>
          </cell>
          <cell r="AG146">
            <v>44905</v>
          </cell>
          <cell r="AH146">
            <v>11</v>
          </cell>
          <cell r="AI146">
            <v>15</v>
          </cell>
          <cell r="AJ146">
            <v>11.5</v>
          </cell>
          <cell r="AK146">
            <v>11</v>
          </cell>
          <cell r="AL146">
            <v>15</v>
          </cell>
          <cell r="AN146">
            <v>44905</v>
          </cell>
          <cell r="AO146">
            <v>88837500</v>
          </cell>
          <cell r="AP146">
            <v>88837500</v>
          </cell>
          <cell r="AQ146">
            <v>7725000</v>
          </cell>
          <cell r="AR146">
            <v>0</v>
          </cell>
          <cell r="AS146">
            <v>3234</v>
          </cell>
          <cell r="AT146">
            <v>400</v>
          </cell>
          <cell r="AU146">
            <v>44565</v>
          </cell>
          <cell r="AV146">
            <v>88837500</v>
          </cell>
          <cell r="AW146" t="str">
            <v>O23011601010000007823</v>
          </cell>
          <cell r="AX146" t="str">
            <v>INVERSION</v>
          </cell>
          <cell r="AY146">
            <v>0</v>
          </cell>
          <cell r="AZ146" t="str">
            <v>5000250039</v>
          </cell>
          <cell r="BA146">
            <v>101</v>
          </cell>
          <cell r="BB146">
            <v>44568</v>
          </cell>
          <cell r="BC146">
            <v>88837500</v>
          </cell>
          <cell r="BK146" t="str">
            <v/>
          </cell>
          <cell r="BU146" t="str">
            <v/>
          </cell>
          <cell r="CE146" t="str">
            <v/>
          </cell>
          <cell r="CF146" t="str">
            <v/>
          </cell>
          <cell r="CQ146">
            <v>0</v>
          </cell>
          <cell r="CW146">
            <v>0</v>
          </cell>
          <cell r="EL146" t="str">
            <v>NO</v>
          </cell>
          <cell r="EM146" t="str">
            <v>No Aplica</v>
          </cell>
          <cell r="EN146" t="str">
            <v xml:space="preserve">120
</v>
          </cell>
          <cell r="EO146" t="e">
            <v>#VALUE!</v>
          </cell>
          <cell r="EP146">
            <v>45805</v>
          </cell>
          <cell r="ES146" t="str">
            <v>Clausula 1 - Numeral 6 y 23</v>
          </cell>
          <cell r="ET14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46" t="str">
            <v>No aplica</v>
          </cell>
        </row>
        <row r="147">
          <cell r="E147">
            <v>141</v>
          </cell>
          <cell r="F147" t="str">
            <v>141-2022</v>
          </cell>
          <cell r="G147" t="str">
            <v>CO1.PCCNTR.3175347</v>
          </cell>
          <cell r="H147" t="str">
            <v>BENEFICIAR 15851 HOGARES  CON SUBSIDIOS PARA ADQUISICIÓN DE VIVIENDA VIS Y VIP</v>
          </cell>
          <cell r="I147" t="str">
            <v>En Ejecución</v>
          </cell>
          <cell r="J147" t="str">
            <v>https://community.secop.gov.co/Public/Tendering/OpportunityDetail/Index?noticeUID=CO1.NTC.2499998&amp;isFromPublicArea=True&amp;isModal=true&amp;asPopupView=true</v>
          </cell>
          <cell r="K147" t="str">
            <v>SDHT-SDRPUB-PSP-009-2022</v>
          </cell>
          <cell r="L147" t="str">
            <v>X</v>
          </cell>
          <cell r="N147" t="str">
            <v>CC</v>
          </cell>
          <cell r="O147">
            <v>53010329</v>
          </cell>
          <cell r="P147">
            <v>3</v>
          </cell>
          <cell r="Q147" t="str">
            <v>SANCHEZ GOMEZ</v>
          </cell>
          <cell r="R147" t="str">
            <v>YEIMY PAOLA</v>
          </cell>
          <cell r="S147" t="str">
            <v>No Aplica</v>
          </cell>
          <cell r="T147" t="str">
            <v>YEIMY PAOLA SANCHEZ GOMEZ</v>
          </cell>
          <cell r="U147" t="str">
            <v>F</v>
          </cell>
          <cell r="V147">
            <v>44568</v>
          </cell>
          <cell r="W147" t="str">
            <v>No Aplica</v>
          </cell>
          <cell r="X147">
            <v>44573</v>
          </cell>
          <cell r="Y147">
            <v>44845</v>
          </cell>
          <cell r="Z147" t="str">
            <v>Contratación Directa</v>
          </cell>
          <cell r="AA147" t="str">
            <v>Contrato</v>
          </cell>
          <cell r="AB147" t="str">
            <v>Prestación de Servicios Profesionales</v>
          </cell>
          <cell r="AC147" t="str">
            <v>PRESTAR SERVICIOS PROFESIONALES JURÍDICOS PARA EL DESARROLLO E IMPLEMENTACIÓN DE LOS INSTRUMENTOS DE FINANCIACIÓN PARA ADQUISICIÓN DE VIVIENDA VIS Y VIP.</v>
          </cell>
          <cell r="AD147">
            <v>44573</v>
          </cell>
          <cell r="AE147">
            <v>44573</v>
          </cell>
          <cell r="AF147">
            <v>44573</v>
          </cell>
          <cell r="AG147">
            <v>44845</v>
          </cell>
          <cell r="AH147">
            <v>9</v>
          </cell>
          <cell r="AI147">
            <v>0</v>
          </cell>
          <cell r="AJ147">
            <v>9</v>
          </cell>
          <cell r="AK147">
            <v>9</v>
          </cell>
          <cell r="AL147">
            <v>0</v>
          </cell>
          <cell r="AN147">
            <v>44845</v>
          </cell>
          <cell r="AO147">
            <v>55620000</v>
          </cell>
          <cell r="AP147">
            <v>55620000</v>
          </cell>
          <cell r="AQ147">
            <v>6180000</v>
          </cell>
          <cell r="AR147">
            <v>0</v>
          </cell>
          <cell r="AS147">
            <v>3249</v>
          </cell>
          <cell r="AT147">
            <v>487</v>
          </cell>
          <cell r="AU147">
            <v>44565</v>
          </cell>
          <cell r="AV147">
            <v>55620000</v>
          </cell>
          <cell r="AW147" t="str">
            <v>O23011601010000007823</v>
          </cell>
          <cell r="AX147" t="str">
            <v>INVERSION</v>
          </cell>
          <cell r="AY147">
            <v>0</v>
          </cell>
          <cell r="AZ147" t="str">
            <v>5000252248</v>
          </cell>
          <cell r="BA147">
            <v>183</v>
          </cell>
          <cell r="BB147">
            <v>44572</v>
          </cell>
          <cell r="BC147">
            <v>55620000</v>
          </cell>
          <cell r="BK147" t="str">
            <v/>
          </cell>
          <cell r="BU147" t="str">
            <v/>
          </cell>
          <cell r="CE147" t="str">
            <v/>
          </cell>
          <cell r="CF147" t="str">
            <v/>
          </cell>
          <cell r="CQ147">
            <v>0</v>
          </cell>
          <cell r="CW147">
            <v>0</v>
          </cell>
          <cell r="DA147">
            <v>44608</v>
          </cell>
          <cell r="DB147" t="str">
            <v>LILIANA PATRICIA MIRANDA RUIZ</v>
          </cell>
          <cell r="DC147">
            <v>51858371</v>
          </cell>
          <cell r="DD147" t="str">
            <v>Calle 145 N 7 - 31 Apto 504</v>
          </cell>
          <cell r="DE147">
            <v>3204127171</v>
          </cell>
          <cell r="DF147" t="str">
            <v>lilipami@hotmail.com</v>
          </cell>
          <cell r="DG147">
            <v>48616000</v>
          </cell>
          <cell r="DH147" t="str">
            <v>No Aplica</v>
          </cell>
          <cell r="EL147" t="str">
            <v>NO</v>
          </cell>
          <cell r="EM147" t="str">
            <v>No Aplica</v>
          </cell>
          <cell r="EN147" t="str">
            <v xml:space="preserve">120
</v>
          </cell>
          <cell r="EO147" t="e">
            <v>#VALUE!</v>
          </cell>
          <cell r="EP147">
            <v>45745</v>
          </cell>
          <cell r="ES147" t="str">
            <v>Clausula 1 - Numeral 6 y 23</v>
          </cell>
          <cell r="ET14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47" t="str">
            <v>No aplica</v>
          </cell>
        </row>
        <row r="148">
          <cell r="E148">
            <v>142</v>
          </cell>
          <cell r="F148" t="str">
            <v>142-2022</v>
          </cell>
          <cell r="G148" t="str">
            <v>CO1.PCCNTR.3175161</v>
          </cell>
          <cell r="H148" t="str">
            <v>BENEFICIAR 15851 HOGARES  CON SUBSIDIOS PARA ADQUISICIÓN DE VIVIENDA VIS Y VIP</v>
          </cell>
          <cell r="I148" t="str">
            <v>En Ejecución</v>
          </cell>
          <cell r="J148" t="str">
            <v>https://community.secop.gov.co/Public/Tendering/OpportunityDetail/Index?noticeUID=CO1.NTC.2500343&amp;isFromPublicArea=True&amp;isModal=true&amp;asPopupView=true</v>
          </cell>
          <cell r="K148" t="str">
            <v>SDHT-SDRPUB-PSP-013-2022</v>
          </cell>
          <cell r="L148" t="str">
            <v>X</v>
          </cell>
          <cell r="N148" t="str">
            <v>CC</v>
          </cell>
          <cell r="O148">
            <v>1020715126</v>
          </cell>
          <cell r="P148">
            <v>2</v>
          </cell>
          <cell r="Q148" t="str">
            <v>GOMEZ ALVAREZ</v>
          </cell>
          <cell r="R148" t="str">
            <v>DIANA CAROLINA</v>
          </cell>
          <cell r="S148" t="str">
            <v>No Aplica</v>
          </cell>
          <cell r="T148" t="str">
            <v>DIANA CAROLINA GOMEZ ALVAREZ</v>
          </cell>
          <cell r="U148" t="str">
            <v>F</v>
          </cell>
          <cell r="V148">
            <v>44568</v>
          </cell>
          <cell r="W148" t="str">
            <v>No Aplica</v>
          </cell>
          <cell r="X148">
            <v>44573</v>
          </cell>
          <cell r="Y148">
            <v>44921</v>
          </cell>
          <cell r="Z148" t="str">
            <v>Contratación Directa</v>
          </cell>
          <cell r="AA148" t="str">
            <v>Contrato</v>
          </cell>
          <cell r="AB148" t="str">
            <v>Prestación de Servicios Profesionales</v>
          </cell>
          <cell r="AC148" t="str">
            <v>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v>
          </cell>
          <cell r="AD148">
            <v>44573</v>
          </cell>
          <cell r="AE148">
            <v>44573</v>
          </cell>
          <cell r="AF148">
            <v>44573</v>
          </cell>
          <cell r="AG148">
            <v>44921</v>
          </cell>
          <cell r="AH148">
            <v>11</v>
          </cell>
          <cell r="AI148">
            <v>15</v>
          </cell>
          <cell r="AJ148">
            <v>11.5</v>
          </cell>
          <cell r="AK148">
            <v>11</v>
          </cell>
          <cell r="AL148">
            <v>15</v>
          </cell>
          <cell r="AN148">
            <v>44921</v>
          </cell>
          <cell r="AO148">
            <v>106605000</v>
          </cell>
          <cell r="AP148">
            <v>106605000</v>
          </cell>
          <cell r="AQ148">
            <v>9270000</v>
          </cell>
          <cell r="AR148">
            <v>0</v>
          </cell>
          <cell r="AS148">
            <v>3232</v>
          </cell>
          <cell r="AT148">
            <v>250</v>
          </cell>
          <cell r="AU148">
            <v>44565</v>
          </cell>
          <cell r="AV148">
            <v>106605000</v>
          </cell>
          <cell r="AW148" t="str">
            <v>O23011601010000007823</v>
          </cell>
          <cell r="AX148" t="str">
            <v>INVERSION</v>
          </cell>
          <cell r="AY148">
            <v>0</v>
          </cell>
          <cell r="AZ148" t="str">
            <v>5000250033</v>
          </cell>
          <cell r="BA148">
            <v>97</v>
          </cell>
          <cell r="BB148">
            <v>44568</v>
          </cell>
          <cell r="BC148">
            <v>106605000</v>
          </cell>
          <cell r="BK148" t="str">
            <v/>
          </cell>
          <cell r="BU148" t="str">
            <v/>
          </cell>
          <cell r="CE148" t="str">
            <v/>
          </cell>
          <cell r="CF148" t="str">
            <v/>
          </cell>
          <cell r="CQ148">
            <v>0</v>
          </cell>
          <cell r="CW148">
            <v>0</v>
          </cell>
          <cell r="EL148" t="str">
            <v>NO</v>
          </cell>
          <cell r="EM148" t="str">
            <v>No Aplica</v>
          </cell>
          <cell r="EN148" t="str">
            <v xml:space="preserve">120
</v>
          </cell>
          <cell r="EO148" t="e">
            <v>#VALUE!</v>
          </cell>
          <cell r="EP148">
            <v>45821</v>
          </cell>
          <cell r="ES148" t="str">
            <v>Clausula 1 - Numeral 6 y 23</v>
          </cell>
          <cell r="ET14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48" t="str">
            <v>No aplica</v>
          </cell>
        </row>
        <row r="149">
          <cell r="E149">
            <v>143</v>
          </cell>
          <cell r="F149" t="str">
            <v>143-2022</v>
          </cell>
          <cell r="G149" t="str">
            <v>CO1.PCCNTR.3175167</v>
          </cell>
          <cell r="H149" t="str">
            <v>BENEFICIAR 15851 HOGARES  CON SUBSIDIOS PARA ADQUISICIÓN DE VIVIENDA VIS Y VIP</v>
          </cell>
          <cell r="I149" t="str">
            <v>En Ejecución</v>
          </cell>
          <cell r="J149" t="str">
            <v>https://community.secop.gov.co/Public/Tendering/OpportunityDetail/Index?noticeUID=CO1.NTC.2500295&amp;isFromPublicArea=True&amp;isModal=true&amp;asPopupView=true</v>
          </cell>
          <cell r="K149" t="str">
            <v>SDHT-SDRPUB-PSP-004-2022</v>
          </cell>
          <cell r="L149" t="str">
            <v>X</v>
          </cell>
          <cell r="N149" t="str">
            <v>CC</v>
          </cell>
          <cell r="O149">
            <v>52887263</v>
          </cell>
          <cell r="P149">
            <v>6</v>
          </cell>
          <cell r="Q149" t="str">
            <v>RODRIGUEZ GONGORA</v>
          </cell>
          <cell r="R149" t="str">
            <v>DELFI KATERINE</v>
          </cell>
          <cell r="S149" t="str">
            <v>No Aplica</v>
          </cell>
          <cell r="T149" t="str">
            <v>DELFI KATERINE RODRIGUEZ GONGORA</v>
          </cell>
          <cell r="U149" t="str">
            <v>F</v>
          </cell>
          <cell r="V149">
            <v>44568</v>
          </cell>
          <cell r="W149" t="str">
            <v>No Aplica</v>
          </cell>
          <cell r="X149">
            <v>44572</v>
          </cell>
          <cell r="Y149">
            <v>44844</v>
          </cell>
          <cell r="Z149" t="str">
            <v>Contratación Directa</v>
          </cell>
          <cell r="AA149" t="str">
            <v>Contrato</v>
          </cell>
          <cell r="AB149" t="str">
            <v>Prestación de Servicios Profesionales</v>
          </cell>
          <cell r="AC149" t="str">
            <v>PRESTAR SERVICIOS PROFESIONALES PARA SOPORTAR LOS SISTEMAS DE INFORMACIÓN ASOCIADOS A LA OPERACIÓN DE PROGRAMAS Y PROYECTOS DE SUBSIDIOS DE VIVIENDA, GARANTIZANDO LAS PRUEBAS UNITARIAS DE LOS MISMOS.</v>
          </cell>
          <cell r="AD149">
            <v>44572</v>
          </cell>
          <cell r="AE149">
            <v>44572</v>
          </cell>
          <cell r="AF149">
            <v>44572</v>
          </cell>
          <cell r="AG149">
            <v>44844</v>
          </cell>
          <cell r="AH149">
            <v>9</v>
          </cell>
          <cell r="AI149">
            <v>0</v>
          </cell>
          <cell r="AJ149">
            <v>9</v>
          </cell>
          <cell r="AK149">
            <v>9</v>
          </cell>
          <cell r="AL149">
            <v>0</v>
          </cell>
          <cell r="AN149">
            <v>44844</v>
          </cell>
          <cell r="AO149">
            <v>69525000</v>
          </cell>
          <cell r="AP149">
            <v>69525000</v>
          </cell>
          <cell r="AQ149">
            <v>7725000</v>
          </cell>
          <cell r="AR149">
            <v>0</v>
          </cell>
          <cell r="AS149">
            <v>3723</v>
          </cell>
          <cell r="AT149">
            <v>199</v>
          </cell>
          <cell r="AU149">
            <v>44564</v>
          </cell>
          <cell r="AV149">
            <v>69525000</v>
          </cell>
          <cell r="AW149" t="str">
            <v>O23011601010000007823</v>
          </cell>
          <cell r="AX149" t="str">
            <v>INVERSION</v>
          </cell>
          <cell r="AY149">
            <v>0</v>
          </cell>
          <cell r="AZ149" t="str">
            <v>5000250040</v>
          </cell>
          <cell r="BA149">
            <v>102</v>
          </cell>
          <cell r="BB149">
            <v>44568</v>
          </cell>
          <cell r="BC149">
            <v>69525000</v>
          </cell>
          <cell r="BK149" t="str">
            <v/>
          </cell>
          <cell r="BU149" t="str">
            <v/>
          </cell>
          <cell r="CE149" t="str">
            <v/>
          </cell>
          <cell r="CF149" t="str">
            <v/>
          </cell>
          <cell r="CQ149">
            <v>0</v>
          </cell>
          <cell r="CW149">
            <v>0</v>
          </cell>
          <cell r="EL149" t="str">
            <v>NO</v>
          </cell>
          <cell r="EM149" t="str">
            <v>No Aplica</v>
          </cell>
          <cell r="EN149" t="str">
            <v xml:space="preserve">120
</v>
          </cell>
          <cell r="EO149" t="e">
            <v>#VALUE!</v>
          </cell>
          <cell r="EP149">
            <v>45744</v>
          </cell>
          <cell r="ES149" t="str">
            <v>Clausula 1 - Numeral 6 y 23</v>
          </cell>
          <cell r="ET14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49" t="str">
            <v>No aplica</v>
          </cell>
        </row>
        <row r="150">
          <cell r="E150">
            <v>144</v>
          </cell>
          <cell r="F150" t="str">
            <v>144-2022</v>
          </cell>
          <cell r="G150" t="str">
            <v>CO1.PCCNTR.3174784</v>
          </cell>
          <cell r="H150" t="str">
            <v>COORDINAR 100 % DE LA GESTIÓN CON LAS EMPRESAS PRESTADORAS DE LOS SERVICIOS PÚBLICOS LA CONSTRUCCIÓN DE LA LÍNEA BASE PARA EL CATASTRO DE REDES.</v>
          </cell>
          <cell r="I150" t="str">
            <v>En Ejecución</v>
          </cell>
          <cell r="J150" t="str">
            <v>https://community.secop.gov.co/Public/Tendering/OpportunityDetail/Index?noticeUID=CO1.NTC.2499884&amp;isFromPublicArea=True&amp;isModal=true&amp;asPopupView=true</v>
          </cell>
          <cell r="K150" t="str">
            <v>SDHT-SDSP-PSP-001-2022</v>
          </cell>
          <cell r="L150" t="str">
            <v>X</v>
          </cell>
          <cell r="N150" t="str">
            <v>CC</v>
          </cell>
          <cell r="O150">
            <v>80773573</v>
          </cell>
          <cell r="P150">
            <v>6</v>
          </cell>
          <cell r="Q150" t="str">
            <v>BARRIOS ORDOÑEZ</v>
          </cell>
          <cell r="R150" t="str">
            <v>HAMILTON</v>
          </cell>
          <cell r="S150" t="str">
            <v>No Aplica</v>
          </cell>
          <cell r="T150" t="str">
            <v>HAMILTON BARRIOS ORDOÑEZ</v>
          </cell>
          <cell r="U150" t="str">
            <v>M</v>
          </cell>
          <cell r="V150">
            <v>44568</v>
          </cell>
          <cell r="W150" t="str">
            <v>No Aplica</v>
          </cell>
          <cell r="X150">
            <v>44572</v>
          </cell>
          <cell r="Y150">
            <v>44891</v>
          </cell>
          <cell r="Z150" t="str">
            <v>Contratación Directa</v>
          </cell>
          <cell r="AA150" t="str">
            <v>Contrato</v>
          </cell>
          <cell r="AB150" t="str">
            <v>Prestación de Servicios Profesionales</v>
          </cell>
          <cell r="AC150" t="str">
            <v>PRESTAR SERVICIOS PROFESIONALES PARA EL DESARROLLO DE LA GESTIÓN INTERINSTITUCIONAL DEL PROYECTO DE CATASTRO Y SOTERRAMIENTO DE REDES DE SERVICIOS PÚBLICOS EN EL DISTRITO CAPITAL Y EN LA GESTIÓN DEL COMPONENTE TÉCNICO DEL SERVICIO DE ENERGÍA.</v>
          </cell>
          <cell r="AD150">
            <v>44572</v>
          </cell>
          <cell r="AE150">
            <v>44572</v>
          </cell>
          <cell r="AF150">
            <v>44572</v>
          </cell>
          <cell r="AG150">
            <v>44920</v>
          </cell>
          <cell r="AH150">
            <v>11</v>
          </cell>
          <cell r="AI150">
            <v>15</v>
          </cell>
          <cell r="AJ150">
            <v>11.5</v>
          </cell>
          <cell r="AK150">
            <v>11</v>
          </cell>
          <cell r="AL150">
            <v>15</v>
          </cell>
          <cell r="AN150">
            <v>44920</v>
          </cell>
          <cell r="AO150">
            <v>88837500</v>
          </cell>
          <cell r="AP150">
            <v>88837500</v>
          </cell>
          <cell r="AQ150">
            <v>7725000</v>
          </cell>
          <cell r="AR150">
            <v>0</v>
          </cell>
          <cell r="AS150">
            <v>3463</v>
          </cell>
          <cell r="AT150">
            <v>83</v>
          </cell>
          <cell r="AU150">
            <v>44564</v>
          </cell>
          <cell r="AV150">
            <v>88837500</v>
          </cell>
          <cell r="AW150" t="str">
            <v>O23011605510000007618</v>
          </cell>
          <cell r="AX150" t="str">
            <v>INVERSION</v>
          </cell>
          <cell r="AY150">
            <v>0</v>
          </cell>
          <cell r="AZ150" t="str">
            <v>5000250034</v>
          </cell>
          <cell r="BA150">
            <v>98</v>
          </cell>
          <cell r="BB150">
            <v>44568</v>
          </cell>
          <cell r="BC150">
            <v>88837500</v>
          </cell>
          <cell r="BK150" t="str">
            <v/>
          </cell>
          <cell r="BU150" t="str">
            <v/>
          </cell>
          <cell r="CE150" t="str">
            <v/>
          </cell>
          <cell r="CF150" t="str">
            <v/>
          </cell>
          <cell r="CQ150">
            <v>0</v>
          </cell>
          <cell r="CW150">
            <v>0</v>
          </cell>
          <cell r="EL150" t="str">
            <v>NO</v>
          </cell>
          <cell r="EM150" t="str">
            <v>No Aplica</v>
          </cell>
          <cell r="EN150" t="str">
            <v xml:space="preserve">120
</v>
          </cell>
          <cell r="EO150" t="e">
            <v>#VALUE!</v>
          </cell>
          <cell r="EP150">
            <v>45820</v>
          </cell>
          <cell r="ES150" t="str">
            <v>Clausula 1 - Numeral 6 y 23</v>
          </cell>
          <cell r="ET15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50" t="str">
            <v>No aplica</v>
          </cell>
        </row>
        <row r="151">
          <cell r="E151">
            <v>145</v>
          </cell>
          <cell r="F151" t="str">
            <v>145-2022</v>
          </cell>
          <cell r="G151" t="str">
            <v>CO1.PCCNTR.3175505</v>
          </cell>
          <cell r="H151" t="str">
            <v>PRODUCIR 100 % DE LOS DOCUMENTOS CON LINEAMIENTOS TÉCNICOS SOLICITADOS A LA SUBSECRETARÍA JURÍDICA</v>
          </cell>
          <cell r="I151" t="str">
            <v>En Ejecución</v>
          </cell>
          <cell r="J151" t="str">
            <v>https://community.secop.gov.co/Public/Tendering/OpportunityDetail/Index?noticeUID=CO1.NTC.2500502&amp;isFromPublicArea=True&amp;isModal=true&amp;asPopupView=true</v>
          </cell>
          <cell r="K151" t="str">
            <v>SDTH-SJ-PSP-003-2021</v>
          </cell>
          <cell r="L151" t="str">
            <v>X</v>
          </cell>
          <cell r="N151" t="str">
            <v>CC</v>
          </cell>
          <cell r="O151">
            <v>80154998</v>
          </cell>
          <cell r="P151">
            <v>7</v>
          </cell>
          <cell r="Q151" t="str">
            <v>ZULUAGA BARRERO</v>
          </cell>
          <cell r="R151" t="str">
            <v>CARLOS ALBERTO</v>
          </cell>
          <cell r="S151" t="str">
            <v>No Aplica</v>
          </cell>
          <cell r="T151" t="str">
            <v>CARLOS ALBERTO ZULUAGA BARRERO</v>
          </cell>
          <cell r="U151" t="str">
            <v>M</v>
          </cell>
          <cell r="V151">
            <v>44567</v>
          </cell>
          <cell r="W151" t="str">
            <v>No Aplica</v>
          </cell>
          <cell r="X151">
            <v>44572</v>
          </cell>
          <cell r="Y151">
            <v>44926</v>
          </cell>
          <cell r="Z151" t="str">
            <v>Contratación Directa</v>
          </cell>
          <cell r="AA151" t="str">
            <v>Contrato</v>
          </cell>
          <cell r="AB151" t="str">
            <v>Prestación de Servicios Profesionales</v>
          </cell>
          <cell r="AC151" t="str">
            <v>PRESTAR SERVICIOS PROFESIONALES EN DERECHO PARA APOYAR LA REPRESENTACIÓN Y DEFENSA JUDICIAL DE LA SECRETARIA DISTRITAL DEL HÁBITAT</v>
          </cell>
          <cell r="AD151">
            <v>44572</v>
          </cell>
          <cell r="AE151">
            <v>44572</v>
          </cell>
          <cell r="AF151">
            <v>44572</v>
          </cell>
          <cell r="AG151">
            <v>44924</v>
          </cell>
          <cell r="AH151">
            <v>11</v>
          </cell>
          <cell r="AI151">
            <v>19</v>
          </cell>
          <cell r="AJ151">
            <v>11.633333333333333</v>
          </cell>
          <cell r="AK151">
            <v>11</v>
          </cell>
          <cell r="AL151">
            <v>19</v>
          </cell>
          <cell r="AN151">
            <v>44924</v>
          </cell>
          <cell r="AO151">
            <v>71894000</v>
          </cell>
          <cell r="AP151">
            <v>71894000</v>
          </cell>
          <cell r="AQ151">
            <v>6180000</v>
          </cell>
          <cell r="AR151">
            <v>0</v>
          </cell>
          <cell r="AS151">
            <v>3282</v>
          </cell>
          <cell r="AT151">
            <v>627</v>
          </cell>
          <cell r="AU151">
            <v>44565</v>
          </cell>
          <cell r="AV151">
            <v>71894000</v>
          </cell>
          <cell r="AW151" t="str">
            <v>O23011605560000007810</v>
          </cell>
          <cell r="AX151" t="str">
            <v>INVERSION</v>
          </cell>
          <cell r="AY151">
            <v>0</v>
          </cell>
          <cell r="AZ151" t="str">
            <v>5000250022</v>
          </cell>
          <cell r="BA151">
            <v>94</v>
          </cell>
          <cell r="BB151">
            <v>44568</v>
          </cell>
          <cell r="BC151">
            <v>71894000</v>
          </cell>
          <cell r="BK151" t="str">
            <v/>
          </cell>
          <cell r="BU151" t="str">
            <v/>
          </cell>
          <cell r="CE151" t="str">
            <v/>
          </cell>
          <cell r="CF151" t="str">
            <v/>
          </cell>
          <cell r="CQ151">
            <v>0</v>
          </cell>
          <cell r="CW151">
            <v>0</v>
          </cell>
          <cell r="EL151" t="str">
            <v>NO</v>
          </cell>
          <cell r="EM151" t="str">
            <v>No Aplica</v>
          </cell>
          <cell r="EN151" t="str">
            <v xml:space="preserve">120
</v>
          </cell>
          <cell r="EO151" t="e">
            <v>#VALUE!</v>
          </cell>
          <cell r="EP151">
            <v>45824</v>
          </cell>
          <cell r="ES151" t="str">
            <v>Clausula 1 - Numeral 6 y 23</v>
          </cell>
          <cell r="ET15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51" t="str">
            <v>No aplica</v>
          </cell>
        </row>
        <row r="152">
          <cell r="E152">
            <v>146</v>
          </cell>
          <cell r="F152" t="str">
            <v>146-2022</v>
          </cell>
          <cell r="G152" t="str">
            <v>CO1.PCCNTR.3182785</v>
          </cell>
          <cell r="H152" t="str">
            <v>PRODUCIR 100 % DE LOS DOCUMENTOS CON LINEAMIENTOS TÉCNICOS SOLICITADOS A LA SUBSECRETARÍA JURÍDICA</v>
          </cell>
          <cell r="I152" t="str">
            <v>En Ejecución</v>
          </cell>
          <cell r="J152" t="str">
            <v>https://community.secop.gov.co/Public/Tendering/OpportunityDetail/Index?noticeUID=CO1.NTC.2507308&amp;isFromPublicArea=True&amp;isModal=true&amp;asPopupView=true</v>
          </cell>
          <cell r="K152" t="str">
            <v>SDTH-SJ-PSP-015-2021</v>
          </cell>
          <cell r="L152" t="str">
            <v>X</v>
          </cell>
          <cell r="N152" t="str">
            <v>CC</v>
          </cell>
          <cell r="O152">
            <v>80897308</v>
          </cell>
          <cell r="P152">
            <v>3</v>
          </cell>
          <cell r="Q152" t="str">
            <v>ORTIZ ROJAS</v>
          </cell>
          <cell r="R152" t="str">
            <v>JUAN SEBASTIAN</v>
          </cell>
          <cell r="S152" t="str">
            <v>No Aplica</v>
          </cell>
          <cell r="T152" t="str">
            <v>JUAN SEBASTIAN ORTIZ ROJAS</v>
          </cell>
          <cell r="U152" t="str">
            <v>M</v>
          </cell>
          <cell r="V152">
            <v>44568</v>
          </cell>
          <cell r="W152">
            <v>44574</v>
          </cell>
          <cell r="X152">
            <v>44573</v>
          </cell>
          <cell r="Y152">
            <v>44922</v>
          </cell>
          <cell r="Z152" t="str">
            <v>Contratación Directa</v>
          </cell>
          <cell r="AA152" t="str">
            <v>Contrato</v>
          </cell>
          <cell r="AB152" t="str">
            <v>Prestación de Servicios Profesionales</v>
          </cell>
          <cell r="AC152" t="str">
            <v xml:space="preserve">PRESTAR SERVICIOS PROFESIONALES EN DERECHO PARA APOYAR EN LA ESTRUCTURACIÓN Y SEGUIMIENTO DE PROYECTOS URBANOS, ACTOS ADMINISTRATIVOS Y ACTUACIONES DEL SECTOR HÁBITAT	</v>
          </cell>
          <cell r="AD152">
            <v>44574</v>
          </cell>
          <cell r="AE152">
            <v>44574</v>
          </cell>
          <cell r="AF152">
            <v>44574</v>
          </cell>
          <cell r="AG152">
            <v>44923</v>
          </cell>
          <cell r="AH152">
            <v>11</v>
          </cell>
          <cell r="AI152">
            <v>16</v>
          </cell>
          <cell r="AJ152">
            <v>11.533333333333333</v>
          </cell>
          <cell r="AK152">
            <v>11</v>
          </cell>
          <cell r="AL152">
            <v>16</v>
          </cell>
          <cell r="AN152">
            <v>44923</v>
          </cell>
          <cell r="AO152">
            <v>106914000</v>
          </cell>
          <cell r="AP152">
            <v>115188333</v>
          </cell>
          <cell r="AQ152">
            <v>10300000</v>
          </cell>
          <cell r="AR152">
            <v>3605000.3333333284</v>
          </cell>
          <cell r="AS152">
            <v>3331</v>
          </cell>
          <cell r="AT152">
            <v>676</v>
          </cell>
          <cell r="AU152">
            <v>44565</v>
          </cell>
          <cell r="AV152">
            <v>106914000</v>
          </cell>
          <cell r="AW152" t="str">
            <v>O23011605560000007810</v>
          </cell>
          <cell r="AX152" t="str">
            <v>INVERSION</v>
          </cell>
          <cell r="AY152">
            <v>0</v>
          </cell>
          <cell r="AZ152" t="str">
            <v>5000252269</v>
          </cell>
          <cell r="BA152">
            <v>187</v>
          </cell>
          <cell r="BB152">
            <v>44572</v>
          </cell>
          <cell r="BC152">
            <v>106914000</v>
          </cell>
          <cell r="BD152">
            <v>3815</v>
          </cell>
          <cell r="BE152">
            <v>1020</v>
          </cell>
          <cell r="BF152">
            <v>44655</v>
          </cell>
          <cell r="BG152" t="str">
            <v>5000316774</v>
          </cell>
          <cell r="BH152">
            <v>979</v>
          </cell>
          <cell r="BI152">
            <v>44680</v>
          </cell>
          <cell r="BJ152" t="str">
            <v>O23011605560000007810</v>
          </cell>
          <cell r="BK152" t="str">
            <v>INVERSION</v>
          </cell>
          <cell r="BL152">
            <v>44679</v>
          </cell>
          <cell r="BM152">
            <v>8274333</v>
          </cell>
          <cell r="BN152" t="str">
            <v>Se realizó Adición por incorporar obligaciones</v>
          </cell>
          <cell r="BU152" t="str">
            <v/>
          </cell>
          <cell r="CE152" t="str">
            <v/>
          </cell>
          <cell r="CF152" t="str">
            <v/>
          </cell>
          <cell r="CQ152">
            <v>0</v>
          </cell>
          <cell r="CW152">
            <v>0</v>
          </cell>
          <cell r="EL152" t="str">
            <v>NO</v>
          </cell>
          <cell r="EM152" t="str">
            <v>No Aplica</v>
          </cell>
          <cell r="EN152" t="str">
            <v xml:space="preserve">120
</v>
          </cell>
          <cell r="EO152" t="e">
            <v>#VALUE!</v>
          </cell>
          <cell r="EP152">
            <v>45823</v>
          </cell>
          <cell r="ES152" t="str">
            <v>Clausula 1 - Numeral 6 y 23</v>
          </cell>
          <cell r="ET15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52" t="str">
            <v>No aplica</v>
          </cell>
        </row>
        <row r="153">
          <cell r="E153">
            <v>147</v>
          </cell>
          <cell r="F153" t="str">
            <v>147-2022</v>
          </cell>
          <cell r="G153" t="str">
            <v>CO1.PCCNTR.3183068</v>
          </cell>
          <cell r="H153" t="str">
            <v>PRODUCIR 100 % DE LOS DOCUMENTOS CON LINEAMIENTOS TÉCNICOS SOLICITADOS A LA SUBSECRETARÍA JURÍDICA</v>
          </cell>
          <cell r="I153" t="str">
            <v>En Ejecución</v>
          </cell>
          <cell r="J153" t="str">
            <v>https://community.secop.gov.co/Public/Tendering/OpportunityDetail/Index?noticeUID=CO1.NTC.2507148&amp;isFromPublicArea=True&amp;isModal=true&amp;asPopupView=true</v>
          </cell>
          <cell r="K153" t="str">
            <v>SDTH-SJ-PSP-007-2021</v>
          </cell>
          <cell r="L153" t="str">
            <v>X</v>
          </cell>
          <cell r="N153" t="str">
            <v>CC</v>
          </cell>
          <cell r="O153">
            <v>1012421393</v>
          </cell>
          <cell r="P153">
            <v>0</v>
          </cell>
          <cell r="Q153" t="str">
            <v>AVILA TORRES</v>
          </cell>
          <cell r="R153" t="str">
            <v>DANIELA</v>
          </cell>
          <cell r="S153" t="str">
            <v>No Aplica</v>
          </cell>
          <cell r="T153" t="str">
            <v>DANIELA AVILA TORRES</v>
          </cell>
          <cell r="U153" t="str">
            <v>F</v>
          </cell>
          <cell r="V153">
            <v>44568</v>
          </cell>
          <cell r="W153" t="str">
            <v>No Aplica</v>
          </cell>
          <cell r="X153">
            <v>44573</v>
          </cell>
          <cell r="Y153">
            <v>44917</v>
          </cell>
          <cell r="Z153" t="str">
            <v>Contratación Directa</v>
          </cell>
          <cell r="AA153" t="str">
            <v>Contrato</v>
          </cell>
          <cell r="AB153" t="str">
            <v>Prestación de Servicios Profesionales</v>
          </cell>
          <cell r="AC153" t="str">
            <v>PRESTAR SERVICIOS PROFESIONALES EN DERECHO PARA APOYAR ASUNTOS RELACIONADOS CON LA DEFENSA JUDICIAL Y EXTRAJUDICIAL DE LA SECRETARIA DISTRITAL DEL HÁBITAT.</v>
          </cell>
          <cell r="AD153">
            <v>44573</v>
          </cell>
          <cell r="AE153">
            <v>44573</v>
          </cell>
          <cell r="AF153">
            <v>44573</v>
          </cell>
          <cell r="AG153">
            <v>44917</v>
          </cell>
          <cell r="AH153">
            <v>11</v>
          </cell>
          <cell r="AI153">
            <v>11</v>
          </cell>
          <cell r="AJ153">
            <v>11.366666666666667</v>
          </cell>
          <cell r="AK153">
            <v>11</v>
          </cell>
          <cell r="AL153">
            <v>11</v>
          </cell>
          <cell r="AN153">
            <v>44917</v>
          </cell>
          <cell r="AO153">
            <v>52684500</v>
          </cell>
          <cell r="AP153">
            <v>52684500</v>
          </cell>
          <cell r="AQ153">
            <v>4635000</v>
          </cell>
          <cell r="AR153">
            <v>0</v>
          </cell>
          <cell r="AS153">
            <v>3283</v>
          </cell>
          <cell r="AT153">
            <v>634</v>
          </cell>
          <cell r="AU153">
            <v>44565</v>
          </cell>
          <cell r="AV153">
            <v>52684500</v>
          </cell>
          <cell r="AW153" t="str">
            <v>O23011605560000007810</v>
          </cell>
          <cell r="AX153" t="str">
            <v>INVERSION</v>
          </cell>
          <cell r="AY153">
            <v>0</v>
          </cell>
          <cell r="AZ153" t="str">
            <v>5000252262</v>
          </cell>
          <cell r="BA153">
            <v>185</v>
          </cell>
          <cell r="BB153">
            <v>44572</v>
          </cell>
          <cell r="BC153">
            <v>52684500</v>
          </cell>
          <cell r="BK153" t="str">
            <v/>
          </cell>
          <cell r="BU153" t="str">
            <v/>
          </cell>
          <cell r="CE153" t="str">
            <v/>
          </cell>
          <cell r="CF153" t="str">
            <v/>
          </cell>
          <cell r="CQ153">
            <v>0</v>
          </cell>
          <cell r="CW153">
            <v>0</v>
          </cell>
          <cell r="EL153" t="str">
            <v>NO</v>
          </cell>
          <cell r="EM153" t="str">
            <v>No Aplica</v>
          </cell>
          <cell r="EN153" t="str">
            <v xml:space="preserve">120
</v>
          </cell>
          <cell r="EO153" t="e">
            <v>#VALUE!</v>
          </cell>
          <cell r="EP153">
            <v>45817</v>
          </cell>
          <cell r="ES153" t="str">
            <v>Clausula 1 - Numeral 6 y 23</v>
          </cell>
          <cell r="ET15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53" t="str">
            <v>No aplica</v>
          </cell>
        </row>
        <row r="154">
          <cell r="E154">
            <v>148</v>
          </cell>
          <cell r="F154" t="str">
            <v>148-2022</v>
          </cell>
          <cell r="G154" t="str">
            <v>CO1.PCCNTR.3176730</v>
          </cell>
          <cell r="H154" t="str">
            <v>ELABORAR 8 DOCUMENTOS DE LINEAMIENTOS DE INTERVENCIÓN, GESTIÓN INTERINSTITUCIONAL Y EVALUACIÓN DE LAS INTERVENCIONES TERRITORIALES EN LOS 8 TERRITORIOS PRIORIZADOS EN ÁREAS DE ORIGEN INFORMAL</v>
          </cell>
          <cell r="I154" t="str">
            <v>En Ejecución</v>
          </cell>
          <cell r="J154" t="str">
            <v>https://community.secop.gov.co/Public/Tendering/OpportunityDetail/Index?noticeUID=CO1.NTC.2501615&amp;isFromPublicArea=True&amp;isModal=true&amp;asPopupView=true</v>
          </cell>
          <cell r="K154" t="str">
            <v>SDHT-SDB-PSP-104-2022</v>
          </cell>
          <cell r="L154" t="str">
            <v>X</v>
          </cell>
          <cell r="N154" t="str">
            <v>CC</v>
          </cell>
          <cell r="O154">
            <v>1018402818</v>
          </cell>
          <cell r="P154">
            <v>1</v>
          </cell>
          <cell r="Q154" t="str">
            <v>MOYA PATIÑO</v>
          </cell>
          <cell r="R154" t="str">
            <v>JUAN CAMILO</v>
          </cell>
          <cell r="S154" t="str">
            <v>No Aplica</v>
          </cell>
          <cell r="T154" t="str">
            <v>JUAN CAMILO MOYA PATIÑO</v>
          </cell>
          <cell r="U154" t="str">
            <v>M</v>
          </cell>
          <cell r="V154">
            <v>44568</v>
          </cell>
          <cell r="W154">
            <v>44573</v>
          </cell>
          <cell r="X154">
            <v>44569</v>
          </cell>
          <cell r="Y154">
            <v>44870</v>
          </cell>
          <cell r="Z154" t="str">
            <v>Contratación Directa</v>
          </cell>
          <cell r="AA154" t="str">
            <v>Contrato</v>
          </cell>
          <cell r="AB154" t="str">
            <v>Prestación de Servicios Profesionales</v>
          </cell>
          <cell r="AC154" t="str">
            <v>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v>
          </cell>
          <cell r="AD154">
            <v>44573</v>
          </cell>
          <cell r="AE154">
            <v>44573</v>
          </cell>
          <cell r="AF154">
            <v>44573</v>
          </cell>
          <cell r="AG154">
            <v>44906</v>
          </cell>
          <cell r="AH154">
            <v>11</v>
          </cell>
          <cell r="AI154">
            <v>0</v>
          </cell>
          <cell r="AJ154">
            <v>11</v>
          </cell>
          <cell r="AK154">
            <v>11</v>
          </cell>
          <cell r="AL154">
            <v>0</v>
          </cell>
          <cell r="AN154">
            <v>44906</v>
          </cell>
          <cell r="AO154">
            <v>92400000</v>
          </cell>
          <cell r="AP154">
            <v>92400000</v>
          </cell>
          <cell r="AQ154">
            <v>8400000</v>
          </cell>
          <cell r="AR154">
            <v>0</v>
          </cell>
          <cell r="AS154">
            <v>2818</v>
          </cell>
          <cell r="AT154">
            <v>475</v>
          </cell>
          <cell r="AU154">
            <v>44565</v>
          </cell>
          <cell r="AV154">
            <v>92400000</v>
          </cell>
          <cell r="AW154" t="str">
            <v>O23011601190000007575</v>
          </cell>
          <cell r="AX154" t="str">
            <v>INVERSION</v>
          </cell>
          <cell r="AY154">
            <v>0</v>
          </cell>
          <cell r="AZ154" t="str">
            <v>5000250200</v>
          </cell>
          <cell r="BA154">
            <v>128</v>
          </cell>
          <cell r="BB154">
            <v>44568</v>
          </cell>
          <cell r="BC154">
            <v>92400000</v>
          </cell>
          <cell r="BK154" t="str">
            <v/>
          </cell>
          <cell r="BU154" t="str">
            <v/>
          </cell>
          <cell r="CE154" t="str">
            <v/>
          </cell>
          <cell r="CF154" t="str">
            <v/>
          </cell>
          <cell r="CQ154">
            <v>0</v>
          </cell>
          <cell r="CW154">
            <v>0</v>
          </cell>
          <cell r="EL154" t="str">
            <v>NO</v>
          </cell>
          <cell r="EM154" t="str">
            <v>No Aplica</v>
          </cell>
          <cell r="EN154" t="str">
            <v xml:space="preserve">120
</v>
          </cell>
          <cell r="EO154" t="e">
            <v>#VALUE!</v>
          </cell>
          <cell r="EP154">
            <v>45806</v>
          </cell>
          <cell r="ES154" t="str">
            <v>Clausula 1 - Numeral 6 y 23</v>
          </cell>
          <cell r="ET15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54" t="str">
            <v>No aplica</v>
          </cell>
        </row>
        <row r="155">
          <cell r="E155">
            <v>149</v>
          </cell>
          <cell r="F155" t="str">
            <v>149-2022</v>
          </cell>
          <cell r="G155" t="str">
            <v>CO1.PCCNTR.3176402</v>
          </cell>
          <cell r="H155" t="str">
            <v xml:space="preserve">REALIZAR 2 ESTUDIOS O DISEÑOS DE PREFACTIBILIDAD Y FACTIBILIDAD PARA LAS INTERVENCIONES DE MEJORAMIENTO INTEGRAL RURAL Y EN BORDES URBANOS. </v>
          </cell>
          <cell r="I155" t="str">
            <v>Suspendido</v>
          </cell>
          <cell r="J155" t="str">
            <v>https://community.secop.gov.co/Public/Tendering/OpportunityDetail/Index?noticeUID=CO1.NTC.2500198&amp;isFromPublicArea=True&amp;isModal=true&amp;asPopupView=true</v>
          </cell>
          <cell r="K155" t="str">
            <v>SDHT-SDO-PSP-037-2022</v>
          </cell>
          <cell r="L155" t="str">
            <v>X</v>
          </cell>
          <cell r="N155" t="str">
            <v>CC</v>
          </cell>
          <cell r="O155">
            <v>79958985</v>
          </cell>
          <cell r="P155">
            <v>9</v>
          </cell>
          <cell r="Q155" t="str">
            <v>CASTAÑEDA VEGA</v>
          </cell>
          <cell r="R155" t="str">
            <v>JUAN MANUEL</v>
          </cell>
          <cell r="S155" t="str">
            <v>No Aplica</v>
          </cell>
          <cell r="T155" t="str">
            <v>JUAN MANUEL CASTAÑEDA VEGA</v>
          </cell>
          <cell r="U155" t="str">
            <v>M</v>
          </cell>
          <cell r="V155">
            <v>44568</v>
          </cell>
          <cell r="W155">
            <v>44575</v>
          </cell>
          <cell r="X155">
            <v>44573</v>
          </cell>
          <cell r="Y155">
            <v>44906</v>
          </cell>
          <cell r="Z155" t="str">
            <v>Contratación Directa</v>
          </cell>
          <cell r="AA155" t="str">
            <v>Contrato</v>
          </cell>
          <cell r="AB155" t="str">
            <v>Prestación de Servicios Profesionales</v>
          </cell>
          <cell r="AC155" t="str">
            <v>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v>
          </cell>
          <cell r="AD155">
            <v>44575</v>
          </cell>
          <cell r="AE155">
            <v>44575</v>
          </cell>
          <cell r="AF155">
            <v>44575</v>
          </cell>
          <cell r="AG155">
            <v>44908</v>
          </cell>
          <cell r="AH155">
            <v>11</v>
          </cell>
          <cell r="AI155">
            <v>0</v>
          </cell>
          <cell r="AJ155">
            <v>11</v>
          </cell>
          <cell r="AK155">
            <v>11</v>
          </cell>
          <cell r="AL155">
            <v>0</v>
          </cell>
          <cell r="AN155">
            <v>44908</v>
          </cell>
          <cell r="AO155">
            <v>101970000</v>
          </cell>
          <cell r="AP155">
            <v>101970000</v>
          </cell>
          <cell r="AQ155">
            <v>9270000</v>
          </cell>
          <cell r="AR155">
            <v>0</v>
          </cell>
          <cell r="AS155">
            <v>3386</v>
          </cell>
          <cell r="AT155">
            <v>452</v>
          </cell>
          <cell r="AU155">
            <v>44565</v>
          </cell>
          <cell r="AV155">
            <v>101970000</v>
          </cell>
          <cell r="AW155" t="str">
            <v>O23011601190000007659</v>
          </cell>
          <cell r="AX155" t="str">
            <v>INVERSION</v>
          </cell>
          <cell r="AY155">
            <v>0</v>
          </cell>
          <cell r="AZ155" t="str">
            <v>5000250210</v>
          </cell>
          <cell r="BA155">
            <v>130</v>
          </cell>
          <cell r="BB155">
            <v>44568</v>
          </cell>
          <cell r="BC155">
            <v>101970000</v>
          </cell>
          <cell r="BK155" t="str">
            <v/>
          </cell>
          <cell r="BU155" t="str">
            <v/>
          </cell>
          <cell r="CE155" t="str">
            <v/>
          </cell>
          <cell r="CF155" t="str">
            <v/>
          </cell>
          <cell r="CQ155">
            <v>0</v>
          </cell>
          <cell r="CW155">
            <v>0</v>
          </cell>
          <cell r="DQ155">
            <v>44774</v>
          </cell>
          <cell r="DR155">
            <v>44774</v>
          </cell>
          <cell r="DS155">
            <v>44880</v>
          </cell>
          <cell r="DT155">
            <v>45</v>
          </cell>
          <cell r="EL155" t="str">
            <v>NO</v>
          </cell>
          <cell r="EM155" t="str">
            <v>No Aplica</v>
          </cell>
          <cell r="EN155" t="str">
            <v xml:space="preserve">120
</v>
          </cell>
          <cell r="EO155" t="e">
            <v>#VALUE!</v>
          </cell>
          <cell r="EP155">
            <v>45808</v>
          </cell>
          <cell r="ES155" t="str">
            <v>Clausula 1 - Numeral 6 y 23</v>
          </cell>
          <cell r="ET15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55" t="str">
            <v>No aplica</v>
          </cell>
        </row>
        <row r="156">
          <cell r="E156">
            <v>150</v>
          </cell>
          <cell r="F156" t="str">
            <v>150-2022</v>
          </cell>
          <cell r="G156" t="str">
            <v>CO1.PCCNTR.3176405</v>
          </cell>
          <cell r="H156" t="str">
            <v xml:space="preserve">REALIZAR 2 ESTUDIOS O DISEÑOS DE PREFACTIBILIDAD Y FACTIBILIDAD PARA LAS INTERVENCIONES DE MEJORAMIENTO INTEGRAL RURAL Y EN BORDES URBANOS. </v>
          </cell>
          <cell r="I156" t="str">
            <v>En Ejecución</v>
          </cell>
          <cell r="J156" t="str">
            <v>https://community.secop.gov.co/Public/Tendering/OpportunityDetail/Index?noticeUID=CO1.NTC.2500095&amp;isFromPublicArea=True&amp;isModal=true&amp;asPopupView=true</v>
          </cell>
          <cell r="K156" t="str">
            <v>SDHT-SDO-PSP-041-2022</v>
          </cell>
          <cell r="L156" t="str">
            <v>X</v>
          </cell>
          <cell r="N156" t="str">
            <v>CC</v>
          </cell>
          <cell r="O156">
            <v>1012370432</v>
          </cell>
          <cell r="P156">
            <v>1</v>
          </cell>
          <cell r="Q156" t="str">
            <v>CENTENO BELTRAN</v>
          </cell>
          <cell r="R156" t="str">
            <v>WILDER</v>
          </cell>
          <cell r="S156" t="str">
            <v>No Aplica</v>
          </cell>
          <cell r="T156" t="str">
            <v>WILDER CENTENO BELTRAN</v>
          </cell>
          <cell r="U156" t="str">
            <v>M</v>
          </cell>
          <cell r="V156">
            <v>44568</v>
          </cell>
          <cell r="W156" t="str">
            <v>No Aplica</v>
          </cell>
          <cell r="X156">
            <v>44573</v>
          </cell>
          <cell r="Y156">
            <v>44906</v>
          </cell>
          <cell r="Z156" t="str">
            <v>Contratación Directa</v>
          </cell>
          <cell r="AA156" t="str">
            <v>Contrato</v>
          </cell>
          <cell r="AB156" t="str">
            <v>Prestación de Servicios Profesionales</v>
          </cell>
          <cell r="AC156" t="str">
            <v>PRESTAR SERVICIOS PROFESIONALES PARA APOYAR EL ANÁLISIS, ELABORACIÓN, REVISIÓN Y VALIDACIÓN DEL COMPONENTE AMBIENTAL NECESARIO PARA LA FORMULACIÓN E IMPLEMENTACIÓN DE LAS INTERVENCIONES DE BORDES, Y LOS DEMÁS PROYECTOS PRIORIZADOS POR LA SUBDIRECCIÓN DE OPERACIONES.</v>
          </cell>
          <cell r="AD156">
            <v>44573</v>
          </cell>
          <cell r="AE156">
            <v>44574</v>
          </cell>
          <cell r="AF156">
            <v>44574</v>
          </cell>
          <cell r="AG156">
            <v>44907</v>
          </cell>
          <cell r="AH156">
            <v>11</v>
          </cell>
          <cell r="AI156">
            <v>0</v>
          </cell>
          <cell r="AJ156">
            <v>11</v>
          </cell>
          <cell r="AK156">
            <v>11</v>
          </cell>
          <cell r="AL156">
            <v>0</v>
          </cell>
          <cell r="AN156">
            <v>44907</v>
          </cell>
          <cell r="AO156">
            <v>82258000</v>
          </cell>
          <cell r="AP156">
            <v>82258000</v>
          </cell>
          <cell r="AQ156">
            <v>7478000</v>
          </cell>
          <cell r="AR156">
            <v>0</v>
          </cell>
          <cell r="AS156">
            <v>3388</v>
          </cell>
          <cell r="AT156">
            <v>461</v>
          </cell>
          <cell r="AU156">
            <v>44565</v>
          </cell>
          <cell r="AV156">
            <v>82258000</v>
          </cell>
          <cell r="AW156" t="str">
            <v>O23011601190000007659</v>
          </cell>
          <cell r="AX156" t="str">
            <v>INVERSION</v>
          </cell>
          <cell r="AY156">
            <v>0</v>
          </cell>
          <cell r="AZ156" t="str">
            <v>5000250214</v>
          </cell>
          <cell r="BA156">
            <v>132</v>
          </cell>
          <cell r="BB156">
            <v>44568</v>
          </cell>
          <cell r="BC156">
            <v>82258000</v>
          </cell>
          <cell r="BK156" t="str">
            <v/>
          </cell>
          <cell r="BU156" t="str">
            <v/>
          </cell>
          <cell r="CE156" t="str">
            <v/>
          </cell>
          <cell r="CF156" t="str">
            <v/>
          </cell>
          <cell r="CQ156">
            <v>0</v>
          </cell>
          <cell r="CW156">
            <v>0</v>
          </cell>
          <cell r="EL156" t="str">
            <v>NO</v>
          </cell>
          <cell r="EM156" t="str">
            <v>No Aplica</v>
          </cell>
          <cell r="EN156" t="str">
            <v xml:space="preserve">120
</v>
          </cell>
          <cell r="EO156" t="e">
            <v>#VALUE!</v>
          </cell>
          <cell r="EP156">
            <v>45807</v>
          </cell>
          <cell r="ES156" t="str">
            <v>Clausula 1 - Numeral 6 y 23</v>
          </cell>
          <cell r="ET15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56" t="str">
            <v>No aplica</v>
          </cell>
        </row>
        <row r="157">
          <cell r="E157">
            <v>151</v>
          </cell>
          <cell r="F157" t="str">
            <v>151-2022</v>
          </cell>
          <cell r="G157" t="str">
            <v>CO1.PCCNTR.3176406</v>
          </cell>
          <cell r="H157" t="str">
            <v xml:space="preserve">REALIZAR 2 ESTUDIOS O DISEÑOS DE PREFACTIBILIDAD Y FACTIBILIDAD PARA LAS INTERVENCIONES DE MEJORAMIENTO INTEGRAL RURAL Y EN BORDES URBANOS. </v>
          </cell>
          <cell r="I157" t="str">
            <v>En Ejecución</v>
          </cell>
          <cell r="J157" t="str">
            <v>https://community.secop.gov.co/Public/Tendering/OpportunityDetail/Index?noticeUID=CO1.NTC.2500336&amp;isFromPublicArea=True&amp;isModal=true&amp;asPopupView=true</v>
          </cell>
          <cell r="K157" t="str">
            <v>SDHT-SDO-PSP-043-2022</v>
          </cell>
          <cell r="L157" t="str">
            <v>X</v>
          </cell>
          <cell r="N157" t="str">
            <v>CC</v>
          </cell>
          <cell r="O157">
            <v>52707986</v>
          </cell>
          <cell r="P157">
            <v>1</v>
          </cell>
          <cell r="Q157" t="str">
            <v>CELIS HERRERA</v>
          </cell>
          <cell r="R157" t="str">
            <v>ALBA JACQUELINE</v>
          </cell>
          <cell r="S157" t="str">
            <v>No Aplica</v>
          </cell>
          <cell r="T157" t="str">
            <v>ALBA JACQUELINE CELIS HERRERA</v>
          </cell>
          <cell r="U157" t="str">
            <v>F</v>
          </cell>
          <cell r="V157">
            <v>44568</v>
          </cell>
          <cell r="W157">
            <v>44578</v>
          </cell>
          <cell r="X157">
            <v>44573</v>
          </cell>
          <cell r="Y157">
            <v>44906</v>
          </cell>
          <cell r="Z157" t="str">
            <v>Contratación Directa</v>
          </cell>
          <cell r="AA157" t="str">
            <v>Contrato</v>
          </cell>
          <cell r="AB157" t="str">
            <v>Prestación de Servicios Profesionales</v>
          </cell>
          <cell r="AC157" t="str">
            <v>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v>
          </cell>
          <cell r="AD157">
            <v>44578</v>
          </cell>
          <cell r="AE157">
            <v>44578</v>
          </cell>
          <cell r="AF157">
            <v>44578</v>
          </cell>
          <cell r="AG157">
            <v>44911</v>
          </cell>
          <cell r="AH157">
            <v>11</v>
          </cell>
          <cell r="AI157">
            <v>0</v>
          </cell>
          <cell r="AJ157">
            <v>11</v>
          </cell>
          <cell r="AK157">
            <v>11</v>
          </cell>
          <cell r="AL157">
            <v>0</v>
          </cell>
          <cell r="AN157">
            <v>44911</v>
          </cell>
          <cell r="AO157">
            <v>101970000</v>
          </cell>
          <cell r="AP157">
            <v>101970000</v>
          </cell>
          <cell r="AQ157">
            <v>9270000</v>
          </cell>
          <cell r="AR157">
            <v>0</v>
          </cell>
          <cell r="AS157">
            <v>3389</v>
          </cell>
          <cell r="AT157">
            <v>465</v>
          </cell>
          <cell r="AU157">
            <v>44565</v>
          </cell>
          <cell r="AV157">
            <v>101970000</v>
          </cell>
          <cell r="AW157" t="str">
            <v>O23011601190000007659</v>
          </cell>
          <cell r="AX157" t="str">
            <v>INVERSION</v>
          </cell>
          <cell r="AY157">
            <v>0</v>
          </cell>
          <cell r="AZ157" t="str">
            <v>5000250218</v>
          </cell>
          <cell r="BA157">
            <v>134</v>
          </cell>
          <cell r="BB157">
            <v>44568</v>
          </cell>
          <cell r="BC157">
            <v>101970000</v>
          </cell>
          <cell r="BK157" t="str">
            <v/>
          </cell>
          <cell r="BU157" t="str">
            <v/>
          </cell>
          <cell r="CE157" t="str">
            <v/>
          </cell>
          <cell r="CF157" t="str">
            <v/>
          </cell>
          <cell r="CQ157">
            <v>0</v>
          </cell>
          <cell r="CW157">
            <v>0</v>
          </cell>
          <cell r="EL157" t="str">
            <v>NO</v>
          </cell>
          <cell r="EM157" t="str">
            <v>No Aplica</v>
          </cell>
          <cell r="EN157" t="str">
            <v xml:space="preserve">120
</v>
          </cell>
          <cell r="EO157" t="e">
            <v>#VALUE!</v>
          </cell>
          <cell r="EP157">
            <v>45811</v>
          </cell>
          <cell r="ES157" t="str">
            <v>Clausula 1 - Numeral 6 y 23</v>
          </cell>
          <cell r="ET15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57" t="str">
            <v>No aplica</v>
          </cell>
        </row>
        <row r="158">
          <cell r="E158">
            <v>152</v>
          </cell>
          <cell r="F158" t="str">
            <v>152-2022</v>
          </cell>
          <cell r="G158" t="str">
            <v>CO1.PCCNTR.3176601</v>
          </cell>
          <cell r="H158" t="str">
            <v xml:space="preserve">REALIZAR 2 ESTUDIOS O DISEÑOS DE PREFACTIBILIDAD Y FACTIBILIDAD PARA LAS INTERVENCIONES DE MEJORAMIENTO INTEGRAL RURAL Y EN BORDES URBANOS. </v>
          </cell>
          <cell r="I158" t="str">
            <v>En Ejecución</v>
          </cell>
          <cell r="J158" t="str">
            <v>https://community.secop.gov.co/Public/Tendering/OpportunityDetail/Index?noticeUID=CO1.NTC.2500337&amp;isFromPublicArea=True&amp;isModal=true&amp;asPopupView=true</v>
          </cell>
          <cell r="K158" t="str">
            <v>SDHT-SDO-PSP-051-2022</v>
          </cell>
          <cell r="L158" t="str">
            <v>X</v>
          </cell>
          <cell r="N158" t="str">
            <v>CC</v>
          </cell>
          <cell r="O158">
            <v>80733977</v>
          </cell>
          <cell r="P158">
            <v>7</v>
          </cell>
          <cell r="Q158" t="str">
            <v>VALBUENA DIAZ</v>
          </cell>
          <cell r="R158" t="str">
            <v>JOHN ALEXANDER</v>
          </cell>
          <cell r="S158" t="str">
            <v>No Aplica</v>
          </cell>
          <cell r="T158" t="str">
            <v>JOHN ALEXANDER VALBUENA DIAZ</v>
          </cell>
          <cell r="U158" t="str">
            <v>M</v>
          </cell>
          <cell r="V158">
            <v>44568</v>
          </cell>
          <cell r="W158" t="str">
            <v>No Aplica</v>
          </cell>
          <cell r="X158">
            <v>44580</v>
          </cell>
          <cell r="Y158">
            <v>44913</v>
          </cell>
          <cell r="Z158" t="str">
            <v>Contratación Directa</v>
          </cell>
          <cell r="AA158" t="str">
            <v>Contrato</v>
          </cell>
          <cell r="AB158" t="str">
            <v>Prestación de Servicios Profesionales</v>
          </cell>
          <cell r="AC158" t="str">
            <v>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v>
          </cell>
          <cell r="AD158">
            <v>44581</v>
          </cell>
          <cell r="AE158">
            <v>44581</v>
          </cell>
          <cell r="AF158">
            <v>44581</v>
          </cell>
          <cell r="AG158">
            <v>44914</v>
          </cell>
          <cell r="AH158">
            <v>11</v>
          </cell>
          <cell r="AI158">
            <v>0</v>
          </cell>
          <cell r="AJ158">
            <v>11</v>
          </cell>
          <cell r="AK158">
            <v>11</v>
          </cell>
          <cell r="AL158">
            <v>0</v>
          </cell>
          <cell r="AN158">
            <v>44914</v>
          </cell>
          <cell r="AO158">
            <v>82258000</v>
          </cell>
          <cell r="AP158">
            <v>82258000</v>
          </cell>
          <cell r="AQ158">
            <v>7478000</v>
          </cell>
          <cell r="AR158">
            <v>0</v>
          </cell>
          <cell r="AS158">
            <v>3390</v>
          </cell>
          <cell r="AT158">
            <v>469</v>
          </cell>
          <cell r="AU158">
            <v>44565</v>
          </cell>
          <cell r="AV158">
            <v>82258000</v>
          </cell>
          <cell r="AW158" t="str">
            <v>O23011601190000007659</v>
          </cell>
          <cell r="AX158" t="str">
            <v>INVERSION</v>
          </cell>
          <cell r="AY158">
            <v>0</v>
          </cell>
          <cell r="AZ158" t="str">
            <v>5000267776</v>
          </cell>
          <cell r="BA158">
            <v>659</v>
          </cell>
          <cell r="BB158">
            <v>44581</v>
          </cell>
          <cell r="BC158">
            <v>82258000</v>
          </cell>
          <cell r="BK158" t="str">
            <v/>
          </cell>
          <cell r="BU158" t="str">
            <v/>
          </cell>
          <cell r="CE158" t="str">
            <v/>
          </cell>
          <cell r="CF158" t="str">
            <v/>
          </cell>
          <cell r="CQ158">
            <v>0</v>
          </cell>
          <cell r="CW158">
            <v>0</v>
          </cell>
          <cell r="EL158" t="str">
            <v>NO</v>
          </cell>
          <cell r="EM158" t="str">
            <v>No Aplica</v>
          </cell>
          <cell r="EN158" t="str">
            <v xml:space="preserve">120
</v>
          </cell>
          <cell r="EO158" t="e">
            <v>#VALUE!</v>
          </cell>
          <cell r="EP158">
            <v>45814</v>
          </cell>
          <cell r="ES158" t="str">
            <v>Clausula 1 - Numeral 6 y 23</v>
          </cell>
          <cell r="ET15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58" t="str">
            <v>No aplica</v>
          </cell>
        </row>
        <row r="159">
          <cell r="E159">
            <v>153</v>
          </cell>
          <cell r="F159" t="str">
            <v>153-2022</v>
          </cell>
          <cell r="G159" t="str">
            <v>CO1.PCCNTR.3176306</v>
          </cell>
          <cell r="H159" t="str">
            <v xml:space="preserve">REALIZAR 2 ESTUDIOS O DISEÑOS DE PREFACTIBILIDAD Y FACTIBILIDAD PARA LAS INTERVENCIONES DE MEJORAMIENTO INTEGRAL RURAL Y EN BORDES URBANOS. </v>
          </cell>
          <cell r="I159" t="str">
            <v>En Ejecución</v>
          </cell>
          <cell r="J159" t="str">
            <v>https://community.secop.gov.co/Public/Tendering/OpportunityDetail/Index?noticeUID=CO1.NTC.2500339&amp;isFromPublicArea=True&amp;isModal=true&amp;asPopupView=true</v>
          </cell>
          <cell r="K159" t="str">
            <v>SDHT-SDO-PSP-050-2022</v>
          </cell>
          <cell r="L159" t="str">
            <v>X</v>
          </cell>
          <cell r="N159" t="str">
            <v>CC</v>
          </cell>
          <cell r="O159">
            <v>3249841</v>
          </cell>
          <cell r="P159">
            <v>9</v>
          </cell>
          <cell r="Q159" t="str">
            <v xml:space="preserve">BEJARANO </v>
          </cell>
          <cell r="R159" t="str">
            <v>LUIS HERNANDO</v>
          </cell>
          <cell r="S159" t="str">
            <v>No Aplica</v>
          </cell>
          <cell r="T159" t="str">
            <v xml:space="preserve">LUIS HERNANDO BEJARANO </v>
          </cell>
          <cell r="U159" t="str">
            <v>M</v>
          </cell>
          <cell r="V159">
            <v>44568</v>
          </cell>
          <cell r="W159" t="str">
            <v>No Aplica</v>
          </cell>
          <cell r="X159">
            <v>44573</v>
          </cell>
          <cell r="Y159">
            <v>44906</v>
          </cell>
          <cell r="Z159" t="str">
            <v>Contratación Directa</v>
          </cell>
          <cell r="AA159" t="str">
            <v>Contrato</v>
          </cell>
          <cell r="AB159" t="str">
            <v>Prestación de Servicios Profesionales</v>
          </cell>
          <cell r="AC159" t="str">
            <v>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v>
          </cell>
          <cell r="AD159">
            <v>44573</v>
          </cell>
          <cell r="AE159">
            <v>44574</v>
          </cell>
          <cell r="AF159">
            <v>44574</v>
          </cell>
          <cell r="AG159">
            <v>44907</v>
          </cell>
          <cell r="AH159">
            <v>11</v>
          </cell>
          <cell r="AI159">
            <v>0</v>
          </cell>
          <cell r="AJ159">
            <v>11</v>
          </cell>
          <cell r="AK159">
            <v>11</v>
          </cell>
          <cell r="AL159">
            <v>0</v>
          </cell>
          <cell r="AN159">
            <v>44907</v>
          </cell>
          <cell r="AO159">
            <v>82258000</v>
          </cell>
          <cell r="AP159">
            <v>82258000</v>
          </cell>
          <cell r="AQ159">
            <v>7478000</v>
          </cell>
          <cell r="AR159">
            <v>0</v>
          </cell>
          <cell r="AS159">
            <v>3391</v>
          </cell>
          <cell r="AT159">
            <v>474</v>
          </cell>
          <cell r="AU159">
            <v>44565</v>
          </cell>
          <cell r="AV159">
            <v>82258000</v>
          </cell>
          <cell r="AW159" t="str">
            <v>O23011601190000007659</v>
          </cell>
          <cell r="AX159" t="str">
            <v>INVERSION</v>
          </cell>
          <cell r="AY159">
            <v>0</v>
          </cell>
          <cell r="AZ159" t="str">
            <v>5000250223</v>
          </cell>
          <cell r="BA159">
            <v>135</v>
          </cell>
          <cell r="BB159">
            <v>44568</v>
          </cell>
          <cell r="BC159">
            <v>82258000</v>
          </cell>
          <cell r="BK159" t="str">
            <v/>
          </cell>
          <cell r="BU159" t="str">
            <v/>
          </cell>
          <cell r="CE159" t="str">
            <v/>
          </cell>
          <cell r="CF159" t="str">
            <v/>
          </cell>
          <cell r="CQ159">
            <v>0</v>
          </cell>
          <cell r="CW159">
            <v>0</v>
          </cell>
          <cell r="EL159" t="str">
            <v>NO</v>
          </cell>
          <cell r="EM159" t="str">
            <v>No Aplica</v>
          </cell>
          <cell r="EN159" t="str">
            <v xml:space="preserve">120
</v>
          </cell>
          <cell r="EO159" t="e">
            <v>#VALUE!</v>
          </cell>
          <cell r="EP159">
            <v>45807</v>
          </cell>
          <cell r="ES159" t="str">
            <v>Clausula 1 - Numeral 6 y 23</v>
          </cell>
          <cell r="ET15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59" t="str">
            <v>No aplica</v>
          </cell>
        </row>
        <row r="160">
          <cell r="E160">
            <v>154</v>
          </cell>
          <cell r="F160" t="str">
            <v>154-2022</v>
          </cell>
          <cell r="G160" t="str">
            <v>CO1.PCCNTR.3176303</v>
          </cell>
          <cell r="H160" t="str">
            <v>MEJORAR 682 VIVIENDAS  RURALES Y EN BORDES URBANOS PRIORIZADAS</v>
          </cell>
          <cell r="I160" t="str">
            <v>En Ejecución</v>
          </cell>
          <cell r="J160" t="str">
            <v>https://community.secop.gov.co/Public/Tendering/OpportunityDetail/Index?noticeUID=CO1.NTC.2500342&amp;isFromPublicArea=True&amp;isModal=true&amp;asPopupView=true</v>
          </cell>
          <cell r="K160" t="str">
            <v>SDHT-SDO-PSP-036-2022</v>
          </cell>
          <cell r="L160" t="str">
            <v>X</v>
          </cell>
          <cell r="N160" t="str">
            <v>CC</v>
          </cell>
          <cell r="O160">
            <v>1012368693</v>
          </cell>
          <cell r="P160">
            <v>9</v>
          </cell>
          <cell r="Q160" t="str">
            <v>ESPINOSA SANCHEZ</v>
          </cell>
          <cell r="R160" t="str">
            <v>LEIDY CAMILA</v>
          </cell>
          <cell r="S160" t="str">
            <v>No Aplica</v>
          </cell>
          <cell r="T160" t="str">
            <v>LEIDY CAMILA ESPINOSA SANCHEZ</v>
          </cell>
          <cell r="U160" t="str">
            <v>F</v>
          </cell>
          <cell r="V160">
            <v>44568</v>
          </cell>
          <cell r="W160" t="str">
            <v>No Aplica</v>
          </cell>
          <cell r="X160">
            <v>44573</v>
          </cell>
          <cell r="Y160">
            <v>44906</v>
          </cell>
          <cell r="Z160" t="str">
            <v>Contratación Directa</v>
          </cell>
          <cell r="AA160" t="str">
            <v>Contrato</v>
          </cell>
          <cell r="AB160" t="str">
            <v>Prestación de Servicios Profesionales</v>
          </cell>
          <cell r="AC160" t="str">
            <v>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v>
          </cell>
          <cell r="AD160">
            <v>44573</v>
          </cell>
          <cell r="AE160">
            <v>44574</v>
          </cell>
          <cell r="AF160">
            <v>44574</v>
          </cell>
          <cell r="AG160">
            <v>44907</v>
          </cell>
          <cell r="AH160">
            <v>11</v>
          </cell>
          <cell r="AI160">
            <v>0</v>
          </cell>
          <cell r="AJ160">
            <v>11</v>
          </cell>
          <cell r="AK160">
            <v>11</v>
          </cell>
          <cell r="AL160">
            <v>0</v>
          </cell>
          <cell r="AN160">
            <v>44907</v>
          </cell>
          <cell r="AO160">
            <v>82258000</v>
          </cell>
          <cell r="AP160">
            <v>82258000</v>
          </cell>
          <cell r="AQ160">
            <v>7478000</v>
          </cell>
          <cell r="AR160">
            <v>0</v>
          </cell>
          <cell r="AS160">
            <v>3400</v>
          </cell>
          <cell r="AT160">
            <v>377</v>
          </cell>
          <cell r="AU160">
            <v>44565</v>
          </cell>
          <cell r="AV160">
            <v>82258000</v>
          </cell>
          <cell r="AW160" t="str">
            <v>O23011601190000007659</v>
          </cell>
          <cell r="AX160" t="str">
            <v>INVERSION</v>
          </cell>
          <cell r="AY160">
            <v>0</v>
          </cell>
          <cell r="AZ160" t="str">
            <v>5000250206</v>
          </cell>
          <cell r="BA160">
            <v>129</v>
          </cell>
          <cell r="BB160">
            <v>44568</v>
          </cell>
          <cell r="BC160">
            <v>82258000</v>
          </cell>
          <cell r="BK160" t="str">
            <v/>
          </cell>
          <cell r="BU160" t="str">
            <v/>
          </cell>
          <cell r="CE160" t="str">
            <v/>
          </cell>
          <cell r="CF160" t="str">
            <v/>
          </cell>
          <cell r="CQ160">
            <v>0</v>
          </cell>
          <cell r="CW160">
            <v>0</v>
          </cell>
          <cell r="EL160" t="str">
            <v>NO</v>
          </cell>
          <cell r="EM160" t="str">
            <v>No Aplica</v>
          </cell>
          <cell r="EN160" t="str">
            <v xml:space="preserve">120
</v>
          </cell>
          <cell r="EO160" t="e">
            <v>#VALUE!</v>
          </cell>
          <cell r="EP160">
            <v>45807</v>
          </cell>
          <cell r="ES160" t="str">
            <v>Clausula 1 - Numeral 6 y 23</v>
          </cell>
          <cell r="ET16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60" t="str">
            <v>No aplica</v>
          </cell>
        </row>
        <row r="161">
          <cell r="E161">
            <v>155</v>
          </cell>
          <cell r="F161" t="str">
            <v>155-2022</v>
          </cell>
          <cell r="G161" t="str">
            <v>CO1.PCCNTR.3176307</v>
          </cell>
          <cell r="H161" t="str">
            <v>MEJORAR 682 VIVIENDAS  RURALES Y EN BORDES URBANOS PRIORIZADAS</v>
          </cell>
          <cell r="I161" t="str">
            <v>En Ejecución</v>
          </cell>
          <cell r="J161" t="str">
            <v>https://community.secop.gov.co/Public/Tendering/OpportunityDetail/Index?noticeUID=CO1.NTC.2501203&amp;isFromPublicArea=True&amp;isModal=true&amp;asPopupView=true</v>
          </cell>
          <cell r="K161" t="str">
            <v>SDHT-SDO-PSP-047-2022</v>
          </cell>
          <cell r="L161" t="str">
            <v>X</v>
          </cell>
          <cell r="N161" t="str">
            <v>CC</v>
          </cell>
          <cell r="O161">
            <v>1012381987</v>
          </cell>
          <cell r="P161">
            <v>2</v>
          </cell>
          <cell r="Q161" t="str">
            <v>NEUTA NIÑO</v>
          </cell>
          <cell r="R161" t="str">
            <v>DIEGO FERNANDO</v>
          </cell>
          <cell r="S161" t="str">
            <v>No Aplica</v>
          </cell>
          <cell r="T161" t="str">
            <v>DIEGO FERNANDO NEUTA NIÑO</v>
          </cell>
          <cell r="U161" t="str">
            <v>M</v>
          </cell>
          <cell r="V161">
            <v>44568</v>
          </cell>
          <cell r="W161" t="str">
            <v>No Aplica</v>
          </cell>
          <cell r="X161">
            <v>44573</v>
          </cell>
          <cell r="Y161">
            <v>44906</v>
          </cell>
          <cell r="Z161" t="str">
            <v>Contratación Directa</v>
          </cell>
          <cell r="AA161" t="str">
            <v>Contrato</v>
          </cell>
          <cell r="AB161" t="str">
            <v>Prestación de Servicios Profesionales</v>
          </cell>
          <cell r="AC161" t="str">
            <v>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v>
          </cell>
          <cell r="AD161">
            <v>44573</v>
          </cell>
          <cell r="AE161">
            <v>44574</v>
          </cell>
          <cell r="AF161">
            <v>44574</v>
          </cell>
          <cell r="AG161">
            <v>44907</v>
          </cell>
          <cell r="AH161">
            <v>11</v>
          </cell>
          <cell r="AI161">
            <v>0</v>
          </cell>
          <cell r="AJ161">
            <v>11</v>
          </cell>
          <cell r="AK161">
            <v>11</v>
          </cell>
          <cell r="AL161">
            <v>0</v>
          </cell>
          <cell r="AN161">
            <v>44907</v>
          </cell>
          <cell r="AO161">
            <v>82258000</v>
          </cell>
          <cell r="AP161">
            <v>82258000</v>
          </cell>
          <cell r="AQ161">
            <v>7478000</v>
          </cell>
          <cell r="AR161">
            <v>0</v>
          </cell>
          <cell r="AS161">
            <v>3402</v>
          </cell>
          <cell r="AT161">
            <v>544</v>
          </cell>
          <cell r="AU161">
            <v>44565</v>
          </cell>
          <cell r="AV161">
            <v>82258000</v>
          </cell>
          <cell r="AW161" t="str">
            <v>O23011601190000007659</v>
          </cell>
          <cell r="AX161" t="str">
            <v>INVERSION</v>
          </cell>
          <cell r="AY161">
            <v>0</v>
          </cell>
          <cell r="AZ161" t="str">
            <v>5000250226</v>
          </cell>
          <cell r="BA161">
            <v>136</v>
          </cell>
          <cell r="BB161">
            <v>44568</v>
          </cell>
          <cell r="BC161">
            <v>82258000</v>
          </cell>
          <cell r="BK161" t="str">
            <v/>
          </cell>
          <cell r="BU161" t="str">
            <v/>
          </cell>
          <cell r="CE161" t="str">
            <v/>
          </cell>
          <cell r="CF161" t="str">
            <v/>
          </cell>
          <cell r="CQ161">
            <v>0</v>
          </cell>
          <cell r="CW161">
            <v>0</v>
          </cell>
          <cell r="EL161" t="str">
            <v>NO</v>
          </cell>
          <cell r="EM161" t="str">
            <v>No Aplica</v>
          </cell>
          <cell r="EN161" t="str">
            <v xml:space="preserve">120
</v>
          </cell>
          <cell r="EO161" t="e">
            <v>#VALUE!</v>
          </cell>
          <cell r="EP161">
            <v>45807</v>
          </cell>
          <cell r="ES161" t="str">
            <v>Clausula 1 - Numeral 6 y 23</v>
          </cell>
          <cell r="ET16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61" t="str">
            <v>No aplica</v>
          </cell>
        </row>
        <row r="162">
          <cell r="E162">
            <v>156</v>
          </cell>
          <cell r="F162" t="str">
            <v>156-2022</v>
          </cell>
          <cell r="G162" t="str">
            <v>CO1.PCCNTR.3176714</v>
          </cell>
          <cell r="H162" t="str">
            <v>IMPLEMENTAR 1  SISTEMA  DE LA SDHT</v>
          </cell>
          <cell r="I162" t="str">
            <v>En Ejecución</v>
          </cell>
          <cell r="J162" t="str">
            <v>https://community.secop.gov.co/Public/Tendering/OpportunityDetail/Index?noticeUID=CO1.NTC.2500526&amp;isFromPublicArea=True&amp;isModal=true&amp;asPopupView=true</v>
          </cell>
          <cell r="K162" t="str">
            <v>SDTH-SDA-PSP-005-2022</v>
          </cell>
          <cell r="L162" t="str">
            <v>X</v>
          </cell>
          <cell r="N162" t="str">
            <v>CC</v>
          </cell>
          <cell r="O162">
            <v>39650075</v>
          </cell>
          <cell r="P162">
            <v>2</v>
          </cell>
          <cell r="Q162" t="str">
            <v>GUTIERREZ BERNAL</v>
          </cell>
          <cell r="R162" t="str">
            <v>LUZ ADRIANA</v>
          </cell>
          <cell r="S162" t="str">
            <v>No Aplica</v>
          </cell>
          <cell r="T162" t="str">
            <v>LUZ ADRIANA GUTIERREZ BERNAL</v>
          </cell>
          <cell r="U162" t="str">
            <v>F</v>
          </cell>
          <cell r="V162">
            <v>44568</v>
          </cell>
          <cell r="W162">
            <v>44572</v>
          </cell>
          <cell r="X162">
            <v>44569</v>
          </cell>
          <cell r="Y162">
            <v>44917</v>
          </cell>
          <cell r="Z162" t="str">
            <v>Contratación Directa</v>
          </cell>
          <cell r="AA162" t="str">
            <v>Contrato</v>
          </cell>
          <cell r="AB162" t="str">
            <v>Prestación de Servicios Profesionales</v>
          </cell>
          <cell r="AC162" t="str">
            <v>PRESTAR SERVICIOS PROFESIONALES EN EL SEGUIMIENTO Y EVALUACIÓN DE LA GESTIÓN ESTRATÉGICA DEL TALENTO HUMANO - PETH DE LA SECRETARÍA DISTRITAL DEL HÁBITAT.</v>
          </cell>
          <cell r="AD162">
            <v>44572</v>
          </cell>
          <cell r="AE162">
            <v>44572</v>
          </cell>
          <cell r="AF162">
            <v>44572</v>
          </cell>
          <cell r="AG162">
            <v>44920</v>
          </cell>
          <cell r="AH162">
            <v>11</v>
          </cell>
          <cell r="AI162">
            <v>15</v>
          </cell>
          <cell r="AJ162">
            <v>11.5</v>
          </cell>
          <cell r="AK162">
            <v>11</v>
          </cell>
          <cell r="AL162">
            <v>15</v>
          </cell>
          <cell r="AN162">
            <v>44920</v>
          </cell>
          <cell r="AO162">
            <v>85675000</v>
          </cell>
          <cell r="AP162">
            <v>85675000</v>
          </cell>
          <cell r="AQ162">
            <v>7450000</v>
          </cell>
          <cell r="AR162">
            <v>0</v>
          </cell>
          <cell r="AS162">
            <v>3183</v>
          </cell>
          <cell r="AT162">
            <v>230</v>
          </cell>
          <cell r="AU162">
            <v>44565</v>
          </cell>
          <cell r="AV162">
            <v>85675000</v>
          </cell>
          <cell r="AW162" t="str">
            <v>O23011605560000007754</v>
          </cell>
          <cell r="AX162" t="str">
            <v>INVERSION</v>
          </cell>
          <cell r="AY162">
            <v>0</v>
          </cell>
          <cell r="AZ162" t="str">
            <v>5000250037</v>
          </cell>
          <cell r="BA162">
            <v>100</v>
          </cell>
          <cell r="BB162">
            <v>44568</v>
          </cell>
          <cell r="BC162">
            <v>85675000</v>
          </cell>
          <cell r="BK162" t="str">
            <v/>
          </cell>
          <cell r="BU162" t="str">
            <v/>
          </cell>
          <cell r="CE162" t="str">
            <v/>
          </cell>
          <cell r="CF162" t="str">
            <v/>
          </cell>
          <cell r="CQ162">
            <v>0</v>
          </cell>
          <cell r="CW162">
            <v>0</v>
          </cell>
          <cell r="EL162" t="str">
            <v>NO</v>
          </cell>
          <cell r="EM162" t="str">
            <v>No Aplica</v>
          </cell>
          <cell r="EN162" t="str">
            <v xml:space="preserve">120
</v>
          </cell>
          <cell r="EO162" t="e">
            <v>#VALUE!</v>
          </cell>
          <cell r="EP162">
            <v>45820</v>
          </cell>
          <cell r="ES162" t="str">
            <v>Clausula 1 - Numeral 6 y 23</v>
          </cell>
          <cell r="ET16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62" t="str">
            <v>No aplica</v>
          </cell>
        </row>
        <row r="163">
          <cell r="E163">
            <v>157</v>
          </cell>
          <cell r="F163" t="str">
            <v>157-2022</v>
          </cell>
          <cell r="G163" t="str">
            <v>CO1.PCCNTR.3176308</v>
          </cell>
          <cell r="H163" t="str">
            <v>MEJORAR 682 VIVIENDAS  RURALES Y EN BORDES URBANOS PRIORIZADAS</v>
          </cell>
          <cell r="I163" t="str">
            <v>En Ejecución</v>
          </cell>
          <cell r="J163" t="str">
            <v>https://community.secop.gov.co/Public/Tendering/OpportunityDetail/Index?noticeUID=CO1.NTC.2500300&amp;isFromPublicArea=True&amp;isModal=true&amp;asPopupView=true</v>
          </cell>
          <cell r="K163" t="str">
            <v>SDHT-SDO-PSP-052-2022</v>
          </cell>
          <cell r="L163" t="str">
            <v>X</v>
          </cell>
          <cell r="N163" t="str">
            <v>CC</v>
          </cell>
          <cell r="O163">
            <v>52706460</v>
          </cell>
          <cell r="P163">
            <v>5</v>
          </cell>
          <cell r="Q163" t="str">
            <v>RODRIGUEZ SANCHEZ</v>
          </cell>
          <cell r="R163" t="str">
            <v>MARIA ALEJANDRA</v>
          </cell>
          <cell r="S163" t="str">
            <v>No Aplica</v>
          </cell>
          <cell r="T163" t="str">
            <v>MARIA ALEJANDRA RODRIGUEZ SANCHEZ</v>
          </cell>
          <cell r="U163" t="str">
            <v>F</v>
          </cell>
          <cell r="V163">
            <v>44568</v>
          </cell>
          <cell r="W163" t="str">
            <v>No Aplica</v>
          </cell>
          <cell r="X163">
            <v>44573</v>
          </cell>
          <cell r="Y163">
            <v>44906</v>
          </cell>
          <cell r="Z163" t="str">
            <v>Contratación Directa</v>
          </cell>
          <cell r="AA163" t="str">
            <v>Contrato</v>
          </cell>
          <cell r="AB163" t="str">
            <v>Prestación de Servicios Profesionales</v>
          </cell>
          <cell r="AC163" t="str">
            <v>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v>
          </cell>
          <cell r="AD163">
            <v>44573</v>
          </cell>
          <cell r="AE163">
            <v>44574</v>
          </cell>
          <cell r="AF163">
            <v>44574</v>
          </cell>
          <cell r="AG163">
            <v>44907</v>
          </cell>
          <cell r="AH163">
            <v>11</v>
          </cell>
          <cell r="AI163">
            <v>0</v>
          </cell>
          <cell r="AJ163">
            <v>11</v>
          </cell>
          <cell r="AK163">
            <v>11</v>
          </cell>
          <cell r="AL163">
            <v>0</v>
          </cell>
          <cell r="AN163">
            <v>44907</v>
          </cell>
          <cell r="AO163">
            <v>82258000</v>
          </cell>
          <cell r="AP163">
            <v>82258000</v>
          </cell>
          <cell r="AQ163">
            <v>7478000</v>
          </cell>
          <cell r="AR163">
            <v>0</v>
          </cell>
          <cell r="AS163">
            <v>3395</v>
          </cell>
          <cell r="AT163">
            <v>478</v>
          </cell>
          <cell r="AU163">
            <v>44565</v>
          </cell>
          <cell r="AV163">
            <v>82258000</v>
          </cell>
          <cell r="AW163" t="str">
            <v>O23011601190000007659</v>
          </cell>
          <cell r="AX163" t="str">
            <v>INVERSION</v>
          </cell>
          <cell r="AY163">
            <v>0</v>
          </cell>
          <cell r="AZ163" t="str">
            <v>5000250228</v>
          </cell>
          <cell r="BA163">
            <v>137</v>
          </cell>
          <cell r="BB163">
            <v>44568</v>
          </cell>
          <cell r="BC163">
            <v>82258000</v>
          </cell>
          <cell r="BK163" t="str">
            <v/>
          </cell>
          <cell r="BU163" t="str">
            <v/>
          </cell>
          <cell r="CE163" t="str">
            <v/>
          </cell>
          <cell r="CF163" t="str">
            <v/>
          </cell>
          <cell r="CQ163">
            <v>0</v>
          </cell>
          <cell r="CW163">
            <v>0</v>
          </cell>
          <cell r="EL163" t="str">
            <v>NO</v>
          </cell>
          <cell r="EM163" t="str">
            <v>No Aplica</v>
          </cell>
          <cell r="EN163" t="str">
            <v xml:space="preserve">120
</v>
          </cell>
          <cell r="EO163" t="e">
            <v>#VALUE!</v>
          </cell>
          <cell r="EP163">
            <v>45807</v>
          </cell>
          <cell r="ES163" t="str">
            <v>Clausula 1 - Numeral 6 y 23</v>
          </cell>
          <cell r="ET16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63" t="str">
            <v>No aplica</v>
          </cell>
        </row>
        <row r="164">
          <cell r="E164">
            <v>158</v>
          </cell>
          <cell r="F164" t="str">
            <v>158-2022</v>
          </cell>
          <cell r="G164" t="str">
            <v>CO1.PCCNTR.3176407</v>
          </cell>
          <cell r="H164" t="str">
            <v>MEJORAR 682 VIVIENDAS  RURALES Y EN BORDES URBANOS PRIORIZADAS</v>
          </cell>
          <cell r="I164" t="str">
            <v>En Ejecución</v>
          </cell>
          <cell r="J164" t="str">
            <v>https://community.secop.gov.co/Public/Tendering/OpportunityDetail/Index?noticeUID=CO1.NTC.2500716&amp;isFromPublicArea=True&amp;isModal=true&amp;asPopupView=true</v>
          </cell>
          <cell r="K164" t="str">
            <v>SDHT-SDO-PSP-054-2022</v>
          </cell>
          <cell r="L164" t="str">
            <v>X</v>
          </cell>
          <cell r="N164" t="str">
            <v>CC</v>
          </cell>
          <cell r="O164">
            <v>35537564</v>
          </cell>
          <cell r="P164">
            <v>5</v>
          </cell>
          <cell r="Q164" t="str">
            <v>CORAL FERNANDEZ</v>
          </cell>
          <cell r="R164" t="str">
            <v>MARIA FERNANDA</v>
          </cell>
          <cell r="S164" t="str">
            <v>No Aplica</v>
          </cell>
          <cell r="T164" t="str">
            <v>MARIA FERNANDA CORAL FERNANDEZ</v>
          </cell>
          <cell r="U164" t="str">
            <v>F</v>
          </cell>
          <cell r="V164">
            <v>44568</v>
          </cell>
          <cell r="W164" t="str">
            <v>No Aplica</v>
          </cell>
          <cell r="X164">
            <v>44573</v>
          </cell>
          <cell r="Y164">
            <v>44906</v>
          </cell>
          <cell r="Z164" t="str">
            <v>Contratación Directa</v>
          </cell>
          <cell r="AA164" t="str">
            <v>Contrato</v>
          </cell>
          <cell r="AB164" t="str">
            <v>Prestación de Servicios Profesionales</v>
          </cell>
          <cell r="AC164" t="str">
            <v>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v>
          </cell>
          <cell r="AD164">
            <v>44573</v>
          </cell>
          <cell r="AE164">
            <v>44574</v>
          </cell>
          <cell r="AF164">
            <v>44574</v>
          </cell>
          <cell r="AG164">
            <v>44907</v>
          </cell>
          <cell r="AH164">
            <v>11</v>
          </cell>
          <cell r="AI164">
            <v>0</v>
          </cell>
          <cell r="AJ164">
            <v>11</v>
          </cell>
          <cell r="AK164">
            <v>11</v>
          </cell>
          <cell r="AL164">
            <v>0</v>
          </cell>
          <cell r="AN164">
            <v>44907</v>
          </cell>
          <cell r="AO164">
            <v>82258000</v>
          </cell>
          <cell r="AP164">
            <v>82258000</v>
          </cell>
          <cell r="AQ164">
            <v>7478000</v>
          </cell>
          <cell r="AR164">
            <v>0</v>
          </cell>
          <cell r="AS164">
            <v>3396</v>
          </cell>
          <cell r="AT164">
            <v>482</v>
          </cell>
          <cell r="AU164">
            <v>44565</v>
          </cell>
          <cell r="AV164">
            <v>82258000</v>
          </cell>
          <cell r="AW164" t="str">
            <v>O23011601190000007659</v>
          </cell>
          <cell r="AX164" t="str">
            <v>INVERSION</v>
          </cell>
          <cell r="AY164">
            <v>0</v>
          </cell>
          <cell r="AZ164" t="str">
            <v>5000250232</v>
          </cell>
          <cell r="BA164">
            <v>140</v>
          </cell>
          <cell r="BB164">
            <v>44568</v>
          </cell>
          <cell r="BC164">
            <v>82258000</v>
          </cell>
          <cell r="BK164" t="str">
            <v/>
          </cell>
          <cell r="BU164" t="str">
            <v/>
          </cell>
          <cell r="CE164" t="str">
            <v/>
          </cell>
          <cell r="CF164" t="str">
            <v/>
          </cell>
          <cell r="CQ164">
            <v>0</v>
          </cell>
          <cell r="CW164">
            <v>0</v>
          </cell>
          <cell r="EL164" t="str">
            <v>NO</v>
          </cell>
          <cell r="EM164" t="str">
            <v>No Aplica</v>
          </cell>
          <cell r="EN164" t="str">
            <v xml:space="preserve">120
</v>
          </cell>
          <cell r="EO164" t="e">
            <v>#VALUE!</v>
          </cell>
          <cell r="EP164">
            <v>45807</v>
          </cell>
          <cell r="ES164" t="str">
            <v>Clausula 1 - Numeral 6 y 23</v>
          </cell>
          <cell r="ET16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64" t="str">
            <v>No aplica</v>
          </cell>
        </row>
        <row r="165">
          <cell r="E165">
            <v>159</v>
          </cell>
          <cell r="F165" t="str">
            <v>159-2022</v>
          </cell>
          <cell r="G165" t="str">
            <v>CO1.PCCNTR.3176309</v>
          </cell>
          <cell r="H165" t="str">
            <v>MEJORAR 682 VIVIENDAS  RURALES Y EN BORDES URBANOS PRIORIZADAS</v>
          </cell>
          <cell r="I165" t="str">
            <v>En Ejecución</v>
          </cell>
          <cell r="J165" t="str">
            <v>https://community.secop.gov.co/Public/Tendering/OpportunityDetail/Index?noticeUID=CO1.NTC.2500363&amp;isFromPublicArea=True&amp;isModal=true&amp;asPopupView=true</v>
          </cell>
          <cell r="K165" t="str">
            <v>SDHT-SDO-PSP-055-2022</v>
          </cell>
          <cell r="L165" t="str">
            <v>X</v>
          </cell>
          <cell r="N165" t="str">
            <v>CC</v>
          </cell>
          <cell r="O165">
            <v>80020517</v>
          </cell>
          <cell r="P165">
            <v>2</v>
          </cell>
          <cell r="Q165" t="str">
            <v>MORA TAPIERO</v>
          </cell>
          <cell r="R165" t="str">
            <v>JAVIER OSWALDO</v>
          </cell>
          <cell r="S165" t="str">
            <v>No Aplica</v>
          </cell>
          <cell r="T165" t="str">
            <v>JAVIER OSWALDO MORA TAPIERO</v>
          </cell>
          <cell r="U165" t="str">
            <v>M</v>
          </cell>
          <cell r="V165">
            <v>44568</v>
          </cell>
          <cell r="W165" t="str">
            <v>No Aplica</v>
          </cell>
          <cell r="X165">
            <v>44573</v>
          </cell>
          <cell r="Y165">
            <v>44906</v>
          </cell>
          <cell r="Z165" t="str">
            <v>Contratación Directa</v>
          </cell>
          <cell r="AA165" t="str">
            <v>Contrato</v>
          </cell>
          <cell r="AB165" t="str">
            <v>Prestación de Servicios Profesionales</v>
          </cell>
          <cell r="AC165" t="str">
            <v>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v>
          </cell>
          <cell r="AD165">
            <v>44573</v>
          </cell>
          <cell r="AE165">
            <v>44574</v>
          </cell>
          <cell r="AF165">
            <v>44574</v>
          </cell>
          <cell r="AG165">
            <v>44907</v>
          </cell>
          <cell r="AH165">
            <v>11</v>
          </cell>
          <cell r="AI165">
            <v>0</v>
          </cell>
          <cell r="AJ165">
            <v>11</v>
          </cell>
          <cell r="AK165">
            <v>11</v>
          </cell>
          <cell r="AL165">
            <v>0</v>
          </cell>
          <cell r="AN165">
            <v>44907</v>
          </cell>
          <cell r="AO165">
            <v>82258000</v>
          </cell>
          <cell r="AP165">
            <v>82258000</v>
          </cell>
          <cell r="AQ165">
            <v>7478000</v>
          </cell>
          <cell r="AR165">
            <v>0</v>
          </cell>
          <cell r="AS165">
            <v>3397</v>
          </cell>
          <cell r="AT165">
            <v>488</v>
          </cell>
          <cell r="AU165">
            <v>44565</v>
          </cell>
          <cell r="AV165">
            <v>82258000</v>
          </cell>
          <cell r="AW165" t="str">
            <v>O23011601190000007659</v>
          </cell>
          <cell r="AX165" t="str">
            <v>INVERSION</v>
          </cell>
          <cell r="AY165">
            <v>0</v>
          </cell>
          <cell r="AZ165" t="str">
            <v>5000250229</v>
          </cell>
          <cell r="BA165">
            <v>138</v>
          </cell>
          <cell r="BB165">
            <v>44568</v>
          </cell>
          <cell r="BC165">
            <v>82258000</v>
          </cell>
          <cell r="BK165" t="str">
            <v/>
          </cell>
          <cell r="BU165" t="str">
            <v/>
          </cell>
          <cell r="CE165" t="str">
            <v/>
          </cell>
          <cell r="CF165" t="str">
            <v/>
          </cell>
          <cell r="CQ165">
            <v>0</v>
          </cell>
          <cell r="CW165">
            <v>0</v>
          </cell>
          <cell r="EL165" t="str">
            <v>NO</v>
          </cell>
          <cell r="EM165" t="str">
            <v>No Aplica</v>
          </cell>
          <cell r="EN165" t="str">
            <v xml:space="preserve">120
</v>
          </cell>
          <cell r="EO165" t="e">
            <v>#VALUE!</v>
          </cell>
          <cell r="EP165">
            <v>45807</v>
          </cell>
          <cell r="ES165" t="str">
            <v>Clausula 1 - Numeral 6 y 23</v>
          </cell>
          <cell r="ET16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65" t="str">
            <v>No aplica</v>
          </cell>
        </row>
        <row r="166">
          <cell r="E166">
            <v>160</v>
          </cell>
          <cell r="F166" t="str">
            <v>160-2022</v>
          </cell>
          <cell r="G166" t="str">
            <v>CO1.PCCNTR.3176310</v>
          </cell>
          <cell r="H166" t="str">
            <v>MEJORAR 682 VIVIENDAS  RURALES Y EN BORDES URBANOS PRIORIZADAS</v>
          </cell>
          <cell r="I166" t="str">
            <v>En Ejecución</v>
          </cell>
          <cell r="J166" t="str">
            <v>https://community.secop.gov.co/Public/Tendering/OpportunityDetail/Index?noticeUID=CO1.NTC.2500434&amp;isFromPublicArea=True&amp;isModal=true&amp;asPopupView=true</v>
          </cell>
          <cell r="K166" t="str">
            <v>SDHT-SDO-PSP-062-2022</v>
          </cell>
          <cell r="L166" t="str">
            <v>X</v>
          </cell>
          <cell r="N166" t="str">
            <v>CC</v>
          </cell>
          <cell r="O166">
            <v>1110558745</v>
          </cell>
          <cell r="P166">
            <v>4</v>
          </cell>
          <cell r="Q166" t="str">
            <v>NUÑEZ CORTES</v>
          </cell>
          <cell r="R166" t="str">
            <v>JORGE MAURICIO</v>
          </cell>
          <cell r="S166" t="str">
            <v>No Aplica</v>
          </cell>
          <cell r="T166" t="str">
            <v>JORGE MAURICIO NUÑEZ CORTES</v>
          </cell>
          <cell r="U166" t="str">
            <v>M</v>
          </cell>
          <cell r="V166">
            <v>44568</v>
          </cell>
          <cell r="W166" t="str">
            <v>No Aplica</v>
          </cell>
          <cell r="X166">
            <v>44573</v>
          </cell>
          <cell r="Y166">
            <v>44906</v>
          </cell>
          <cell r="Z166" t="str">
            <v>Contratación Directa</v>
          </cell>
          <cell r="AA166" t="str">
            <v>Contrato</v>
          </cell>
          <cell r="AB166" t="str">
            <v>Prestación de Servicios Profesionales</v>
          </cell>
          <cell r="AC166" t="str">
            <v>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v>
          </cell>
          <cell r="AD166">
            <v>44573</v>
          </cell>
          <cell r="AE166">
            <v>44574</v>
          </cell>
          <cell r="AF166">
            <v>44574</v>
          </cell>
          <cell r="AG166">
            <v>44907</v>
          </cell>
          <cell r="AH166">
            <v>11</v>
          </cell>
          <cell r="AI166">
            <v>0</v>
          </cell>
          <cell r="AJ166">
            <v>11</v>
          </cell>
          <cell r="AK166">
            <v>11</v>
          </cell>
          <cell r="AL166">
            <v>0</v>
          </cell>
          <cell r="AN166">
            <v>44907</v>
          </cell>
          <cell r="AO166">
            <v>57783000</v>
          </cell>
          <cell r="AP166">
            <v>57783000</v>
          </cell>
          <cell r="AQ166">
            <v>5253000</v>
          </cell>
          <cell r="AR166">
            <v>0</v>
          </cell>
          <cell r="AS166">
            <v>3401</v>
          </cell>
          <cell r="AT166">
            <v>306</v>
          </cell>
          <cell r="AU166">
            <v>44565</v>
          </cell>
          <cell r="AV166">
            <v>57783000</v>
          </cell>
          <cell r="AW166" t="str">
            <v>O23011601190000007659</v>
          </cell>
          <cell r="AX166" t="str">
            <v>INVERSION</v>
          </cell>
          <cell r="AY166">
            <v>0</v>
          </cell>
          <cell r="AZ166" t="str">
            <v>5000250231</v>
          </cell>
          <cell r="BA166">
            <v>139</v>
          </cell>
          <cell r="BB166">
            <v>44568</v>
          </cell>
          <cell r="BC166">
            <v>57783000</v>
          </cell>
          <cell r="BK166" t="str">
            <v/>
          </cell>
          <cell r="BU166" t="str">
            <v/>
          </cell>
          <cell r="CE166" t="str">
            <v/>
          </cell>
          <cell r="CF166" t="str">
            <v/>
          </cell>
          <cell r="CQ166">
            <v>0</v>
          </cell>
          <cell r="CW166">
            <v>0</v>
          </cell>
          <cell r="EL166" t="str">
            <v>NO</v>
          </cell>
          <cell r="EM166" t="str">
            <v>No Aplica</v>
          </cell>
          <cell r="EN166" t="str">
            <v xml:space="preserve">120
</v>
          </cell>
          <cell r="EO166" t="e">
            <v>#VALUE!</v>
          </cell>
          <cell r="EP166">
            <v>45807</v>
          </cell>
          <cell r="ES166" t="str">
            <v>Clausula 1 - Numeral 6 y 23</v>
          </cell>
          <cell r="ET16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66" t="str">
            <v>No aplica</v>
          </cell>
        </row>
        <row r="167">
          <cell r="E167">
            <v>161</v>
          </cell>
          <cell r="F167" t="str">
            <v>161-2022</v>
          </cell>
          <cell r="G167" t="str">
            <v>CO1.PCCNTR.3176404</v>
          </cell>
          <cell r="H167" t="str">
            <v xml:space="preserve">REALIZAR 2 ESTUDIOS O DISEÑOS DE PREFACTIBILIDAD Y FACTIBILIDAD PARA LAS INTERVENCIONES DE MEJORAMIENTO INTEGRAL RURAL Y EN BORDES URBANOS. </v>
          </cell>
          <cell r="I167" t="str">
            <v>En Ejecución</v>
          </cell>
          <cell r="J167" t="str">
            <v>https://community.secop.gov.co/Public/Tendering/OpportunityDetail/Index?noticeUID=CO1.NTC.2500523&amp;isFromPublicArea=True&amp;isModal=true&amp;asPopupView=true</v>
          </cell>
          <cell r="K167" t="str">
            <v>SDHT-SDO-PSP-038-2022</v>
          </cell>
          <cell r="L167" t="str">
            <v>X</v>
          </cell>
          <cell r="N167" t="str">
            <v>CC</v>
          </cell>
          <cell r="O167">
            <v>52086502</v>
          </cell>
          <cell r="P167">
            <v>4</v>
          </cell>
          <cell r="Q167" t="str">
            <v>VARGAS GARZON</v>
          </cell>
          <cell r="R167" t="str">
            <v>BELLANITH PAULINA</v>
          </cell>
          <cell r="S167" t="str">
            <v>No Aplica</v>
          </cell>
          <cell r="T167" t="str">
            <v>BELLANITH PAULINA VARGAS GARZON</v>
          </cell>
          <cell r="U167" t="str">
            <v>F</v>
          </cell>
          <cell r="V167">
            <v>44568</v>
          </cell>
          <cell r="W167" t="str">
            <v>No Aplica</v>
          </cell>
          <cell r="X167">
            <v>44573</v>
          </cell>
          <cell r="Y167">
            <v>44906</v>
          </cell>
          <cell r="Z167" t="str">
            <v>Contratación Directa</v>
          </cell>
          <cell r="AA167" t="str">
            <v>Contrato</v>
          </cell>
          <cell r="AB167" t="str">
            <v>Prestación de Servicios Profesionales</v>
          </cell>
          <cell r="AC167" t="str">
            <v>PRESTAR SERVICIOS PROFESIONALES PARA REALIZAR EL ANÁLISIS, CARACTERIZACIÓN, DIAGNÓSTICOS URBANÍSTICOS Y ARQUITECTÓNICOS, NECESARIOS  PARA LA FORMULACIÓN E IMPLEMENTACIÓN DE LAS INTERVENCIONES DE BORDES, Y LOS DEMÁS PROYECTOS PRIORIZADOS POR LA SUBDIRECCIÓN DE OPERACIONES.</v>
          </cell>
          <cell r="AD167">
            <v>44573</v>
          </cell>
          <cell r="AE167">
            <v>44574</v>
          </cell>
          <cell r="AF167">
            <v>44574</v>
          </cell>
          <cell r="AG167">
            <v>44907</v>
          </cell>
          <cell r="AH167">
            <v>11</v>
          </cell>
          <cell r="AI167">
            <v>0</v>
          </cell>
          <cell r="AJ167">
            <v>11</v>
          </cell>
          <cell r="AK167">
            <v>11</v>
          </cell>
          <cell r="AL167">
            <v>0</v>
          </cell>
          <cell r="AN167">
            <v>44907</v>
          </cell>
          <cell r="AO167">
            <v>82258000</v>
          </cell>
          <cell r="AP167">
            <v>82258000</v>
          </cell>
          <cell r="AQ167">
            <v>7478000</v>
          </cell>
          <cell r="AR167">
            <v>0</v>
          </cell>
          <cell r="AS167">
            <v>3387</v>
          </cell>
          <cell r="AT167">
            <v>457</v>
          </cell>
          <cell r="AU167">
            <v>44565</v>
          </cell>
          <cell r="AV167">
            <v>82258000</v>
          </cell>
          <cell r="AW167" t="str">
            <v>O23011601190000007659</v>
          </cell>
          <cell r="AX167" t="str">
            <v>INVERSION</v>
          </cell>
          <cell r="AY167">
            <v>0</v>
          </cell>
          <cell r="AZ167" t="str">
            <v>5000251965</v>
          </cell>
          <cell r="BA167">
            <v>149</v>
          </cell>
          <cell r="BB167">
            <v>44572</v>
          </cell>
          <cell r="BC167">
            <v>82258000</v>
          </cell>
          <cell r="BK167" t="str">
            <v/>
          </cell>
          <cell r="BU167" t="str">
            <v/>
          </cell>
          <cell r="CE167" t="str">
            <v/>
          </cell>
          <cell r="CF167" t="str">
            <v/>
          </cell>
          <cell r="CQ167">
            <v>0</v>
          </cell>
          <cell r="CW167">
            <v>0</v>
          </cell>
          <cell r="EL167" t="str">
            <v>NO</v>
          </cell>
          <cell r="EM167" t="str">
            <v>No Aplica</v>
          </cell>
          <cell r="EN167" t="str">
            <v xml:space="preserve">120
</v>
          </cell>
          <cell r="EO167" t="e">
            <v>#VALUE!</v>
          </cell>
          <cell r="EP167">
            <v>45807</v>
          </cell>
          <cell r="ES167" t="str">
            <v>Clausula 1 - Numeral 6 y 23</v>
          </cell>
          <cell r="ET16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67" t="str">
            <v>No aplica</v>
          </cell>
        </row>
        <row r="168">
          <cell r="E168">
            <v>162</v>
          </cell>
          <cell r="F168" t="str">
            <v>162-2022</v>
          </cell>
          <cell r="G168" t="str">
            <v>CO1.PCCNTR.3176034</v>
          </cell>
          <cell r="H168" t="str">
            <v>EJECUTAR  6 ESTRATEGIAS PARA EL FORTALECIMIENTO DE LA PARTICIPACIÓN CIUDADANA EN LOS TEMAS ESTRATÉGICOS DEL SECTOR</v>
          </cell>
          <cell r="I168" t="str">
            <v>En Ejecución</v>
          </cell>
          <cell r="J168" t="str">
            <v>https://community.secop.gov.co/Public/Tendering/OpportunityDetail/Index?noticeUID=CO1.NTC.2500643&amp;isFromPublicArea=True&amp;isModal=true&amp;asPopupView=true</v>
          </cell>
          <cell r="K168" t="str">
            <v>SDHT-SPRC-PSP-002-2022</v>
          </cell>
          <cell r="L168" t="str">
            <v>X</v>
          </cell>
          <cell r="N168" t="str">
            <v>CC</v>
          </cell>
          <cell r="O168">
            <v>1016066055</v>
          </cell>
          <cell r="Q168" t="str">
            <v>TORRES FLOREZ</v>
          </cell>
          <cell r="R168" t="str">
            <v>MAIRA ALEJANDRA</v>
          </cell>
          <cell r="S168" t="str">
            <v>No Aplica</v>
          </cell>
          <cell r="T168" t="str">
            <v>MAIRA ALEJANDRA TORRES FLOREZ</v>
          </cell>
          <cell r="U168" t="str">
            <v>F</v>
          </cell>
          <cell r="V168">
            <v>44568</v>
          </cell>
          <cell r="W168" t="str">
            <v>No Aplica</v>
          </cell>
          <cell r="X168">
            <v>44572</v>
          </cell>
          <cell r="Y168">
            <v>44903</v>
          </cell>
          <cell r="Z168" t="str">
            <v>Contratación Directa</v>
          </cell>
          <cell r="AA168" t="str">
            <v>Contrato</v>
          </cell>
          <cell r="AB168" t="str">
            <v>Prestación de Servicios Profesionales</v>
          </cell>
          <cell r="AC168" t="str">
            <v>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v>
          </cell>
          <cell r="AD168">
            <v>44572</v>
          </cell>
          <cell r="AE168">
            <v>44572</v>
          </cell>
          <cell r="AF168">
            <v>44572</v>
          </cell>
          <cell r="AG168">
            <v>44905</v>
          </cell>
          <cell r="AH168">
            <v>11</v>
          </cell>
          <cell r="AI168">
            <v>0</v>
          </cell>
          <cell r="AJ168">
            <v>11</v>
          </cell>
          <cell r="AK168">
            <v>11</v>
          </cell>
          <cell r="AL168">
            <v>0</v>
          </cell>
          <cell r="AM168">
            <v>44905</v>
          </cell>
          <cell r="AN168">
            <v>44939</v>
          </cell>
          <cell r="AO168">
            <v>73645000</v>
          </cell>
          <cell r="AP168">
            <v>73645000</v>
          </cell>
          <cell r="AQ168">
            <v>6695000</v>
          </cell>
          <cell r="AR168">
            <v>0</v>
          </cell>
          <cell r="AS168">
            <v>3215</v>
          </cell>
          <cell r="AT168">
            <v>358</v>
          </cell>
          <cell r="AU168">
            <v>44565</v>
          </cell>
          <cell r="AV168">
            <v>73645000</v>
          </cell>
          <cell r="AW168" t="str">
            <v>O23011601210000007590</v>
          </cell>
          <cell r="AX168" t="str">
            <v>INVERSION</v>
          </cell>
          <cell r="AY168">
            <v>0</v>
          </cell>
          <cell r="AZ168" t="str">
            <v>5000251901</v>
          </cell>
          <cell r="BA168">
            <v>141</v>
          </cell>
          <cell r="BB168">
            <v>44572</v>
          </cell>
          <cell r="BC168">
            <v>73645000</v>
          </cell>
          <cell r="BK168" t="str">
            <v/>
          </cell>
          <cell r="BU168" t="str">
            <v/>
          </cell>
          <cell r="CE168" t="str">
            <v/>
          </cell>
          <cell r="CF168" t="str">
            <v/>
          </cell>
          <cell r="CQ168">
            <v>0</v>
          </cell>
          <cell r="CW168">
            <v>0</v>
          </cell>
          <cell r="DA168">
            <v>44743</v>
          </cell>
          <cell r="DB168" t="str">
            <v>JOSE ALEXANDER CARDONA ARANGO</v>
          </cell>
          <cell r="DC168">
            <v>79897241</v>
          </cell>
          <cell r="DD168" t="str">
            <v>Carrera 24 D 11 sur 80</v>
          </cell>
          <cell r="DE168">
            <v>3107983704</v>
          </cell>
          <cell r="DF168" t="str">
            <v>alexcard_fe26@yahoo.com</v>
          </cell>
          <cell r="DG168">
            <v>35706667</v>
          </cell>
          <cell r="DH168" t="str">
            <v>No Aplica</v>
          </cell>
          <cell r="DI168">
            <v>44805</v>
          </cell>
          <cell r="DJ168" t="str">
            <v>LILIANA MARÍA VARGAS LÓPEZ</v>
          </cell>
          <cell r="DK168">
            <v>1032450029</v>
          </cell>
          <cell r="DO168">
            <v>29681167</v>
          </cell>
          <cell r="DQ168">
            <v>44734</v>
          </cell>
          <cell r="DR168">
            <v>44734</v>
          </cell>
          <cell r="DS168">
            <v>44740</v>
          </cell>
          <cell r="DT168">
            <v>7</v>
          </cell>
          <cell r="DU168">
            <v>44778</v>
          </cell>
          <cell r="DV168">
            <v>44778</v>
          </cell>
          <cell r="DW168">
            <v>44787</v>
          </cell>
          <cell r="DX168">
            <v>10</v>
          </cell>
          <cell r="DY168">
            <v>44785</v>
          </cell>
          <cell r="DZ168">
            <v>44788</v>
          </cell>
          <cell r="EA168">
            <v>44795</v>
          </cell>
          <cell r="EB168">
            <v>8</v>
          </cell>
          <cell r="EC168">
            <v>44796</v>
          </cell>
          <cell r="ED168">
            <v>44796</v>
          </cell>
          <cell r="EE168">
            <v>44804</v>
          </cell>
          <cell r="EF168">
            <v>8</v>
          </cell>
          <cell r="EL168" t="str">
            <v>NO</v>
          </cell>
          <cell r="EM168" t="str">
            <v>No Aplica</v>
          </cell>
          <cell r="EN168" t="str">
            <v xml:space="preserve">120
</v>
          </cell>
          <cell r="EO168" t="e">
            <v>#VALUE!</v>
          </cell>
          <cell r="EP168">
            <v>45839</v>
          </cell>
          <cell r="ES168" t="str">
            <v>Clausula 1 - Numeral 6 y 23</v>
          </cell>
          <cell r="ET16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68" t="str">
            <v>No aplica</v>
          </cell>
        </row>
        <row r="169">
          <cell r="E169">
            <v>163</v>
          </cell>
          <cell r="F169" t="str">
            <v>163-2022</v>
          </cell>
          <cell r="G169" t="str">
            <v>CO1.PCCNTR.3175920</v>
          </cell>
          <cell r="H169" t="str">
            <v>EJECUTAR  6 ESTRATEGIAS PARA EL FORTALECIMIENTO DE LA PARTICIPACIÓN CIUDADANA EN LOS TEMAS ESTRATÉGICOS DEL SECTOR</v>
          </cell>
          <cell r="I169" t="str">
            <v>En Ejecución</v>
          </cell>
          <cell r="J169" t="str">
            <v>https://community.secop.gov.co/Public/Tendering/OpportunityDetail/Index?noticeUID=CO1.NTC.2500645&amp;isFromPublicArea=True&amp;isModal=true&amp;asPopupView=true</v>
          </cell>
          <cell r="K169" t="str">
            <v>SDHT-SPRC-PSP-004-2022</v>
          </cell>
          <cell r="L169" t="str">
            <v>X</v>
          </cell>
          <cell r="N169" t="str">
            <v>CC</v>
          </cell>
          <cell r="O169">
            <v>1032444371</v>
          </cell>
          <cell r="P169">
            <v>0</v>
          </cell>
          <cell r="Q169" t="str">
            <v xml:space="preserve">ARANGO </v>
          </cell>
          <cell r="R169" t="str">
            <v>NICOLAS GONZALEZ</v>
          </cell>
          <cell r="S169" t="str">
            <v>No Aplica</v>
          </cell>
          <cell r="T169" t="str">
            <v xml:space="preserve">NICOLAS GONZALEZ ARANGO </v>
          </cell>
          <cell r="U169" t="str">
            <v>M</v>
          </cell>
          <cell r="V169">
            <v>44568</v>
          </cell>
          <cell r="W169" t="str">
            <v>No Aplica</v>
          </cell>
          <cell r="X169">
            <v>44572</v>
          </cell>
          <cell r="Y169">
            <v>44903</v>
          </cell>
          <cell r="Z169" t="str">
            <v>Contratación Directa</v>
          </cell>
          <cell r="AA169" t="str">
            <v>Contrato</v>
          </cell>
          <cell r="AB169" t="str">
            <v>Prestación de Servicios Profesionales</v>
          </cell>
          <cell r="AC169" t="str">
            <v>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v>
          </cell>
          <cell r="AD169">
            <v>44572</v>
          </cell>
          <cell r="AE169">
            <v>44572</v>
          </cell>
          <cell r="AF169">
            <v>44572</v>
          </cell>
          <cell r="AG169">
            <v>44905</v>
          </cell>
          <cell r="AH169">
            <v>11</v>
          </cell>
          <cell r="AI169">
            <v>0</v>
          </cell>
          <cell r="AJ169">
            <v>11</v>
          </cell>
          <cell r="AK169">
            <v>11</v>
          </cell>
          <cell r="AL169">
            <v>0</v>
          </cell>
          <cell r="AN169">
            <v>44905</v>
          </cell>
          <cell r="AO169">
            <v>82500000</v>
          </cell>
          <cell r="AP169">
            <v>82500000</v>
          </cell>
          <cell r="AQ169">
            <v>7500000</v>
          </cell>
          <cell r="AR169">
            <v>0</v>
          </cell>
          <cell r="AS169">
            <v>2886</v>
          </cell>
          <cell r="AT169">
            <v>328</v>
          </cell>
          <cell r="AU169">
            <v>44565</v>
          </cell>
          <cell r="AV169">
            <v>82500000</v>
          </cell>
          <cell r="AW169" t="str">
            <v>O23011601210000007590</v>
          </cell>
          <cell r="AX169" t="str">
            <v>INVERSION</v>
          </cell>
          <cell r="AY169">
            <v>0</v>
          </cell>
          <cell r="AZ169" t="str">
            <v>5000251906</v>
          </cell>
          <cell r="BA169">
            <v>142</v>
          </cell>
          <cell r="BB169">
            <v>44572</v>
          </cell>
          <cell r="BC169">
            <v>82500000</v>
          </cell>
          <cell r="BK169" t="str">
            <v/>
          </cell>
          <cell r="BU169" t="str">
            <v/>
          </cell>
          <cell r="CE169" t="str">
            <v/>
          </cell>
          <cell r="CF169" t="str">
            <v/>
          </cell>
          <cell r="CQ169">
            <v>0</v>
          </cell>
          <cell r="CW169">
            <v>0</v>
          </cell>
          <cell r="EL169" t="str">
            <v>NO</v>
          </cell>
          <cell r="EM169" t="str">
            <v>No Aplica</v>
          </cell>
          <cell r="EN169" t="str">
            <v xml:space="preserve">120
</v>
          </cell>
          <cell r="EO169" t="e">
            <v>#VALUE!</v>
          </cell>
          <cell r="EP169">
            <v>45805</v>
          </cell>
          <cell r="ES169" t="str">
            <v>Clausula 1 - Numeral 6 y 23</v>
          </cell>
          <cell r="ET16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69" t="str">
            <v>No aplica</v>
          </cell>
        </row>
        <row r="170">
          <cell r="E170">
            <v>164</v>
          </cell>
          <cell r="F170" t="str">
            <v>164-2022</v>
          </cell>
          <cell r="G170" t="str">
            <v>CO1.PCCNTR.3176667</v>
          </cell>
          <cell r="H170" t="str">
            <v>No Aplica</v>
          </cell>
          <cell r="I170" t="str">
            <v>En Ejecución</v>
          </cell>
          <cell r="J170" t="str">
            <v>https://community.secop.gov.co/Public/Tendering/OpportunityDetail/Index?noticeUID=CO1.NTC.2501680&amp;isFromPublicArea=True&amp;isModal=true&amp;asPopupView=true</v>
          </cell>
          <cell r="K170" t="str">
            <v>SDHT-SDB-PSP-043-2022</v>
          </cell>
          <cell r="L170" t="str">
            <v>X</v>
          </cell>
          <cell r="N170" t="str">
            <v>CC</v>
          </cell>
          <cell r="O170">
            <v>1010188192</v>
          </cell>
          <cell r="P170">
            <v>0</v>
          </cell>
          <cell r="Q170" t="str">
            <v>GERRERO ABRIL</v>
          </cell>
          <cell r="R170" t="str">
            <v>JUAN</v>
          </cell>
          <cell r="S170" t="str">
            <v>No Aplica</v>
          </cell>
          <cell r="T170" t="str">
            <v>JUAN GERRERO ABRIL</v>
          </cell>
          <cell r="U170" t="str">
            <v>M</v>
          </cell>
          <cell r="V170">
            <v>44568</v>
          </cell>
          <cell r="W170">
            <v>44573</v>
          </cell>
          <cell r="X170">
            <v>44573</v>
          </cell>
          <cell r="Y170">
            <v>45205</v>
          </cell>
          <cell r="Z170" t="str">
            <v>Contratación Directa</v>
          </cell>
          <cell r="AA170" t="str">
            <v>Contrato</v>
          </cell>
          <cell r="AB170" t="str">
            <v>Prestación de Servicios Profesionales</v>
          </cell>
          <cell r="AC170" t="str">
            <v>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v>
          </cell>
          <cell r="AD170">
            <v>44585</v>
          </cell>
          <cell r="AE170">
            <v>44585</v>
          </cell>
          <cell r="AF170">
            <v>44585</v>
          </cell>
          <cell r="AG170">
            <v>45588</v>
          </cell>
          <cell r="AH170">
            <v>21</v>
          </cell>
          <cell r="AI170">
            <v>0</v>
          </cell>
          <cell r="AJ170">
            <v>21</v>
          </cell>
          <cell r="AK170">
            <v>21</v>
          </cell>
          <cell r="AL170">
            <v>0</v>
          </cell>
          <cell r="AN170">
            <v>45588</v>
          </cell>
          <cell r="AO170">
            <v>155400000</v>
          </cell>
          <cell r="AP170">
            <v>169987000</v>
          </cell>
          <cell r="AQ170">
            <v>7400000</v>
          </cell>
          <cell r="AR170">
            <v>-14587000</v>
          </cell>
          <cell r="AS170" t="str">
            <v>Regalias</v>
          </cell>
          <cell r="AT170">
            <v>222</v>
          </cell>
          <cell r="AU170">
            <v>44565</v>
          </cell>
          <cell r="AV170">
            <v>155400000</v>
          </cell>
          <cell r="AW170" t="str">
            <v>00RE-4002-1400-2021-01101-0001</v>
          </cell>
          <cell r="AX170" t="str">
            <v>Regalias</v>
          </cell>
          <cell r="AY170">
            <v>0</v>
          </cell>
          <cell r="AZ170" t="str">
            <v>Regalias</v>
          </cell>
          <cell r="BA170">
            <v>922</v>
          </cell>
          <cell r="BB170">
            <v>44585</v>
          </cell>
          <cell r="BC170">
            <v>155400000</v>
          </cell>
          <cell r="BD170" t="e">
            <v>#N/A</v>
          </cell>
          <cell r="BE170">
            <v>222</v>
          </cell>
          <cell r="BF170">
            <v>44565</v>
          </cell>
          <cell r="BG170" t="str">
            <v>Regalias</v>
          </cell>
          <cell r="BH170">
            <v>922</v>
          </cell>
          <cell r="BI170">
            <v>44726</v>
          </cell>
          <cell r="BJ170" t="str">
            <v>00RE-4002-1400-2021-01101-0001</v>
          </cell>
          <cell r="BK170" t="str">
            <v>Regalias</v>
          </cell>
          <cell r="BL170">
            <v>44726</v>
          </cell>
          <cell r="BM170">
            <v>14587000</v>
          </cell>
          <cell r="BN170">
            <v>44735</v>
          </cell>
          <cell r="BU170" t="str">
            <v/>
          </cell>
          <cell r="CE170" t="str">
            <v/>
          </cell>
          <cell r="CF170" t="str">
            <v/>
          </cell>
          <cell r="CQ170">
            <v>0</v>
          </cell>
          <cell r="CW170">
            <v>0</v>
          </cell>
          <cell r="EL170" t="str">
            <v>NO</v>
          </cell>
          <cell r="EM170" t="str">
            <v>No Aplica</v>
          </cell>
          <cell r="EN170" t="str">
            <v xml:space="preserve">120
</v>
          </cell>
          <cell r="EO170" t="e">
            <v>#VALUE!</v>
          </cell>
          <cell r="EP170">
            <v>46488</v>
          </cell>
          <cell r="ES170" t="str">
            <v>Clausula 1 - Numeral 6 y 23</v>
          </cell>
          <cell r="ET17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70" t="str">
            <v>No aplica</v>
          </cell>
        </row>
        <row r="171">
          <cell r="E171">
            <v>165</v>
          </cell>
          <cell r="F171" t="str">
            <v>165-2022</v>
          </cell>
          <cell r="G171" t="str">
            <v>CO1.PCCNTR.3176559</v>
          </cell>
          <cell r="H171" t="str">
            <v>CONSTRUIR  8  OBRAS EN ESPACIOS PÚBLICOS EN TERRITORIOS DE MEJORAMIENTO INTEGRAL DE BARRIOS</v>
          </cell>
          <cell r="I171" t="str">
            <v>En Ejecución</v>
          </cell>
          <cell r="J171" t="str">
            <v>https://community.secop.gov.co/Public/Tendering/OpportunityDetail/Index?noticeUID=CO1.NTC.2501274&amp;isFromPublicArea=True&amp;isModal=true&amp;asPopupView=true</v>
          </cell>
          <cell r="K171" t="str">
            <v>SDHT-SDB-PSP-021-2022</v>
          </cell>
          <cell r="L171" t="str">
            <v>X</v>
          </cell>
          <cell r="N171" t="str">
            <v>CC</v>
          </cell>
          <cell r="O171">
            <v>1032417870</v>
          </cell>
          <cell r="P171">
            <v>1</v>
          </cell>
          <cell r="Q171" t="str">
            <v>BELTRAN ORTEGA</v>
          </cell>
          <cell r="R171" t="str">
            <v>ANGELA MARIA</v>
          </cell>
          <cell r="S171" t="str">
            <v>No Aplica</v>
          </cell>
          <cell r="T171" t="str">
            <v>ANGELA MARIA BELTRAN ORTEGA</v>
          </cell>
          <cell r="U171" t="str">
            <v>F</v>
          </cell>
          <cell r="V171">
            <v>44568</v>
          </cell>
          <cell r="W171">
            <v>44578</v>
          </cell>
          <cell r="X171">
            <v>44569</v>
          </cell>
          <cell r="Y171">
            <v>44926</v>
          </cell>
          <cell r="Z171" t="str">
            <v>Contratación Directa</v>
          </cell>
          <cell r="AA171" t="str">
            <v>Contrato</v>
          </cell>
          <cell r="AB171" t="str">
            <v>Prestación de Servicios Profesionales</v>
          </cell>
          <cell r="AC171" t="str">
            <v>PRESTAR SERVICIOS PROFESIONALES PARA APOYAR LA ARTICULACIÓN, IMPLEMENTACIÓN Y EL SEGUIMIENTO SOCIAL DE LAS INTERVENCIONES DESARROLLADAS EN TERRITORIOS PRIORIZADOS POR LA SECRETARÍA DISTRITAL DEL HÁBITAT.</v>
          </cell>
          <cell r="AD171">
            <v>44578</v>
          </cell>
          <cell r="AE171">
            <v>44578</v>
          </cell>
          <cell r="AF171">
            <v>44578</v>
          </cell>
          <cell r="AG171">
            <v>44911</v>
          </cell>
          <cell r="AH171">
            <v>11</v>
          </cell>
          <cell r="AI171">
            <v>0</v>
          </cell>
          <cell r="AJ171">
            <v>11</v>
          </cell>
          <cell r="AK171">
            <v>11</v>
          </cell>
          <cell r="AL171">
            <v>0</v>
          </cell>
          <cell r="AN171">
            <v>44911</v>
          </cell>
          <cell r="AO171">
            <v>104500000</v>
          </cell>
          <cell r="AP171">
            <v>104500000</v>
          </cell>
          <cell r="AQ171">
            <v>9500000</v>
          </cell>
          <cell r="AR171">
            <v>0</v>
          </cell>
          <cell r="AS171">
            <v>2781</v>
          </cell>
          <cell r="AT171">
            <v>423</v>
          </cell>
          <cell r="AU171">
            <v>44565</v>
          </cell>
          <cell r="AV171">
            <v>104500000</v>
          </cell>
          <cell r="AW171" t="str">
            <v>O23011601190000007575</v>
          </cell>
          <cell r="AX171" t="str">
            <v>INVERSION</v>
          </cell>
          <cell r="AY171">
            <v>0</v>
          </cell>
          <cell r="AZ171" t="str">
            <v>5000250197</v>
          </cell>
          <cell r="BA171">
            <v>127</v>
          </cell>
          <cell r="BB171">
            <v>44568</v>
          </cell>
          <cell r="BC171">
            <v>104500000</v>
          </cell>
          <cell r="BK171" t="str">
            <v/>
          </cell>
          <cell r="BU171" t="str">
            <v/>
          </cell>
          <cell r="CE171" t="str">
            <v/>
          </cell>
          <cell r="CF171" t="str">
            <v/>
          </cell>
          <cell r="CQ171">
            <v>0</v>
          </cell>
          <cell r="CW171">
            <v>0</v>
          </cell>
          <cell r="EL171" t="str">
            <v>NO</v>
          </cell>
          <cell r="EM171" t="str">
            <v>No Aplica</v>
          </cell>
          <cell r="EN171" t="str">
            <v xml:space="preserve">120
</v>
          </cell>
          <cell r="EO171" t="e">
            <v>#VALUE!</v>
          </cell>
          <cell r="EP171">
            <v>45811</v>
          </cell>
          <cell r="ES171" t="str">
            <v>Clausula 1 - Numeral 6 y 23</v>
          </cell>
          <cell r="ET17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71" t="str">
            <v>No aplica</v>
          </cell>
        </row>
        <row r="172">
          <cell r="E172">
            <v>166</v>
          </cell>
          <cell r="F172" t="str">
            <v>166-2022</v>
          </cell>
          <cell r="G172" t="str">
            <v>CO1.PCCNTR.3177318</v>
          </cell>
          <cell r="H172" t="str">
            <v>FORTALECER TÉCNICA Y ORGANIZACIONALMENTE 100 % DE LOS ACUEDUCTOS IDENTIFICADOS Y PRIORIZADOS EN LA ZONA RURAL DEL DISTRITO.</v>
          </cell>
          <cell r="I172" t="str">
            <v>En Ejecución</v>
          </cell>
          <cell r="J172" t="str">
            <v>https://community.secop.gov.co/Public/Tendering/OpportunityDetail/Index?noticeUID=CO1.NTC.2501886&amp;isFromPublicArea=True&amp;isModal=true&amp;asPopupView=true</v>
          </cell>
          <cell r="K172" t="str">
            <v>SDHT-SDSP-PSP-004-2022</v>
          </cell>
          <cell r="L172" t="str">
            <v>X</v>
          </cell>
          <cell r="N172" t="str">
            <v>CC</v>
          </cell>
          <cell r="O172">
            <v>1052394031</v>
          </cell>
          <cell r="P172">
            <v>9</v>
          </cell>
          <cell r="Q172" t="str">
            <v>BECERRA CHAPARRO</v>
          </cell>
          <cell r="R172" t="str">
            <v>DIEGO CAMILO</v>
          </cell>
          <cell r="S172" t="str">
            <v>No Aplica</v>
          </cell>
          <cell r="T172" t="str">
            <v>DIEGO CAMILO BECERRA CHAPARRO</v>
          </cell>
          <cell r="U172" t="str">
            <v>M</v>
          </cell>
          <cell r="V172">
            <v>44568</v>
          </cell>
          <cell r="W172" t="str">
            <v>No Aplica</v>
          </cell>
          <cell r="X172">
            <v>44572</v>
          </cell>
          <cell r="Y172">
            <v>44891</v>
          </cell>
          <cell r="Z172" t="str">
            <v>Contratación Directa</v>
          </cell>
          <cell r="AA172" t="str">
            <v>Contrato</v>
          </cell>
          <cell r="AB172" t="str">
            <v>Prestación de Servicios Profesionales</v>
          </cell>
          <cell r="AC172" t="str">
            <v>PRESTAR SERVICIOS PROFESIONALES PARA APOYAR LA EJECUCIÓN DEL PROYECTO DE INVERSIÓN 7615 - DISEÑO E IMPLEMENTACIÓN DE LA POLÍTICA PÚBLICA DE SERVICIOS PÚBLICOS DOMICILIARIOS EN EL ÁREA URBANA Y RURAL DEL DISTRITO CAPITAL A CARGO DE LA SUBDIRECCIÓN DE SERVICIOS PÚBLICOS</v>
          </cell>
          <cell r="AD172">
            <v>44572</v>
          </cell>
          <cell r="AE172">
            <v>44572</v>
          </cell>
          <cell r="AF172">
            <v>44572</v>
          </cell>
          <cell r="AG172">
            <v>44920</v>
          </cell>
          <cell r="AH172">
            <v>11</v>
          </cell>
          <cell r="AI172">
            <v>15</v>
          </cell>
          <cell r="AJ172">
            <v>11.5</v>
          </cell>
          <cell r="AK172">
            <v>11</v>
          </cell>
          <cell r="AL172">
            <v>15</v>
          </cell>
          <cell r="AN172">
            <v>44920</v>
          </cell>
          <cell r="AO172">
            <v>76992500</v>
          </cell>
          <cell r="AP172">
            <v>76992500</v>
          </cell>
          <cell r="AQ172">
            <v>6695000</v>
          </cell>
          <cell r="AR172">
            <v>0</v>
          </cell>
          <cell r="AS172">
            <v>3449</v>
          </cell>
          <cell r="AT172">
            <v>34</v>
          </cell>
          <cell r="AU172">
            <v>44564</v>
          </cell>
          <cell r="AV172">
            <v>76992500</v>
          </cell>
          <cell r="AW172" t="str">
            <v>O23011602370000007615</v>
          </cell>
          <cell r="AX172" t="str">
            <v>INVERSION</v>
          </cell>
          <cell r="AY172">
            <v>0</v>
          </cell>
          <cell r="AZ172" t="str">
            <v>5000251910</v>
          </cell>
          <cell r="BA172">
            <v>143</v>
          </cell>
          <cell r="BB172">
            <v>44572</v>
          </cell>
          <cell r="BC172">
            <v>76992500</v>
          </cell>
          <cell r="BK172" t="str">
            <v/>
          </cell>
          <cell r="BU172" t="str">
            <v/>
          </cell>
          <cell r="CE172" t="str">
            <v/>
          </cell>
          <cell r="CF172" t="str">
            <v/>
          </cell>
          <cell r="CQ172">
            <v>0</v>
          </cell>
          <cell r="CW172">
            <v>0</v>
          </cell>
          <cell r="EL172" t="str">
            <v>NO</v>
          </cell>
          <cell r="EM172" t="str">
            <v>No Aplica</v>
          </cell>
          <cell r="EN172" t="str">
            <v xml:space="preserve">120
</v>
          </cell>
          <cell r="EO172" t="e">
            <v>#VALUE!</v>
          </cell>
          <cell r="EP172">
            <v>45820</v>
          </cell>
          <cell r="ES172" t="str">
            <v>Clausula 1 - Numeral 6 y 23</v>
          </cell>
          <cell r="ET17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72" t="str">
            <v>No aplica</v>
          </cell>
        </row>
        <row r="173">
          <cell r="E173">
            <v>167</v>
          </cell>
          <cell r="F173" t="str">
            <v>167-2022</v>
          </cell>
          <cell r="G173" t="str">
            <v>CO1.PCCNTR.3177187</v>
          </cell>
          <cell r="H173" t="str">
            <v>CENTRALIZAR EN 1 SISTEMA DE INFORMACIÓN, LA INFORMACIÓN MISIONAL Y ESTRATÉGICA DEL SECTOR HÁBITAT</v>
          </cell>
          <cell r="I173" t="str">
            <v>En Ejecución</v>
          </cell>
          <cell r="J173" t="str">
            <v>https://community.secop.gov.co/Public/Tendering/OpportunityDetail/Index?noticeUID=CO1.NTC.2502012&amp;isFromPublicArea=True&amp;isModal=true&amp;asPopupView=true</v>
          </cell>
          <cell r="K173" t="str">
            <v>SDHT-SDIS-PSP-010-2022</v>
          </cell>
          <cell r="L173" t="str">
            <v>X</v>
          </cell>
          <cell r="N173" t="str">
            <v>CC</v>
          </cell>
          <cell r="O173">
            <v>79473893</v>
          </cell>
          <cell r="P173">
            <v>7</v>
          </cell>
          <cell r="Q173" t="str">
            <v>BAQUIRO DUQUE</v>
          </cell>
          <cell r="R173" t="str">
            <v>GERMAN ALBERTO</v>
          </cell>
          <cell r="S173" t="str">
            <v>No Aplica</v>
          </cell>
          <cell r="T173" t="str">
            <v>GERMAN ALBERTO BAQUIRO DUQUE</v>
          </cell>
          <cell r="U173" t="str">
            <v>M</v>
          </cell>
          <cell r="V173">
            <v>44568</v>
          </cell>
          <cell r="W173">
            <v>44573</v>
          </cell>
          <cell r="X173">
            <v>44568</v>
          </cell>
          <cell r="Y173">
            <v>44926</v>
          </cell>
          <cell r="Z173" t="str">
            <v>Contratación Directa</v>
          </cell>
          <cell r="AA173" t="str">
            <v>Contrato</v>
          </cell>
          <cell r="AB173" t="str">
            <v>Prestación de Servicios Profesionales</v>
          </cell>
          <cell r="AC173" t="str">
            <v>PRESTAR SERVICIOS PROFESIONALES DE APOYO EN LAS ACTIVIDADES DE ADMINISTRACIÓN Y ACTUALIZACIÓN DE LA INFORMACIÓN DEL OBSERVATORIO DE HÁBITAT DEL DISTRITO CAPITAL, EN EL MARCO DE LA GESTIÓN DE LA INFORMACIÓN DEL HÁBITAT.</v>
          </cell>
          <cell r="AD173">
            <v>44573</v>
          </cell>
          <cell r="AE173">
            <v>44573</v>
          </cell>
          <cell r="AF173">
            <v>44573</v>
          </cell>
          <cell r="AG173">
            <v>44922</v>
          </cell>
          <cell r="AH173">
            <v>11</v>
          </cell>
          <cell r="AI173">
            <v>15</v>
          </cell>
          <cell r="AJ173">
            <v>11.5</v>
          </cell>
          <cell r="AK173">
            <v>11</v>
          </cell>
          <cell r="AL173">
            <v>15</v>
          </cell>
          <cell r="AN173">
            <v>44922</v>
          </cell>
          <cell r="AO173">
            <v>124373000</v>
          </cell>
          <cell r="AP173">
            <v>124373000</v>
          </cell>
          <cell r="AQ173">
            <v>10815043</v>
          </cell>
          <cell r="AR173">
            <v>-5.5</v>
          </cell>
          <cell r="AS173">
            <v>2651</v>
          </cell>
          <cell r="AT173">
            <v>646</v>
          </cell>
          <cell r="AU173">
            <v>44565</v>
          </cell>
          <cell r="AV173">
            <v>124373000</v>
          </cell>
          <cell r="AW173" t="str">
            <v>O23011605530000007728</v>
          </cell>
          <cell r="AX173" t="str">
            <v>INVERSION</v>
          </cell>
          <cell r="AY173">
            <v>0</v>
          </cell>
          <cell r="AZ173" t="str">
            <v>5000250090</v>
          </cell>
          <cell r="BA173">
            <v>117</v>
          </cell>
          <cell r="BB173">
            <v>44568</v>
          </cell>
          <cell r="BC173">
            <v>124373000</v>
          </cell>
          <cell r="BK173" t="str">
            <v/>
          </cell>
          <cell r="BU173" t="str">
            <v/>
          </cell>
          <cell r="CE173" t="str">
            <v/>
          </cell>
          <cell r="CF173" t="str">
            <v/>
          </cell>
          <cell r="CQ173">
            <v>0</v>
          </cell>
          <cell r="CW173">
            <v>0</v>
          </cell>
          <cell r="EL173" t="str">
            <v>NO</v>
          </cell>
          <cell r="EM173" t="str">
            <v>No Aplica</v>
          </cell>
          <cell r="EN173" t="str">
            <v xml:space="preserve">120
</v>
          </cell>
          <cell r="EO173" t="e">
            <v>#VALUE!</v>
          </cell>
          <cell r="EP173">
            <v>45822</v>
          </cell>
          <cell r="ES173" t="str">
            <v>Clausula 1 - Numeral 6 y 23</v>
          </cell>
          <cell r="ET17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73" t="str">
            <v>No aplica</v>
          </cell>
        </row>
        <row r="174">
          <cell r="E174">
            <v>168</v>
          </cell>
          <cell r="F174" t="str">
            <v>168-2022</v>
          </cell>
          <cell r="G174" t="str">
            <v>CO1.PCCNTR.3180902</v>
          </cell>
          <cell r="H174" t="str">
            <v>BENEFICIAR 15851 HOGARES  CON SUBSIDIOS PARA ADQUISICIÓN DE VIVIENDA VIS Y VIP</v>
          </cell>
          <cell r="I174" t="str">
            <v>En Ejecución</v>
          </cell>
          <cell r="J174" t="str">
            <v>https://community.secop.gov.co/Public/Tendering/OpportunityDetail/Index?noticeUID=CO1.NTC.2505123&amp;isFromPublicArea=True&amp;isModal=true&amp;asPopupView=true</v>
          </cell>
          <cell r="K174" t="str">
            <v>SDHT-SDRPUB-PSP-002-2022</v>
          </cell>
          <cell r="L174" t="str">
            <v>X</v>
          </cell>
          <cell r="N174" t="str">
            <v>CC</v>
          </cell>
          <cell r="O174">
            <v>1014260632</v>
          </cell>
          <cell r="P174">
            <v>1</v>
          </cell>
          <cell r="Q174" t="str">
            <v>IBAÑEZ ANGARITA</v>
          </cell>
          <cell r="R174" t="str">
            <v>DANIELA</v>
          </cell>
          <cell r="S174" t="str">
            <v>No Aplica</v>
          </cell>
          <cell r="T174" t="str">
            <v>DANIELA IBAÑEZ ANGARITA</v>
          </cell>
          <cell r="U174" t="str">
            <v>F</v>
          </cell>
          <cell r="V174">
            <v>44568</v>
          </cell>
          <cell r="W174" t="str">
            <v>No Aplica</v>
          </cell>
          <cell r="X174">
            <v>44573</v>
          </cell>
          <cell r="Y174">
            <v>44845</v>
          </cell>
          <cell r="Z174" t="str">
            <v>Contratación Directa</v>
          </cell>
          <cell r="AA174" t="str">
            <v>Contrato</v>
          </cell>
          <cell r="AB174" t="str">
            <v>Prestación de Servicios Profesionales</v>
          </cell>
          <cell r="AC174" t="str">
            <v>PRESTAR SERVICIOS PROFESIONALES PARA REALIZAR LA VERIFICACIÓN ARQUITECTÓNICA Y URBANÍSTICA DE PROYECTOS DE VIVIENDA Y SU SEGUIMIENTO EN EL MARCO DE LAS ESTRATEGIAS Y PROGRAMAS ASOCIADOS A LOS INSTRUMENTOS DE FINANCIACIÓN DEFINIDOS POR LA SECRETARÍA DISTRITAL DEL HÁBITAT.</v>
          </cell>
          <cell r="AD174">
            <v>44573</v>
          </cell>
          <cell r="AE174">
            <v>44573</v>
          </cell>
          <cell r="AF174">
            <v>44573</v>
          </cell>
          <cell r="AG174">
            <v>44845</v>
          </cell>
          <cell r="AH174">
            <v>9</v>
          </cell>
          <cell r="AI174">
            <v>0</v>
          </cell>
          <cell r="AJ174">
            <v>9</v>
          </cell>
          <cell r="AK174">
            <v>9</v>
          </cell>
          <cell r="AL174">
            <v>0</v>
          </cell>
          <cell r="AN174">
            <v>44845</v>
          </cell>
          <cell r="AO174">
            <v>55620000</v>
          </cell>
          <cell r="AP174">
            <v>55620000</v>
          </cell>
          <cell r="AQ174">
            <v>6180000</v>
          </cell>
          <cell r="AR174">
            <v>0</v>
          </cell>
          <cell r="AS174">
            <v>3230</v>
          </cell>
          <cell r="AT174">
            <v>294</v>
          </cell>
          <cell r="AU174">
            <v>44565</v>
          </cell>
          <cell r="AV174">
            <v>55620000</v>
          </cell>
          <cell r="AW174" t="str">
            <v>O23011601010000007823</v>
          </cell>
          <cell r="AX174" t="str">
            <v>INVERSION</v>
          </cell>
          <cell r="AY174">
            <v>0</v>
          </cell>
          <cell r="AZ174" t="str">
            <v>5000252245</v>
          </cell>
          <cell r="BA174">
            <v>181</v>
          </cell>
          <cell r="BB174">
            <v>44572</v>
          </cell>
          <cell r="BC174">
            <v>55620000</v>
          </cell>
          <cell r="BK174" t="str">
            <v/>
          </cell>
          <cell r="BU174" t="str">
            <v/>
          </cell>
          <cell r="CE174" t="str">
            <v/>
          </cell>
          <cell r="CF174" t="str">
            <v/>
          </cell>
          <cell r="CQ174">
            <v>0</v>
          </cell>
          <cell r="CW174">
            <v>0</v>
          </cell>
          <cell r="EL174" t="str">
            <v>NO</v>
          </cell>
          <cell r="EM174" t="str">
            <v>No Aplica</v>
          </cell>
          <cell r="EN174" t="str">
            <v xml:space="preserve">120
</v>
          </cell>
          <cell r="EO174" t="e">
            <v>#VALUE!</v>
          </cell>
          <cell r="EP174">
            <v>45745</v>
          </cell>
          <cell r="ES174" t="str">
            <v>Clausula 1 - Numeral 6 y 23</v>
          </cell>
          <cell r="ET17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74" t="str">
            <v>No aplica</v>
          </cell>
        </row>
        <row r="175">
          <cell r="E175">
            <v>169</v>
          </cell>
          <cell r="F175" t="str">
            <v>169-2022</v>
          </cell>
          <cell r="G175" t="str">
            <v>CO1.PCCNTR.3180738</v>
          </cell>
          <cell r="H175" t="str">
            <v>BENEFICIAR 15851 HOGARES  CON SUBSIDIOS PARA ADQUISICIÓN DE VIVIENDA VIS Y VIP</v>
          </cell>
          <cell r="I175" t="str">
            <v>En Ejecución</v>
          </cell>
          <cell r="J175" t="str">
            <v>https://community.secop.gov.co/Public/Tendering/OpportunityDetail/Index?noticeUID=CO1.NTC.2505525&amp;isFromPublicArea=True&amp;isModal=true&amp;asPopupView=true</v>
          </cell>
          <cell r="K175" t="str">
            <v>SDHT-SDRPUB-PSP-032-2022</v>
          </cell>
          <cell r="L175" t="str">
            <v>X</v>
          </cell>
          <cell r="N175" t="str">
            <v>CC</v>
          </cell>
          <cell r="O175">
            <v>1032361956</v>
          </cell>
          <cell r="P175">
            <v>1</v>
          </cell>
          <cell r="Q175" t="str">
            <v>BERNAL VALDES</v>
          </cell>
          <cell r="R175" t="str">
            <v>ANGELICA JERIANY</v>
          </cell>
          <cell r="S175" t="str">
            <v>No Aplica</v>
          </cell>
          <cell r="T175" t="str">
            <v>ANGELICA JERIANY BERNAL VALDES</v>
          </cell>
          <cell r="U175" t="str">
            <v>F</v>
          </cell>
          <cell r="V175">
            <v>44572</v>
          </cell>
          <cell r="W175" t="str">
            <v>No Aplica</v>
          </cell>
          <cell r="X175">
            <v>44573</v>
          </cell>
          <cell r="Y175">
            <v>44845</v>
          </cell>
          <cell r="Z175" t="str">
            <v>Contratación Directa</v>
          </cell>
          <cell r="AA175" t="str">
            <v>Contrato</v>
          </cell>
          <cell r="AB175" t="str">
            <v>Prestación de Servicios Profesionales</v>
          </cell>
          <cell r="AC175" t="str">
            <v>PRESTAR SERVICIOS PROFESIONALES JURÍDICOS EN LOS PROGRAMAS E INSTRUMENTOS DE FINANCIACIÓN PARA EL ACCESO A LA VIVIENDA VIS Y VIP DE LA SECRETARIA DISTRITAL DEL HÁBITAT CON ÉNFASIS EN OFERTA PREFERENTE Y LA COMPLEMENTARIEDAD CON EL PROGRAMA MI CASA YA.</v>
          </cell>
          <cell r="AD175">
            <v>44573</v>
          </cell>
          <cell r="AE175">
            <v>44572</v>
          </cell>
          <cell r="AF175">
            <v>44573</v>
          </cell>
          <cell r="AG175">
            <v>44844</v>
          </cell>
          <cell r="AH175">
            <v>9</v>
          </cell>
          <cell r="AI175">
            <v>0</v>
          </cell>
          <cell r="AJ175">
            <v>9</v>
          </cell>
          <cell r="AK175">
            <v>9</v>
          </cell>
          <cell r="AL175">
            <v>0</v>
          </cell>
          <cell r="AN175">
            <v>44844</v>
          </cell>
          <cell r="AO175">
            <v>47700000</v>
          </cell>
          <cell r="AP175">
            <v>47700000</v>
          </cell>
          <cell r="AQ175">
            <v>5300000</v>
          </cell>
          <cell r="AR175">
            <v>0</v>
          </cell>
          <cell r="AS175">
            <v>3727</v>
          </cell>
          <cell r="AT175">
            <v>115</v>
          </cell>
          <cell r="AU175">
            <v>44564</v>
          </cell>
          <cell r="AV175">
            <v>47700000</v>
          </cell>
          <cell r="AW175" t="str">
            <v>O23011601010000007823</v>
          </cell>
          <cell r="AX175" t="str">
            <v>INVERSION</v>
          </cell>
          <cell r="AY175">
            <v>0</v>
          </cell>
          <cell r="AZ175" t="str">
            <v>5000252216</v>
          </cell>
          <cell r="BA175">
            <v>177</v>
          </cell>
          <cell r="BB175">
            <v>44572</v>
          </cell>
          <cell r="BC175">
            <v>47700000</v>
          </cell>
          <cell r="BK175" t="str">
            <v/>
          </cell>
          <cell r="BU175" t="str">
            <v/>
          </cell>
          <cell r="CE175" t="str">
            <v/>
          </cell>
          <cell r="CF175" t="str">
            <v/>
          </cell>
          <cell r="CQ175">
            <v>0</v>
          </cell>
          <cell r="CW175">
            <v>0</v>
          </cell>
          <cell r="EL175" t="str">
            <v>NO</v>
          </cell>
          <cell r="EM175" t="str">
            <v>No Aplica</v>
          </cell>
          <cell r="EN175" t="str">
            <v xml:space="preserve">120
</v>
          </cell>
          <cell r="EO175" t="e">
            <v>#VALUE!</v>
          </cell>
          <cell r="EP175">
            <v>45744</v>
          </cell>
          <cell r="ES175" t="str">
            <v>Clausula 1 - Numeral 6 y 23</v>
          </cell>
          <cell r="ET17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75" t="str">
            <v>No aplica</v>
          </cell>
        </row>
        <row r="176">
          <cell r="E176">
            <v>170</v>
          </cell>
          <cell r="F176" t="str">
            <v>170-2022</v>
          </cell>
          <cell r="G176" t="str">
            <v>CO1.PCCNTR.3180978</v>
          </cell>
          <cell r="H176" t="str">
            <v>BENEFICIAR 15851 HOGARES  CON SUBSIDIOS PARA ADQUISICIÓN DE VIVIENDA VIS Y VIP</v>
          </cell>
          <cell r="I176" t="str">
            <v>Terminación Anticipada</v>
          </cell>
          <cell r="J176" t="str">
            <v>https://community.secop.gov.co/Public/Tendering/OpportunityDetail/Index?noticeUID=CO1.NTC.2505159&amp;isFromPublicArea=True&amp;isModal=true&amp;asPopupView=true</v>
          </cell>
          <cell r="K176" t="str">
            <v>SDHT-SGF-PSP-009-2022</v>
          </cell>
          <cell r="L176" t="str">
            <v>X</v>
          </cell>
          <cell r="N176" t="str">
            <v>CC</v>
          </cell>
          <cell r="O176">
            <v>1072643917</v>
          </cell>
          <cell r="P176">
            <v>0</v>
          </cell>
          <cell r="Q176" t="str">
            <v>CONTRERAS BENAVIDES</v>
          </cell>
          <cell r="R176" t="str">
            <v>JULIA LILIANA</v>
          </cell>
          <cell r="S176" t="str">
            <v>No Aplica</v>
          </cell>
          <cell r="T176" t="str">
            <v>JULIA LILIANA CONTRERAS BENAVIDES</v>
          </cell>
          <cell r="U176" t="str">
            <v>F</v>
          </cell>
          <cell r="V176">
            <v>44572</v>
          </cell>
          <cell r="W176" t="str">
            <v>No Aplica</v>
          </cell>
          <cell r="X176">
            <v>44572</v>
          </cell>
          <cell r="Y176">
            <v>44845</v>
          </cell>
          <cell r="Z176" t="str">
            <v>Contratación Directa</v>
          </cell>
          <cell r="AA176" t="str">
            <v>Contrato</v>
          </cell>
          <cell r="AB176" t="str">
            <v>Prestación de Servicios Profesionales</v>
          </cell>
          <cell r="AC176" t="str">
            <v>PRESTAR SERVICIOS PROFESIONALES DE CARÁCTER JURÍDICO PARA REALIZAR LA ATENCIÓN Y SEGUIMIENTO A LAS SOLICITUDES DE ÓRGANOS JUDICIALES, DE CONTROL Y MINISTERIO PÚBLICO ASOCIADO AL DESARROLLO E IMPLEMENTACIÓN DE INSTRUMENTOS DE FINANCIACIÓN PARA ADQUISICIÓN DE VIVIENDA DE LA SECRETARIA DISTRITAL DE HÁBITAT.</v>
          </cell>
          <cell r="AD176">
            <v>44572</v>
          </cell>
          <cell r="AE176">
            <v>44573</v>
          </cell>
          <cell r="AF176">
            <v>44573</v>
          </cell>
          <cell r="AG176">
            <v>44845</v>
          </cell>
          <cell r="AH176">
            <v>9</v>
          </cell>
          <cell r="AI176">
            <v>0</v>
          </cell>
          <cell r="AJ176">
            <v>9</v>
          </cell>
          <cell r="AK176">
            <v>9</v>
          </cell>
          <cell r="AL176">
            <v>0</v>
          </cell>
          <cell r="AM176">
            <v>44845</v>
          </cell>
          <cell r="AN176">
            <v>44784</v>
          </cell>
          <cell r="AO176">
            <v>55620000</v>
          </cell>
          <cell r="AP176">
            <v>55620000</v>
          </cell>
          <cell r="AQ176">
            <v>6180000</v>
          </cell>
          <cell r="AR176">
            <v>0</v>
          </cell>
          <cell r="AS176">
            <v>3241</v>
          </cell>
          <cell r="AT176">
            <v>266</v>
          </cell>
          <cell r="AU176">
            <v>44565</v>
          </cell>
          <cell r="AV176">
            <v>55620000</v>
          </cell>
          <cell r="AW176" t="str">
            <v>O23011601010000007823</v>
          </cell>
          <cell r="AX176" t="str">
            <v>INVERSION</v>
          </cell>
          <cell r="AY176">
            <v>0</v>
          </cell>
          <cell r="AZ176" t="str">
            <v>5000252246</v>
          </cell>
          <cell r="BA176">
            <v>182</v>
          </cell>
          <cell r="BB176">
            <v>44572</v>
          </cell>
          <cell r="BC176">
            <v>55620000</v>
          </cell>
          <cell r="BK176" t="str">
            <v/>
          </cell>
          <cell r="BU176" t="str">
            <v/>
          </cell>
          <cell r="CE176" t="str">
            <v/>
          </cell>
          <cell r="CF176" t="str">
            <v/>
          </cell>
          <cell r="CQ176">
            <v>0</v>
          </cell>
          <cell r="CW176">
            <v>0</v>
          </cell>
          <cell r="EI176">
            <v>12360000</v>
          </cell>
          <cell r="EJ176" t="str">
            <v>Terminación Anticipada</v>
          </cell>
          <cell r="EK176">
            <v>44785</v>
          </cell>
          <cell r="EL176" t="str">
            <v>NO</v>
          </cell>
          <cell r="EM176" t="str">
            <v>No Aplica</v>
          </cell>
          <cell r="EN176" t="str">
            <v xml:space="preserve">120
</v>
          </cell>
          <cell r="EO176" t="e">
            <v>#VALUE!</v>
          </cell>
          <cell r="EP176">
            <v>45684</v>
          </cell>
          <cell r="ES176" t="str">
            <v>Clausula 1 - Numeral 6 y 23</v>
          </cell>
          <cell r="ET17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76" t="str">
            <v>No aplica</v>
          </cell>
        </row>
        <row r="177">
          <cell r="E177">
            <v>171</v>
          </cell>
          <cell r="F177" t="str">
            <v>171-2022</v>
          </cell>
          <cell r="G177" t="str">
            <v>CO1.PCCNTR.3180785</v>
          </cell>
          <cell r="H177" t="str">
            <v>BENEFICIAR 15851 HOGARES  CON SUBSIDIOS PARA ADQUISICIÓN DE VIVIENDA VIS Y VIP</v>
          </cell>
          <cell r="I177" t="str">
            <v>En Ejecución</v>
          </cell>
          <cell r="J177" t="str">
            <v>https://community.secop.gov.co/Public/Tendering/OpportunityDetail/Index?noticeUID=CO1.NTC.2505586&amp;isFromPublicArea=True&amp;isModal=true&amp;asPopupView=true</v>
          </cell>
          <cell r="K177" t="str">
            <v>SDHT-SDRPUB-PSAG-002-2022</v>
          </cell>
          <cell r="L177" t="str">
            <v>X</v>
          </cell>
          <cell r="N177" t="str">
            <v>CC</v>
          </cell>
          <cell r="O177">
            <v>79684774</v>
          </cell>
          <cell r="P177">
            <v>4</v>
          </cell>
          <cell r="Q177" t="str">
            <v>JAIMES CORTES</v>
          </cell>
          <cell r="R177" t="str">
            <v>VICTOR HUGO</v>
          </cell>
          <cell r="S177" t="str">
            <v>No Aplica</v>
          </cell>
          <cell r="T177" t="str">
            <v>VICTOR HUGO JAIMES CORTES</v>
          </cell>
          <cell r="U177" t="str">
            <v>M</v>
          </cell>
          <cell r="V177">
            <v>44572</v>
          </cell>
          <cell r="W177" t="str">
            <v>No Aplica</v>
          </cell>
          <cell r="X177">
            <v>44573</v>
          </cell>
          <cell r="Y177">
            <v>44845</v>
          </cell>
          <cell r="Z177" t="str">
            <v>Contratación Directa</v>
          </cell>
          <cell r="AA177" t="str">
            <v>Contrato</v>
          </cell>
          <cell r="AB177" t="str">
            <v>Prestación de Servicios  de Apoyo a la Gestión</v>
          </cell>
          <cell r="AC177" t="str">
            <v>PRESTAR SERVICIOS DE APOYO A LA GESTIÓN EN LA SISTEMATIZACIÓN DE INFORMACIÓN DE LOS INSTRUMENTOS DE FINANCIACIÓN DE LA SECRETARÍA DISTRITAL DEL HÁBITAT.</v>
          </cell>
          <cell r="AD177">
            <v>44573</v>
          </cell>
          <cell r="AE177">
            <v>44572</v>
          </cell>
          <cell r="AF177">
            <v>44573</v>
          </cell>
          <cell r="AG177">
            <v>44844</v>
          </cell>
          <cell r="AH177">
            <v>9</v>
          </cell>
          <cell r="AI177">
            <v>0</v>
          </cell>
          <cell r="AJ177">
            <v>9</v>
          </cell>
          <cell r="AK177">
            <v>9</v>
          </cell>
          <cell r="AL177">
            <v>0</v>
          </cell>
          <cell r="AN177">
            <v>44844</v>
          </cell>
          <cell r="AO177">
            <v>24903000</v>
          </cell>
          <cell r="AP177">
            <v>24903000</v>
          </cell>
          <cell r="AQ177">
            <v>2767000</v>
          </cell>
          <cell r="AR177">
            <v>0</v>
          </cell>
          <cell r="AS177">
            <v>3719</v>
          </cell>
          <cell r="AT177">
            <v>834</v>
          </cell>
          <cell r="AU177">
            <v>44568</v>
          </cell>
          <cell r="AV177">
            <v>24903000</v>
          </cell>
          <cell r="AW177" t="str">
            <v>O23011601010000007823</v>
          </cell>
          <cell r="AX177" t="str">
            <v>INVERSION</v>
          </cell>
          <cell r="AY177">
            <v>0</v>
          </cell>
          <cell r="AZ177" t="str">
            <v>5000252305</v>
          </cell>
          <cell r="BA177">
            <v>188</v>
          </cell>
          <cell r="BB177">
            <v>44572</v>
          </cell>
          <cell r="BC177">
            <v>24903000</v>
          </cell>
          <cell r="BK177" t="str">
            <v/>
          </cell>
          <cell r="BU177" t="str">
            <v/>
          </cell>
          <cell r="CE177" t="str">
            <v/>
          </cell>
          <cell r="CF177" t="str">
            <v/>
          </cell>
          <cell r="CQ177">
            <v>0</v>
          </cell>
          <cell r="CW177">
            <v>0</v>
          </cell>
          <cell r="EL177" t="str">
            <v>NO</v>
          </cell>
          <cell r="EM177" t="str">
            <v>No Aplica</v>
          </cell>
          <cell r="EN177" t="str">
            <v xml:space="preserve">120
</v>
          </cell>
          <cell r="EO177" t="e">
            <v>#VALUE!</v>
          </cell>
          <cell r="EP177">
            <v>45744</v>
          </cell>
          <cell r="ES177" t="str">
            <v>Clausula 1 - Numeral 6 y 23</v>
          </cell>
          <cell r="ET17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77" t="str">
            <v>No aplica</v>
          </cell>
        </row>
        <row r="178">
          <cell r="E178">
            <v>172</v>
          </cell>
          <cell r="F178" t="str">
            <v>172-2022</v>
          </cell>
          <cell r="G178" t="str">
            <v>CO1.PCCNTR.3178892</v>
          </cell>
          <cell r="H178" t="str">
            <v>ELABORAR 8 DOCUMENTOS DE LINEAMIENTOS DE INTERVENCIÓN, GESTIÓN INTERINSTITUCIONAL Y EVALUACIÓN DE LAS INTERVENCIONES TERRITORIALES EN LOS 8 TERRITORIOS PRIORIZADOS EN ÁREAS DE ORIGEN INFORMAL</v>
          </cell>
          <cell r="I178" t="str">
            <v>En Ejecución</v>
          </cell>
          <cell r="J178" t="str">
            <v>https://community.secop.gov.co/Public/Tendering/OpportunityDetail/Index?noticeUID=CO1.NTC.2503644&amp;isFromPublicArea=True&amp;isModal=true&amp;asPopupView=true</v>
          </cell>
          <cell r="K178" t="str">
            <v>SDHT-SDB-PSP-039-2022</v>
          </cell>
          <cell r="L178" t="str">
            <v>X</v>
          </cell>
          <cell r="N178" t="str">
            <v>CC</v>
          </cell>
          <cell r="O178">
            <v>1010202591</v>
          </cell>
          <cell r="P178">
            <v>6</v>
          </cell>
          <cell r="Q178" t="str">
            <v>MEDINA GARZON</v>
          </cell>
          <cell r="R178" t="str">
            <v>ANDRES MAURICIO</v>
          </cell>
          <cell r="S178" t="str">
            <v>No Aplica</v>
          </cell>
          <cell r="T178" t="str">
            <v>ANDRES MAURICIO MEDINA GARZON</v>
          </cell>
          <cell r="U178" t="str">
            <v>M</v>
          </cell>
          <cell r="V178">
            <v>44568</v>
          </cell>
          <cell r="W178">
            <v>44578</v>
          </cell>
          <cell r="X178">
            <v>44569</v>
          </cell>
          <cell r="Y178">
            <v>44926</v>
          </cell>
          <cell r="Z178" t="str">
            <v>Contratación Directa</v>
          </cell>
          <cell r="AA178" t="str">
            <v>Contrato</v>
          </cell>
          <cell r="AB178" t="str">
            <v>Prestación de Servicios Profesionales</v>
          </cell>
          <cell r="AC178" t="str">
            <v>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v>
          </cell>
          <cell r="AD178">
            <v>44578</v>
          </cell>
          <cell r="AE178">
            <v>44578</v>
          </cell>
          <cell r="AF178">
            <v>44578</v>
          </cell>
          <cell r="AG178">
            <v>44911</v>
          </cell>
          <cell r="AH178">
            <v>11</v>
          </cell>
          <cell r="AI178">
            <v>0</v>
          </cell>
          <cell r="AJ178">
            <v>11</v>
          </cell>
          <cell r="AK178">
            <v>11</v>
          </cell>
          <cell r="AL178">
            <v>0</v>
          </cell>
          <cell r="AN178">
            <v>44911</v>
          </cell>
          <cell r="AO178">
            <v>80300000</v>
          </cell>
          <cell r="AP178">
            <v>80300000</v>
          </cell>
          <cell r="AQ178">
            <v>7300000</v>
          </cell>
          <cell r="AR178">
            <v>0</v>
          </cell>
          <cell r="AS178">
            <v>2820</v>
          </cell>
          <cell r="AT178">
            <v>480</v>
          </cell>
          <cell r="AU178">
            <v>44565</v>
          </cell>
          <cell r="AV178">
            <v>80300000</v>
          </cell>
          <cell r="AW178" t="str">
            <v>O23011601190000007575</v>
          </cell>
          <cell r="AX178" t="str">
            <v>INVERSION</v>
          </cell>
          <cell r="AY178">
            <v>0</v>
          </cell>
          <cell r="AZ178" t="str">
            <v>5000250196</v>
          </cell>
          <cell r="BA178">
            <v>126</v>
          </cell>
          <cell r="BB178">
            <v>44568</v>
          </cell>
          <cell r="BC178">
            <v>80300000</v>
          </cell>
          <cell r="BK178" t="str">
            <v/>
          </cell>
          <cell r="BU178" t="str">
            <v/>
          </cell>
          <cell r="CE178" t="str">
            <v/>
          </cell>
          <cell r="CF178" t="str">
            <v/>
          </cell>
          <cell r="CQ178">
            <v>0</v>
          </cell>
          <cell r="CW178">
            <v>0</v>
          </cell>
          <cell r="EL178" t="str">
            <v>NO</v>
          </cell>
          <cell r="EM178" t="str">
            <v>No Aplica</v>
          </cell>
          <cell r="EN178" t="str">
            <v xml:space="preserve">120
</v>
          </cell>
          <cell r="EO178" t="e">
            <v>#VALUE!</v>
          </cell>
          <cell r="EP178">
            <v>45811</v>
          </cell>
          <cell r="ES178" t="str">
            <v>Clausula 1 - Numeral 6 y 23</v>
          </cell>
          <cell r="ET17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78" t="str">
            <v>No aplica</v>
          </cell>
        </row>
        <row r="179">
          <cell r="E179">
            <v>173</v>
          </cell>
          <cell r="F179" t="str">
            <v>173-2022</v>
          </cell>
          <cell r="G179" t="str">
            <v>CO1.PCCNTR.3180038</v>
          </cell>
          <cell r="H179" t="str">
            <v>IMPLEMENTAR 1 PLATAFORMA VIRTUAL DE REALIZACIÓN DE TRÁMITES</v>
          </cell>
          <cell r="I179" t="str">
            <v>En Ejecución</v>
          </cell>
          <cell r="J179" t="str">
            <v>https://community.secop.gov.co/Public/Tendering/OpportunityDetail/Index?noticeUID=CO1.NTC.2504516&amp;isFromPublicArea=True&amp;isModal=true&amp;asPopupView=true</v>
          </cell>
          <cell r="K179" t="str">
            <v>SDHT-SDAC-SDPSP-008-2022</v>
          </cell>
          <cell r="L179" t="str">
            <v>X</v>
          </cell>
          <cell r="N179" t="str">
            <v>CC</v>
          </cell>
          <cell r="O179">
            <v>1019029589</v>
          </cell>
          <cell r="P179">
            <v>2</v>
          </cell>
          <cell r="Q179" t="str">
            <v>FORERO VARELA</v>
          </cell>
          <cell r="R179" t="str">
            <v>JUAN MANUEL</v>
          </cell>
          <cell r="S179" t="str">
            <v>No Aplica</v>
          </cell>
          <cell r="T179" t="str">
            <v>JUAN MANUEL FORERO VARELA</v>
          </cell>
          <cell r="U179" t="str">
            <v>M</v>
          </cell>
          <cell r="V179">
            <v>44568</v>
          </cell>
          <cell r="W179">
            <v>44572</v>
          </cell>
          <cell r="X179">
            <v>44575</v>
          </cell>
          <cell r="Y179">
            <v>44877</v>
          </cell>
          <cell r="Z179" t="str">
            <v>Contratación Directa</v>
          </cell>
          <cell r="AA179" t="str">
            <v>Contrato</v>
          </cell>
          <cell r="AB179" t="str">
            <v>Prestación de Servicios Profesionales</v>
          </cell>
          <cell r="AC179" t="str">
            <v>PRESTAR SERVICIOS PROFESIONALES PARA APOYAR EL SEGUIMIENTO A REQUERIMIENTOS Y EL LEVANTAMIENTO DE INFORMACIÓN PARA DESARROLLOS TECNOLÓGICOS Y PRUEBAS QUE REQUIERA LA PLATAFORMA DE VIRTUALIZACIÓN DE TRAMITES DE LA CADENA DE URBANISMO Y CONSTRUCCIÓN.</v>
          </cell>
          <cell r="AD179">
            <v>44575</v>
          </cell>
          <cell r="AE179">
            <v>44575</v>
          </cell>
          <cell r="AF179">
            <v>44575</v>
          </cell>
          <cell r="AG179">
            <v>44878</v>
          </cell>
          <cell r="AH179">
            <v>10</v>
          </cell>
          <cell r="AI179">
            <v>0</v>
          </cell>
          <cell r="AJ179">
            <v>10</v>
          </cell>
          <cell r="AK179">
            <v>10</v>
          </cell>
          <cell r="AL179">
            <v>0</v>
          </cell>
          <cell r="AN179">
            <v>44878</v>
          </cell>
          <cell r="AO179">
            <v>77000000</v>
          </cell>
          <cell r="AP179">
            <v>77000000</v>
          </cell>
          <cell r="AQ179">
            <v>7700000</v>
          </cell>
          <cell r="AR179">
            <v>0</v>
          </cell>
          <cell r="AS179">
            <v>2943</v>
          </cell>
          <cell r="AT179">
            <v>21</v>
          </cell>
          <cell r="AU179">
            <v>44564</v>
          </cell>
          <cell r="AV179">
            <v>77000000</v>
          </cell>
          <cell r="AW179" t="str">
            <v>O23011601190000007747</v>
          </cell>
          <cell r="AX179" t="str">
            <v>INVERSION</v>
          </cell>
          <cell r="AY179">
            <v>0</v>
          </cell>
          <cell r="AZ179" t="str">
            <v>5000251970</v>
          </cell>
          <cell r="BA179">
            <v>150</v>
          </cell>
          <cell r="BB179">
            <v>44572</v>
          </cell>
          <cell r="BC179">
            <v>77000000</v>
          </cell>
          <cell r="BK179" t="str">
            <v/>
          </cell>
          <cell r="BU179" t="str">
            <v/>
          </cell>
          <cell r="CE179" t="str">
            <v/>
          </cell>
          <cell r="CF179" t="str">
            <v/>
          </cell>
          <cell r="CQ179">
            <v>0</v>
          </cell>
          <cell r="CW179">
            <v>0</v>
          </cell>
          <cell r="EL179" t="str">
            <v>NO</v>
          </cell>
          <cell r="EM179" t="str">
            <v>No Aplica</v>
          </cell>
          <cell r="EN179" t="str">
            <v xml:space="preserve">120
</v>
          </cell>
          <cell r="EO179" t="e">
            <v>#VALUE!</v>
          </cell>
          <cell r="EP179">
            <v>45778</v>
          </cell>
          <cell r="ES179" t="str">
            <v>Clausula 1 - Numeral 6 y 23</v>
          </cell>
          <cell r="ET17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79" t="str">
            <v>No aplica</v>
          </cell>
        </row>
        <row r="180">
          <cell r="E180">
            <v>174</v>
          </cell>
          <cell r="F180" t="str">
            <v>174-2022</v>
          </cell>
          <cell r="G180" t="str">
            <v>CO1.PCCNTR.3180318</v>
          </cell>
          <cell r="H180" t="str">
            <v>CREAR 1 HERRAMIENTA TECNOLÓGICA QUE PERMITA REALIZAR LOS TRÁMITES DE MANERA VIRTUAL ANTE ENTIDADES DISTRITALES Y/O CURADURÍA SOCIAL DENTRO DEL MARCO MEJORAMIENTO INTEGRAL DE VIVIENDAS</v>
          </cell>
          <cell r="I180" t="str">
            <v>En Ejecución</v>
          </cell>
          <cell r="J180" t="str">
            <v>https://community.secop.gov.co/Public/Tendering/OpportunityDetail/Index?noticeUID=CO1.NTC.2504731&amp;isFromPublicArea=True&amp;isModal=true&amp;asPopupView=true</v>
          </cell>
          <cell r="K180" t="str">
            <v>SDHT-SDAC-SDPSP-010-2022</v>
          </cell>
          <cell r="L180" t="str">
            <v>X</v>
          </cell>
          <cell r="N180" t="str">
            <v>CC</v>
          </cell>
          <cell r="O180">
            <v>1032479495</v>
          </cell>
          <cell r="P180">
            <v>6</v>
          </cell>
          <cell r="Q180" t="str">
            <v>VERA MARULANDA</v>
          </cell>
          <cell r="R180" t="str">
            <v>DAVID FERNANDO</v>
          </cell>
          <cell r="S180" t="str">
            <v>No Aplica</v>
          </cell>
          <cell r="T180" t="str">
            <v>DAVID FERNANDO VERA MARULANDA</v>
          </cell>
          <cell r="U180" t="str">
            <v>M</v>
          </cell>
          <cell r="V180">
            <v>44568</v>
          </cell>
          <cell r="W180">
            <v>44572</v>
          </cell>
          <cell r="X180">
            <v>44575</v>
          </cell>
          <cell r="Y180">
            <v>44877</v>
          </cell>
          <cell r="Z180" t="str">
            <v>Contratación Directa</v>
          </cell>
          <cell r="AA180" t="str">
            <v>Contrato</v>
          </cell>
          <cell r="AB180" t="str">
            <v>Prestación de Servicios Profesionales</v>
          </cell>
          <cell r="AC180" t="str">
            <v>PRESTAR SERVICIOS PROFESIONALES PARA APOYAR LA LABOR INTERINSTITUCIONAL EN LA GESTIÓN DE LOS TRÁMITES PARA LA INICIACIÓN DE SOLUCIONES HABITACIONALES EN EL MARCO DEL MEJORAMIENTO INTEGRAL DE LAS VIVIENDAS.</v>
          </cell>
          <cell r="AD180">
            <v>44575</v>
          </cell>
          <cell r="AE180">
            <v>44575</v>
          </cell>
          <cell r="AF180">
            <v>44575</v>
          </cell>
          <cell r="AG180">
            <v>44878</v>
          </cell>
          <cell r="AH180">
            <v>10</v>
          </cell>
          <cell r="AI180">
            <v>0</v>
          </cell>
          <cell r="AJ180">
            <v>10</v>
          </cell>
          <cell r="AK180">
            <v>10</v>
          </cell>
          <cell r="AL180">
            <v>0</v>
          </cell>
          <cell r="AN180">
            <v>44878</v>
          </cell>
          <cell r="AO180">
            <v>56860000</v>
          </cell>
          <cell r="AP180">
            <v>56860000</v>
          </cell>
          <cell r="AQ180">
            <v>5686000</v>
          </cell>
          <cell r="AR180">
            <v>0</v>
          </cell>
          <cell r="AS180">
            <v>2930</v>
          </cell>
          <cell r="AT180">
            <v>25</v>
          </cell>
          <cell r="AU180">
            <v>44564</v>
          </cell>
          <cell r="AV180">
            <v>56860000</v>
          </cell>
          <cell r="AW180" t="str">
            <v>O23011601190000007747</v>
          </cell>
          <cell r="AX180" t="str">
            <v>INVERSION</v>
          </cell>
          <cell r="AY180">
            <v>0</v>
          </cell>
          <cell r="AZ180" t="str">
            <v>5000251976</v>
          </cell>
          <cell r="BA180">
            <v>152</v>
          </cell>
          <cell r="BB180">
            <v>44572</v>
          </cell>
          <cell r="BC180">
            <v>56860000</v>
          </cell>
          <cell r="BK180" t="str">
            <v/>
          </cell>
          <cell r="BU180" t="str">
            <v/>
          </cell>
          <cell r="CE180" t="str">
            <v/>
          </cell>
          <cell r="CF180" t="str">
            <v/>
          </cell>
          <cell r="CQ180">
            <v>0</v>
          </cell>
          <cell r="CW180">
            <v>0</v>
          </cell>
          <cell r="EL180" t="str">
            <v>NO</v>
          </cell>
          <cell r="EM180" t="str">
            <v>No Aplica</v>
          </cell>
          <cell r="EN180" t="str">
            <v xml:space="preserve">120
</v>
          </cell>
          <cell r="EO180" t="e">
            <v>#VALUE!</v>
          </cell>
          <cell r="EP180">
            <v>45778</v>
          </cell>
          <cell r="ES180" t="str">
            <v>Clausula 1 - Numeral 6 y 23</v>
          </cell>
          <cell r="ET18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80" t="str">
            <v>No aplica</v>
          </cell>
        </row>
        <row r="181">
          <cell r="E181">
            <v>175</v>
          </cell>
          <cell r="F181" t="str">
            <v>175-2022</v>
          </cell>
          <cell r="G181" t="str">
            <v>CO1.PCCNTR.3180199</v>
          </cell>
          <cell r="H181" t="str">
            <v>EJECUTAR  6 ESTRATEGIAS PARA EL FORTALECIMIENTO DE LA PARTICIPACIÓN CIUDADANA EN LOS TEMAS ESTRATÉGICOS DEL SECTOR</v>
          </cell>
          <cell r="I181" t="str">
            <v>En Ejecución</v>
          </cell>
          <cell r="J181" t="str">
            <v>https://community.secop.gov.co/Public/Tendering/OpportunityDetail/Index?noticeUID=CO1.NTC.2504762&amp;isFromPublicArea=True&amp;isModal=true&amp;asPopupView=true</v>
          </cell>
          <cell r="K181" t="str">
            <v>SDHT-SPRC-PSP-018-2022</v>
          </cell>
          <cell r="L181" t="str">
            <v>X</v>
          </cell>
          <cell r="N181" t="str">
            <v>CC</v>
          </cell>
          <cell r="O181">
            <v>13171382</v>
          </cell>
          <cell r="P181">
            <v>9</v>
          </cell>
          <cell r="Q181" t="str">
            <v>BALLEN CASTILLO</v>
          </cell>
          <cell r="R181" t="str">
            <v>LUIS RAMON</v>
          </cell>
          <cell r="S181" t="str">
            <v>No Aplica</v>
          </cell>
          <cell r="T181" t="str">
            <v>LUIS RAMON BALLEN CASTILLO</v>
          </cell>
          <cell r="U181" t="str">
            <v>M</v>
          </cell>
          <cell r="V181">
            <v>44568</v>
          </cell>
          <cell r="W181" t="str">
            <v>No Aplica</v>
          </cell>
          <cell r="X181">
            <v>44573</v>
          </cell>
          <cell r="Y181">
            <v>44573</v>
          </cell>
          <cell r="Z181" t="str">
            <v>Contratación Directa</v>
          </cell>
          <cell r="AA181" t="str">
            <v>Contrato</v>
          </cell>
          <cell r="AB181" t="str">
            <v>Prestación de Servicios Profesionales</v>
          </cell>
          <cell r="AC181" t="str">
            <v>PRESTAR SERVICIOS PROFESIONALES PARA DESARROLLAR ACTIVIDADES TÉCNICAS DE FORMULACIÓN, EJECUCIÓN Y SEGUIMIENTO DE LAS INTERVENCIONES PRIORIZADAS POR LA SECRETARÍA DISTRITAL DEL HÁBITAT.</v>
          </cell>
          <cell r="AD181">
            <v>44573</v>
          </cell>
          <cell r="AE181">
            <v>44573</v>
          </cell>
          <cell r="AF181">
            <v>44573</v>
          </cell>
          <cell r="AG181">
            <v>44906</v>
          </cell>
          <cell r="AH181">
            <v>11</v>
          </cell>
          <cell r="AI181">
            <v>0</v>
          </cell>
          <cell r="AJ181">
            <v>11</v>
          </cell>
          <cell r="AK181">
            <v>11</v>
          </cell>
          <cell r="AL181">
            <v>0</v>
          </cell>
          <cell r="AN181">
            <v>44906</v>
          </cell>
          <cell r="AO181">
            <v>73645000</v>
          </cell>
          <cell r="AP181">
            <v>73645000</v>
          </cell>
          <cell r="AQ181">
            <v>6695000</v>
          </cell>
          <cell r="AR181">
            <v>0</v>
          </cell>
          <cell r="AS181">
            <v>2887</v>
          </cell>
          <cell r="AT181">
            <v>90</v>
          </cell>
          <cell r="AU181">
            <v>44564</v>
          </cell>
          <cell r="AV181">
            <v>73645000</v>
          </cell>
          <cell r="AW181" t="str">
            <v>O23011601210000007590</v>
          </cell>
          <cell r="AX181" t="str">
            <v>INVERSION</v>
          </cell>
          <cell r="AY181">
            <v>0</v>
          </cell>
          <cell r="AZ181" t="str">
            <v>5000251980</v>
          </cell>
          <cell r="BA181">
            <v>153</v>
          </cell>
          <cell r="BB181">
            <v>44572</v>
          </cell>
          <cell r="BC181">
            <v>73645000</v>
          </cell>
          <cell r="BK181" t="str">
            <v/>
          </cell>
          <cell r="BU181" t="str">
            <v/>
          </cell>
          <cell r="CE181" t="str">
            <v/>
          </cell>
          <cell r="CF181" t="str">
            <v/>
          </cell>
          <cell r="CQ181">
            <v>0</v>
          </cell>
          <cell r="CW181">
            <v>0</v>
          </cell>
          <cell r="EL181" t="str">
            <v>NO</v>
          </cell>
          <cell r="EM181" t="str">
            <v>No Aplica</v>
          </cell>
          <cell r="EN181" t="str">
            <v xml:space="preserve">120
</v>
          </cell>
          <cell r="EO181" t="e">
            <v>#VALUE!</v>
          </cell>
          <cell r="EP181">
            <v>45806</v>
          </cell>
          <cell r="ES181" t="str">
            <v>Clausula 1 - Numeral 6 y 23</v>
          </cell>
          <cell r="ET18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81" t="str">
            <v>No aplica</v>
          </cell>
        </row>
        <row r="182">
          <cell r="E182">
            <v>176</v>
          </cell>
          <cell r="F182" t="str">
            <v>176-2022</v>
          </cell>
          <cell r="G182" t="str">
            <v>CO1.PCCNTR.3180620</v>
          </cell>
          <cell r="H182" t="str">
            <v>EJECUTAR  6 ESTRATEGIAS PARA EL FORTALECIMIENTO DE LA PARTICIPACIÓN CIUDADANA EN LOS TEMAS ESTRATÉGICOS DEL SECTOR</v>
          </cell>
          <cell r="I182" t="str">
            <v>En Ejecución</v>
          </cell>
          <cell r="J182" t="str">
            <v>https://community.secop.gov.co/Public/Tendering/OpportunityDetail/Index?noticeUID=CO1.NTC.2504858&amp;isFromPublicArea=True&amp;isModal=true&amp;asPopupView=true</v>
          </cell>
          <cell r="K182" t="str">
            <v>SDHT-SPRC-PSP-019-2022</v>
          </cell>
          <cell r="L182" t="str">
            <v>X</v>
          </cell>
          <cell r="N182" t="str">
            <v>CC</v>
          </cell>
          <cell r="O182">
            <v>1026302452</v>
          </cell>
          <cell r="P182">
            <v>8</v>
          </cell>
          <cell r="Q182" t="str">
            <v>QUIÑONES CORTES</v>
          </cell>
          <cell r="R182" t="str">
            <v>CHRISTIAN SEBASTIAN</v>
          </cell>
          <cell r="S182" t="str">
            <v>No Aplica</v>
          </cell>
          <cell r="T182" t="str">
            <v>CHRISTIAN SEBASTIAN QUIÑONES CORTES</v>
          </cell>
          <cell r="U182" t="str">
            <v>M</v>
          </cell>
          <cell r="V182">
            <v>44568</v>
          </cell>
          <cell r="W182" t="str">
            <v>No Aplica</v>
          </cell>
          <cell r="X182">
            <v>44572</v>
          </cell>
          <cell r="Y182">
            <v>44572</v>
          </cell>
          <cell r="Z182" t="str">
            <v>Contratación Directa</v>
          </cell>
          <cell r="AA182" t="str">
            <v>Contrato</v>
          </cell>
          <cell r="AB182" t="str">
            <v>Prestación de Servicios Profesionales</v>
          </cell>
          <cell r="AC182" t="str">
            <v>PRESTAR SERVICIOS PROFESIONALES PARA DESARROLLAR ACTIVIDADES TÉCNICAS DE FORMULACIÓN, EJECUCIÓN Y SEGUIMIENTO DE LAS INTERVENCIONES PRIORIZADAS POR LA SECRETARIA DISTRITAL DE HÁBITAT.</v>
          </cell>
          <cell r="AD182">
            <v>44572</v>
          </cell>
          <cell r="AE182">
            <v>44572</v>
          </cell>
          <cell r="AF182">
            <v>44572</v>
          </cell>
          <cell r="AG182">
            <v>44905</v>
          </cell>
          <cell r="AH182">
            <v>11</v>
          </cell>
          <cell r="AI182">
            <v>0</v>
          </cell>
          <cell r="AJ182">
            <v>11</v>
          </cell>
          <cell r="AK182">
            <v>11</v>
          </cell>
          <cell r="AL182">
            <v>0</v>
          </cell>
          <cell r="AN182">
            <v>44905</v>
          </cell>
          <cell r="AO182">
            <v>73645000</v>
          </cell>
          <cell r="AP182">
            <v>73645000</v>
          </cell>
          <cell r="AQ182">
            <v>6695000</v>
          </cell>
          <cell r="AR182">
            <v>0</v>
          </cell>
          <cell r="AS182">
            <v>2888</v>
          </cell>
          <cell r="AT182">
            <v>712</v>
          </cell>
          <cell r="AU182">
            <v>44566</v>
          </cell>
          <cell r="AV182">
            <v>73645000</v>
          </cell>
          <cell r="AW182" t="str">
            <v>O23011601210000007590</v>
          </cell>
          <cell r="AX182" t="str">
            <v>INVERSION</v>
          </cell>
          <cell r="AY182">
            <v>0</v>
          </cell>
          <cell r="AZ182" t="str">
            <v>5000251983</v>
          </cell>
          <cell r="BA182">
            <v>154</v>
          </cell>
          <cell r="BB182">
            <v>44572</v>
          </cell>
          <cell r="BC182">
            <v>73645000</v>
          </cell>
          <cell r="BK182" t="str">
            <v/>
          </cell>
          <cell r="BU182" t="str">
            <v/>
          </cell>
          <cell r="CE182" t="str">
            <v/>
          </cell>
          <cell r="CF182" t="str">
            <v/>
          </cell>
          <cell r="CQ182">
            <v>0</v>
          </cell>
          <cell r="CW182">
            <v>0</v>
          </cell>
          <cell r="EL182" t="str">
            <v>NO</v>
          </cell>
          <cell r="EM182" t="str">
            <v>No Aplica</v>
          </cell>
          <cell r="EN182" t="str">
            <v xml:space="preserve">120
</v>
          </cell>
          <cell r="EO182" t="e">
            <v>#VALUE!</v>
          </cell>
          <cell r="EP182">
            <v>45805</v>
          </cell>
          <cell r="ES182" t="str">
            <v>Clausula 1 - Numeral 6 y 23</v>
          </cell>
          <cell r="ET18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82" t="str">
            <v>No aplica</v>
          </cell>
        </row>
        <row r="183">
          <cell r="E183">
            <v>177</v>
          </cell>
          <cell r="F183" t="str">
            <v>177-2022</v>
          </cell>
          <cell r="G183" t="str">
            <v>CO1.PCCNTR.3180646</v>
          </cell>
          <cell r="H183" t="str">
            <v>EJECUTAR  6 ESTRATEGIAS PARA EL FORTALECIMIENTO DE LA PARTICIPACIÓN CIUDADANA EN LOS TEMAS ESTRATÉGICOS DEL SECTOR</v>
          </cell>
          <cell r="I183" t="str">
            <v>En Ejecución</v>
          </cell>
          <cell r="J183" t="str">
            <v>https://community.secop.gov.co/Public/Tendering/OpportunityDetail/Index?noticeUID=CO1.NTC.2504879&amp;isFromPublicArea=True&amp;isModal=true&amp;asPopupView=true</v>
          </cell>
          <cell r="K183" t="str">
            <v>SDHT-SPRC-PSP-020-2022</v>
          </cell>
          <cell r="L183" t="str">
            <v>X</v>
          </cell>
          <cell r="N183" t="str">
            <v>CC</v>
          </cell>
          <cell r="O183">
            <v>1033722125</v>
          </cell>
          <cell r="P183">
            <v>1</v>
          </cell>
          <cell r="Q183" t="str">
            <v>VELASQUEZ RICO</v>
          </cell>
          <cell r="R183" t="str">
            <v>MAIVEL DANIELA</v>
          </cell>
          <cell r="S183" t="str">
            <v>No Aplica</v>
          </cell>
          <cell r="T183" t="str">
            <v>MAIVEL DANIELA VELASQUEZ RICO</v>
          </cell>
          <cell r="U183" t="str">
            <v>F</v>
          </cell>
          <cell r="V183">
            <v>44568</v>
          </cell>
          <cell r="W183" t="str">
            <v>No Aplica</v>
          </cell>
          <cell r="X183">
            <v>44573</v>
          </cell>
          <cell r="Y183">
            <v>44573</v>
          </cell>
          <cell r="Z183" t="str">
            <v>Contratación Directa</v>
          </cell>
          <cell r="AA183" t="str">
            <v>Contrato</v>
          </cell>
          <cell r="AB183" t="str">
            <v>Prestación de Servicios Profesionales</v>
          </cell>
          <cell r="AC183" t="str">
            <v>PRESTAR SERVICIOS PROFESIONALES PARA DESARROLLAR ACTIVIDADES TÉCNICAS DE FORMULACIÓN, EJECUCIÓN Y SEGUIMIENTO DE LAS INTERVENCIONES PRIORIZADAS POR LA SECRETARÍA DISTRITAL DEL HÁBITAT.</v>
          </cell>
          <cell r="AD183">
            <v>44573</v>
          </cell>
          <cell r="AE183">
            <v>44573</v>
          </cell>
          <cell r="AF183">
            <v>44573</v>
          </cell>
          <cell r="AG183">
            <v>44906</v>
          </cell>
          <cell r="AH183">
            <v>11</v>
          </cell>
          <cell r="AI183">
            <v>0</v>
          </cell>
          <cell r="AJ183">
            <v>11</v>
          </cell>
          <cell r="AK183">
            <v>11</v>
          </cell>
          <cell r="AL183">
            <v>0</v>
          </cell>
          <cell r="AN183">
            <v>44906</v>
          </cell>
          <cell r="AO183">
            <v>73645000</v>
          </cell>
          <cell r="AP183">
            <v>73645000</v>
          </cell>
          <cell r="AQ183">
            <v>6695000</v>
          </cell>
          <cell r="AR183">
            <v>0</v>
          </cell>
          <cell r="AS183">
            <v>2890</v>
          </cell>
          <cell r="AT183">
            <v>123</v>
          </cell>
          <cell r="AU183">
            <v>44564</v>
          </cell>
          <cell r="AV183">
            <v>73645000</v>
          </cell>
          <cell r="AW183" t="str">
            <v>O23011601210000007590</v>
          </cell>
          <cell r="AX183" t="str">
            <v>INVERSION</v>
          </cell>
          <cell r="AY183">
            <v>0</v>
          </cell>
          <cell r="AZ183" t="str">
            <v>5000251990</v>
          </cell>
          <cell r="BA183">
            <v>156</v>
          </cell>
          <cell r="BB183">
            <v>44572</v>
          </cell>
          <cell r="BC183">
            <v>73645000</v>
          </cell>
          <cell r="BK183" t="str">
            <v/>
          </cell>
          <cell r="BU183" t="str">
            <v/>
          </cell>
          <cell r="CE183" t="str">
            <v/>
          </cell>
          <cell r="CF183" t="str">
            <v/>
          </cell>
          <cell r="CQ183">
            <v>0</v>
          </cell>
          <cell r="CW183">
            <v>0</v>
          </cell>
          <cell r="EL183" t="str">
            <v>NO</v>
          </cell>
          <cell r="EM183" t="str">
            <v>No Aplica</v>
          </cell>
          <cell r="EN183" t="str">
            <v xml:space="preserve">120
</v>
          </cell>
          <cell r="EO183" t="e">
            <v>#VALUE!</v>
          </cell>
          <cell r="EP183">
            <v>45806</v>
          </cell>
          <cell r="ES183" t="str">
            <v>Clausula 1 - Numeral 6 y 23</v>
          </cell>
          <cell r="ET18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83" t="str">
            <v>No aplica</v>
          </cell>
        </row>
        <row r="184">
          <cell r="E184">
            <v>178</v>
          </cell>
          <cell r="F184" t="str">
            <v>178-2022</v>
          </cell>
          <cell r="G184" t="str">
            <v>CO1.PCCNTR.3180666</v>
          </cell>
          <cell r="H184" t="str">
            <v>EJECUTAR  6 ESTRATEGIAS PARA EL FORTALECIMIENTO DE LA PARTICIPACIÓN CIUDADANA EN LOS TEMAS ESTRATÉGICOS DEL SECTOR</v>
          </cell>
          <cell r="I184" t="str">
            <v>En Ejecución</v>
          </cell>
          <cell r="J184" t="str">
            <v>https://community.secop.gov.co/Public/Tendering/OpportunityDetail/Index?noticeUID=CO1.NTC.2504895&amp;isFromPublicArea=True&amp;isModal=true&amp;asPopupView=true</v>
          </cell>
          <cell r="K184" t="str">
            <v>SDHT-SPRC-PSP-021-2022</v>
          </cell>
          <cell r="L184" t="str">
            <v>X</v>
          </cell>
          <cell r="N184" t="str">
            <v>CC</v>
          </cell>
          <cell r="O184">
            <v>1121825660</v>
          </cell>
          <cell r="P184">
            <v>2</v>
          </cell>
          <cell r="Q184" t="str">
            <v>NIÑO ACUÑA</v>
          </cell>
          <cell r="R184" t="str">
            <v>ANDREA JOHANA</v>
          </cell>
          <cell r="S184" t="str">
            <v>No Aplica</v>
          </cell>
          <cell r="T184" t="str">
            <v>ANDREA JOHANA NIÑO ACUÑA</v>
          </cell>
          <cell r="U184" t="str">
            <v>F</v>
          </cell>
          <cell r="V184">
            <v>44572</v>
          </cell>
          <cell r="W184" t="str">
            <v>No Aplica</v>
          </cell>
          <cell r="X184">
            <v>44573</v>
          </cell>
          <cell r="Y184">
            <v>44573</v>
          </cell>
          <cell r="Z184" t="str">
            <v>Contratación Directa</v>
          </cell>
          <cell r="AA184" t="str">
            <v>Contrato</v>
          </cell>
          <cell r="AB184" t="str">
            <v>Prestación de Servicios Profesionales</v>
          </cell>
          <cell r="AC184" t="str">
            <v>PRESTAR SERVICIOS PROFESIONALES PARA DESARROLLAR ACTIVIDADES TÉCNICAS DE FORMULACIÓN, EJECUCIÓN Y SEGUIMIENTO DE LAS INTERVENCIONES PRIORIZADAS POR LA SECRETARÍA DISTRITAL DEL HÁBITAT.</v>
          </cell>
          <cell r="AD184">
            <v>44573</v>
          </cell>
          <cell r="AE184">
            <v>44573</v>
          </cell>
          <cell r="AF184">
            <v>44573</v>
          </cell>
          <cell r="AG184">
            <v>44906</v>
          </cell>
          <cell r="AH184">
            <v>11</v>
          </cell>
          <cell r="AI184">
            <v>0</v>
          </cell>
          <cell r="AJ184">
            <v>11</v>
          </cell>
          <cell r="AK184">
            <v>11</v>
          </cell>
          <cell r="AL184">
            <v>0</v>
          </cell>
          <cell r="AN184">
            <v>44906</v>
          </cell>
          <cell r="AO184">
            <v>73645000</v>
          </cell>
          <cell r="AP184">
            <v>73645000</v>
          </cell>
          <cell r="AQ184">
            <v>6695000</v>
          </cell>
          <cell r="AR184">
            <v>0</v>
          </cell>
          <cell r="AS184">
            <v>2891</v>
          </cell>
          <cell r="AT184">
            <v>147</v>
          </cell>
          <cell r="AU184">
            <v>44564</v>
          </cell>
          <cell r="AV184">
            <v>73645000</v>
          </cell>
          <cell r="AW184" t="str">
            <v>O23011601210000007590</v>
          </cell>
          <cell r="AX184" t="str">
            <v>INVERSION</v>
          </cell>
          <cell r="AY184">
            <v>0</v>
          </cell>
          <cell r="AZ184" t="str">
            <v>5000252266</v>
          </cell>
          <cell r="BA184">
            <v>186</v>
          </cell>
          <cell r="BB184">
            <v>44572</v>
          </cell>
          <cell r="BC184">
            <v>73645000</v>
          </cell>
          <cell r="BK184" t="str">
            <v/>
          </cell>
          <cell r="BU184" t="str">
            <v/>
          </cell>
          <cell r="CE184" t="str">
            <v/>
          </cell>
          <cell r="CF184" t="str">
            <v/>
          </cell>
          <cell r="CQ184">
            <v>0</v>
          </cell>
          <cell r="CW184">
            <v>0</v>
          </cell>
          <cell r="EL184" t="str">
            <v>NO</v>
          </cell>
          <cell r="EM184" t="str">
            <v>No Aplica</v>
          </cell>
          <cell r="EN184" t="str">
            <v xml:space="preserve">120
</v>
          </cell>
          <cell r="EO184" t="e">
            <v>#VALUE!</v>
          </cell>
          <cell r="EP184">
            <v>45806</v>
          </cell>
          <cell r="ES184" t="str">
            <v>Clausula 1 - Numeral 6 y 23</v>
          </cell>
          <cell r="ET18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84" t="str">
            <v>No aplica</v>
          </cell>
        </row>
        <row r="185">
          <cell r="E185">
            <v>179</v>
          </cell>
          <cell r="F185" t="str">
            <v>179-2022</v>
          </cell>
          <cell r="G185" t="str">
            <v>CO1.PCCNTR.3179425</v>
          </cell>
          <cell r="H185" t="str">
            <v xml:space="preserve">ELABORAR 1 MODELO DE DATOS PARA ESTANDARIZAR LA INFORMACIÓN MISIONAL Y ESTRATÉGICA DEL SECTOR. </v>
          </cell>
          <cell r="I185" t="str">
            <v>En Ejecución</v>
          </cell>
          <cell r="J185" t="str">
            <v>https://community.secop.gov.co/Public/Tendering/OpportunityDetail/Index?noticeUID=CO1.NTC.2503724&amp;isFromPublicArea=True&amp;isModal=true&amp;asPopupView=true</v>
          </cell>
          <cell r="K185" t="str">
            <v>SDHT-SDIS-PSP-011-2022</v>
          </cell>
          <cell r="L185" t="str">
            <v>X</v>
          </cell>
          <cell r="N185" t="str">
            <v>CC</v>
          </cell>
          <cell r="O185">
            <v>1023886383</v>
          </cell>
          <cell r="P185">
            <v>2</v>
          </cell>
          <cell r="Q185" t="str">
            <v>SALDAÑA ZULUAGA</v>
          </cell>
          <cell r="R185" t="str">
            <v>ERIKA PAOLA</v>
          </cell>
          <cell r="S185" t="str">
            <v>No Aplica</v>
          </cell>
          <cell r="T185" t="str">
            <v>ERIKA PAOLA SALDAÑA ZULUAGA</v>
          </cell>
          <cell r="U185" t="str">
            <v>F</v>
          </cell>
          <cell r="V185">
            <v>44568</v>
          </cell>
          <cell r="W185">
            <v>44573</v>
          </cell>
          <cell r="X185">
            <v>44569</v>
          </cell>
          <cell r="Y185">
            <v>44926</v>
          </cell>
          <cell r="Z185" t="str">
            <v>Contratación Directa</v>
          </cell>
          <cell r="AA185" t="str">
            <v>Contrato</v>
          </cell>
          <cell r="AB185" t="str">
            <v>Prestación de Servicios Profesionales</v>
          </cell>
          <cell r="AC185" t="str">
            <v>PRESTAR SERVICIOS PROFESIONALES PARA APOYAR LAS ACTIVIDADES DE ESTANDARIZACIÓN Y CONSOLIDACIÓN DE LA INFORMACIÓN GEOGRÁFICA, ALFANUMÉRICA Y CARTOGRÁFICA, EN EL MARCO DE LA INFORMACIÓN MISIONAL Y ESTRATÉGICA DEL SECTOR.</v>
          </cell>
          <cell r="AD185">
            <v>44573</v>
          </cell>
          <cell r="AE185">
            <v>44573</v>
          </cell>
          <cell r="AF185">
            <v>44573</v>
          </cell>
          <cell r="AG185">
            <v>44922</v>
          </cell>
          <cell r="AH185">
            <v>11</v>
          </cell>
          <cell r="AI185">
            <v>15</v>
          </cell>
          <cell r="AJ185">
            <v>11.5</v>
          </cell>
          <cell r="AK185">
            <v>11</v>
          </cell>
          <cell r="AL185">
            <v>15</v>
          </cell>
          <cell r="AN185">
            <v>44922</v>
          </cell>
          <cell r="AO185">
            <v>97727000</v>
          </cell>
          <cell r="AP185">
            <v>97727000</v>
          </cell>
          <cell r="AQ185">
            <v>8498000</v>
          </cell>
          <cell r="AR185">
            <v>0</v>
          </cell>
          <cell r="AS185">
            <v>2664</v>
          </cell>
          <cell r="AT185">
            <v>695</v>
          </cell>
          <cell r="AU185">
            <v>44565</v>
          </cell>
          <cell r="AV185">
            <v>97727000</v>
          </cell>
          <cell r="AW185" t="str">
            <v>O23011605530000007728</v>
          </cell>
          <cell r="AX185" t="str">
            <v>INVERSION</v>
          </cell>
          <cell r="AY185">
            <v>0</v>
          </cell>
          <cell r="AZ185" t="str">
            <v>5000250217</v>
          </cell>
          <cell r="BA185">
            <v>133</v>
          </cell>
          <cell r="BB185">
            <v>44568</v>
          </cell>
          <cell r="BC185">
            <v>97727000</v>
          </cell>
          <cell r="BK185" t="str">
            <v/>
          </cell>
          <cell r="BU185" t="str">
            <v/>
          </cell>
          <cell r="CE185" t="str">
            <v/>
          </cell>
          <cell r="CF185" t="str">
            <v/>
          </cell>
          <cell r="CQ185">
            <v>0</v>
          </cell>
          <cell r="CW185">
            <v>0</v>
          </cell>
          <cell r="DA185">
            <v>44743</v>
          </cell>
          <cell r="DB185" t="str">
            <v>LIZBETH CASAS FIGUEROA</v>
          </cell>
          <cell r="DC185">
            <v>52913714</v>
          </cell>
          <cell r="DD185" t="str">
            <v>Carrera 79  19  87 T4 Apto 1003</v>
          </cell>
          <cell r="DE185">
            <v>3173630565</v>
          </cell>
          <cell r="DF185" t="str">
            <v>licafi20@gmail.com</v>
          </cell>
          <cell r="DG185">
            <v>49854933</v>
          </cell>
          <cell r="DH185">
            <v>44747</v>
          </cell>
          <cell r="EL185" t="str">
            <v>NO</v>
          </cell>
          <cell r="EM185" t="str">
            <v>No Aplica</v>
          </cell>
          <cell r="EN185" t="str">
            <v xml:space="preserve">120
</v>
          </cell>
          <cell r="EO185" t="e">
            <v>#VALUE!</v>
          </cell>
          <cell r="EP185">
            <v>45822</v>
          </cell>
          <cell r="ES185" t="str">
            <v>Clausula 1 - Numeral 6 y 23</v>
          </cell>
          <cell r="ET18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85" t="str">
            <v>No aplica</v>
          </cell>
        </row>
        <row r="186">
          <cell r="E186">
            <v>180</v>
          </cell>
          <cell r="F186" t="str">
            <v>180-2022</v>
          </cell>
          <cell r="G186" t="str">
            <v>CO1.PCCNTR.3180200</v>
          </cell>
          <cell r="H186" t="str">
            <v xml:space="preserve">ELABORAR 2 DOCUMENTOS DE ANÁLISIS CON RESPECTO A LAS ALTERNATIVAS DE FINANCIACIÓN Y ACCESO A SOLUCIONES HABITACIONALES </v>
          </cell>
          <cell r="I186" t="str">
            <v>En Ejecución</v>
          </cell>
          <cell r="J186" t="str">
            <v>https://community.secop.gov.co/Public/Tendering/OpportunityDetail/Index?noticeUID=CO1.NTC.2503731&amp;isFromPublicArea=True&amp;isModal=true&amp;asPopupView=true</v>
          </cell>
          <cell r="K186" t="str">
            <v>SDHT-SDIS-PSP-032-2022</v>
          </cell>
          <cell r="L186" t="str">
            <v>X</v>
          </cell>
          <cell r="N186" t="str">
            <v>CC</v>
          </cell>
          <cell r="O186">
            <v>1057589937</v>
          </cell>
          <cell r="P186">
            <v>2</v>
          </cell>
          <cell r="Q186" t="str">
            <v>CAMARGO DE LA HOZ</v>
          </cell>
          <cell r="R186" t="str">
            <v>KAREN LUCIA</v>
          </cell>
          <cell r="S186" t="str">
            <v>No Aplica</v>
          </cell>
          <cell r="T186" t="str">
            <v>KAREN LUCIA CAMARGO DE LA HOZ</v>
          </cell>
          <cell r="U186" t="str">
            <v>F</v>
          </cell>
          <cell r="V186">
            <v>44568</v>
          </cell>
          <cell r="W186">
            <v>44573</v>
          </cell>
          <cell r="X186">
            <v>44572</v>
          </cell>
          <cell r="Y186">
            <v>44926</v>
          </cell>
          <cell r="Z186" t="str">
            <v>Contratación Directa</v>
          </cell>
          <cell r="AA186" t="str">
            <v>Contrato</v>
          </cell>
          <cell r="AB186" t="str">
            <v>Prestación de Servicios Profesionales</v>
          </cell>
          <cell r="AC186" t="str">
            <v xml:space="preserve"> PRESTAR SERVICIOS PROFESIONALES DE APOYO EN LAS ACTIVIDADES DE PROCESAMIENTO, ANÁLISIS Y CONSOLIDACIÓN DE INDICADORES EN TEMAS RELACIONADOS CON EL SECTOR HÁBITAT, EN EL MARCO DE LA POLÍTICA DE GESTIÓN INTEGRAL DEL HÁBITAT</v>
          </cell>
          <cell r="AD186">
            <v>44573</v>
          </cell>
          <cell r="AE186">
            <v>44573</v>
          </cell>
          <cell r="AF186">
            <v>44573</v>
          </cell>
          <cell r="AG186">
            <v>44922</v>
          </cell>
          <cell r="AH186">
            <v>11</v>
          </cell>
          <cell r="AI186">
            <v>15</v>
          </cell>
          <cell r="AJ186">
            <v>11.5</v>
          </cell>
          <cell r="AK186">
            <v>11</v>
          </cell>
          <cell r="AL186">
            <v>15</v>
          </cell>
          <cell r="AN186">
            <v>44922</v>
          </cell>
          <cell r="AO186">
            <v>63963000</v>
          </cell>
          <cell r="AP186">
            <v>63963000</v>
          </cell>
          <cell r="AQ186">
            <v>5562000</v>
          </cell>
          <cell r="AR186">
            <v>0</v>
          </cell>
          <cell r="AS186">
            <v>2647</v>
          </cell>
          <cell r="AT186">
            <v>636</v>
          </cell>
          <cell r="AU186">
            <v>44565</v>
          </cell>
          <cell r="AV186">
            <v>63963000</v>
          </cell>
          <cell r="AW186" t="str">
            <v>O23011601190000007721</v>
          </cell>
          <cell r="AX186" t="str">
            <v>INVERSION</v>
          </cell>
          <cell r="AY186">
            <v>0</v>
          </cell>
          <cell r="AZ186" t="str">
            <v>5000252568</v>
          </cell>
          <cell r="BA186">
            <v>193</v>
          </cell>
          <cell r="BB186">
            <v>44572</v>
          </cell>
          <cell r="BC186">
            <v>63963000</v>
          </cell>
          <cell r="BK186" t="str">
            <v/>
          </cell>
          <cell r="BU186" t="str">
            <v/>
          </cell>
          <cell r="CE186" t="str">
            <v/>
          </cell>
          <cell r="CF186" t="str">
            <v/>
          </cell>
          <cell r="CQ186">
            <v>0</v>
          </cell>
          <cell r="CW186">
            <v>0</v>
          </cell>
          <cell r="EL186" t="str">
            <v>NO</v>
          </cell>
          <cell r="EM186" t="str">
            <v>No Aplica</v>
          </cell>
          <cell r="EN186" t="str">
            <v xml:space="preserve">120
</v>
          </cell>
          <cell r="EO186" t="e">
            <v>#VALUE!</v>
          </cell>
          <cell r="EP186">
            <v>45822</v>
          </cell>
          <cell r="ES186" t="str">
            <v>Clausula 1 - Numeral 6 y 23</v>
          </cell>
          <cell r="ET18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86" t="str">
            <v>No aplica</v>
          </cell>
        </row>
        <row r="187">
          <cell r="E187">
            <v>181</v>
          </cell>
          <cell r="F187" t="str">
            <v>181-2022</v>
          </cell>
          <cell r="G187" t="str">
            <v>CO1.PCCNTR.3179750</v>
          </cell>
          <cell r="H187" t="str">
            <v>DESARROLLAR 1  DOCUMENTO NORMATIVO SOBRE LA FORMULACIÓN DE LOS INSTRUMENTOS DE PLANEACIÓN DE SEGUNDO NIVEL EN UNIDADES DEFICITARIAS A CARGO DE LA SDHT</v>
          </cell>
          <cell r="I187" t="str">
            <v>En Ejecución</v>
          </cell>
          <cell r="J187" t="str">
            <v>https://community.secop.gov.co/Public/Tendering/OpportunityDetail/Index?noticeUID=CO1.NTC.2503738&amp;isFromPublicArea=True&amp;isModal=true&amp;asPopupView=true</v>
          </cell>
          <cell r="K187" t="str">
            <v>SDHT-SDIS-PSP-026-2022</v>
          </cell>
          <cell r="L187" t="str">
            <v>X</v>
          </cell>
          <cell r="N187" t="str">
            <v>CC</v>
          </cell>
          <cell r="O187">
            <v>39543287</v>
          </cell>
          <cell r="P187">
            <v>9</v>
          </cell>
          <cell r="Q187" t="str">
            <v>RODRIGUEZ OSORIO</v>
          </cell>
          <cell r="R187" t="str">
            <v>YANNET</v>
          </cell>
          <cell r="S187" t="str">
            <v>No Aplica</v>
          </cell>
          <cell r="T187" t="str">
            <v>YANNET RODRIGUEZ OSORIO</v>
          </cell>
          <cell r="U187" t="str">
            <v>F</v>
          </cell>
          <cell r="V187">
            <v>44568</v>
          </cell>
          <cell r="W187">
            <v>44573</v>
          </cell>
          <cell r="X187">
            <v>44572</v>
          </cell>
          <cell r="Y187">
            <v>44926</v>
          </cell>
          <cell r="Z187" t="str">
            <v>Contratación Directa</v>
          </cell>
          <cell r="AA187" t="str">
            <v>Contrato</v>
          </cell>
          <cell r="AB187" t="str">
            <v>Prestación de Servicios Profesionales</v>
          </cell>
          <cell r="AC187" t="str">
            <v>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v>
          </cell>
          <cell r="AD187">
            <v>44573</v>
          </cell>
          <cell r="AE187">
            <v>44573</v>
          </cell>
          <cell r="AF187">
            <v>44573</v>
          </cell>
          <cell r="AG187">
            <v>44870</v>
          </cell>
          <cell r="AH187">
            <v>9</v>
          </cell>
          <cell r="AI187">
            <v>24</v>
          </cell>
          <cell r="AJ187">
            <v>9.8000000000000007</v>
          </cell>
          <cell r="AK187">
            <v>9</v>
          </cell>
          <cell r="AL187">
            <v>24</v>
          </cell>
          <cell r="AN187">
            <v>44870</v>
          </cell>
          <cell r="AO187">
            <v>60564000</v>
          </cell>
          <cell r="AP187">
            <v>60564000</v>
          </cell>
          <cell r="AQ187">
            <v>6180000</v>
          </cell>
          <cell r="AR187">
            <v>0</v>
          </cell>
          <cell r="AS187">
            <v>2641</v>
          </cell>
          <cell r="AT187">
            <v>606</v>
          </cell>
          <cell r="AU187">
            <v>44565</v>
          </cell>
          <cell r="AV187">
            <v>60610000</v>
          </cell>
          <cell r="AW187" t="str">
            <v>O23011601190000007721</v>
          </cell>
          <cell r="AX187" t="str">
            <v>INVERSION</v>
          </cell>
          <cell r="AY187">
            <v>0</v>
          </cell>
          <cell r="AZ187" t="str">
            <v>5000251921</v>
          </cell>
          <cell r="BA187">
            <v>144</v>
          </cell>
          <cell r="BB187">
            <v>44572</v>
          </cell>
          <cell r="BC187">
            <v>60564000</v>
          </cell>
          <cell r="BK187" t="str">
            <v/>
          </cell>
          <cell r="CE187" t="str">
            <v/>
          </cell>
          <cell r="CF187" t="str">
            <v/>
          </cell>
          <cell r="EL187" t="str">
            <v>NO</v>
          </cell>
          <cell r="EM187" t="str">
            <v>No Aplica</v>
          </cell>
          <cell r="EN187" t="str">
            <v xml:space="preserve">120
</v>
          </cell>
          <cell r="EO187" t="e">
            <v>#VALUE!</v>
          </cell>
          <cell r="EP187">
            <v>45770</v>
          </cell>
          <cell r="ES187" t="str">
            <v>Clausula 1 - Numeral 6 y 23</v>
          </cell>
          <cell r="ET18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87" t="str">
            <v>No aplica</v>
          </cell>
        </row>
        <row r="188">
          <cell r="E188">
            <v>182</v>
          </cell>
          <cell r="F188" t="str">
            <v>182-2022</v>
          </cell>
          <cell r="G188" t="str">
            <v>CO1.PCCNTR.3179457</v>
          </cell>
          <cell r="H188" t="str">
            <v>DEFINIR 100 % DE LOS LINEAMIENTOS TÉCNICOS REQUERIDOS PARA LA CENTRALIZACIÓN, ESTANDARIZACIÓN Y GESTIÓN UNIFICADA DE LA INFORMACIÓN CATASTRAL DE SERVICIOS PÚBLICOS DOMICILIARIOS.</v>
          </cell>
          <cell r="I188" t="str">
            <v>En Ejecución</v>
          </cell>
          <cell r="J188" t="str">
            <v>https://community.secop.gov.co/Public/Tendering/OpportunityDetail/Index?noticeUID=CO1.NTC.2504008&amp;isFromPublicArea=True&amp;isModal=true&amp;asPopupView=true</v>
          </cell>
          <cell r="K188" t="str">
            <v>SDHT-SDSP-PSP-002-2022</v>
          </cell>
          <cell r="L188" t="str">
            <v>X</v>
          </cell>
          <cell r="N188" t="str">
            <v>CC</v>
          </cell>
          <cell r="O188">
            <v>53135138</v>
          </cell>
          <cell r="P188">
            <v>0</v>
          </cell>
          <cell r="Q188" t="str">
            <v>GOMEZ BARAHONA</v>
          </cell>
          <cell r="R188" t="str">
            <v>DIANA MILENA</v>
          </cell>
          <cell r="S188" t="str">
            <v>No Aplica</v>
          </cell>
          <cell r="T188" t="str">
            <v>DIANA MILENA GOMEZ BARAHONA</v>
          </cell>
          <cell r="U188" t="str">
            <v>F</v>
          </cell>
          <cell r="V188">
            <v>44568</v>
          </cell>
          <cell r="W188" t="str">
            <v>No Aplica</v>
          </cell>
          <cell r="X188">
            <v>44572</v>
          </cell>
          <cell r="Y188">
            <v>44891</v>
          </cell>
          <cell r="Z188" t="str">
            <v>Contratación Directa</v>
          </cell>
          <cell r="AA188" t="str">
            <v>Contrato</v>
          </cell>
          <cell r="AB188" t="str">
            <v>Prestación de Servicios Profesionales</v>
          </cell>
          <cell r="AC188" t="str">
            <v>PRESTAR SERVICIOS PROFESIONALES PARA EL DESARROLLO DE LAS ACTIVIDADES RELACIONADAS CON LA REVISIÓN, ANÁLISIS Y ELABORACIÓN DE PRODUCTOS DE INFORMACIÓN GEOGRÁFICA PARA LA SUBDIRECCIÓN DE SERVICIOS PÚBLICOS</v>
          </cell>
          <cell r="AD188">
            <v>44572</v>
          </cell>
          <cell r="AE188">
            <v>44592</v>
          </cell>
          <cell r="AF188">
            <v>44592</v>
          </cell>
          <cell r="AG188">
            <v>44920</v>
          </cell>
          <cell r="AH188">
            <v>11</v>
          </cell>
          <cell r="AI188">
            <v>15</v>
          </cell>
          <cell r="AJ188">
            <v>11.5</v>
          </cell>
          <cell r="AK188">
            <v>11</v>
          </cell>
          <cell r="AL188">
            <v>15</v>
          </cell>
          <cell r="AN188">
            <v>44920</v>
          </cell>
          <cell r="AO188">
            <v>88837500</v>
          </cell>
          <cell r="AP188">
            <v>88837500</v>
          </cell>
          <cell r="AQ188">
            <v>7725000</v>
          </cell>
          <cell r="AR188">
            <v>0</v>
          </cell>
          <cell r="AS188">
            <v>3464</v>
          </cell>
          <cell r="AT188">
            <v>81</v>
          </cell>
          <cell r="AU188">
            <v>44564</v>
          </cell>
          <cell r="AV188">
            <v>88837500</v>
          </cell>
          <cell r="AW188" t="str">
            <v>O23011605510000007618</v>
          </cell>
          <cell r="AX188" t="str">
            <v>INVERSION</v>
          </cell>
          <cell r="AY188">
            <v>0</v>
          </cell>
          <cell r="AZ188" t="str">
            <v>5000251953</v>
          </cell>
          <cell r="BA188">
            <v>146</v>
          </cell>
          <cell r="BB188">
            <v>44572</v>
          </cell>
          <cell r="BC188">
            <v>88837500</v>
          </cell>
          <cell r="BK188" t="str">
            <v/>
          </cell>
          <cell r="CE188" t="str">
            <v/>
          </cell>
          <cell r="CF188" t="str">
            <v/>
          </cell>
          <cell r="EL188" t="str">
            <v>NO</v>
          </cell>
          <cell r="EM188" t="str">
            <v>No Aplica</v>
          </cell>
          <cell r="EN188" t="str">
            <v xml:space="preserve">120
</v>
          </cell>
          <cell r="EO188" t="e">
            <v>#VALUE!</v>
          </cell>
          <cell r="EP188">
            <v>45820</v>
          </cell>
          <cell r="ES188" t="str">
            <v>Clausula 1 - Numeral 6 y 23</v>
          </cell>
          <cell r="ET18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88" t="str">
            <v>No aplica</v>
          </cell>
        </row>
        <row r="189">
          <cell r="E189">
            <v>183</v>
          </cell>
          <cell r="F189" t="str">
            <v>183-2022</v>
          </cell>
          <cell r="G189" t="str">
            <v>CO1.PCCNTR.3180201</v>
          </cell>
          <cell r="H189" t="str">
            <v>FORTALECER TÉCNICA Y ORGANIZACIONALMENTE 100 % DE LOS ACUEDUCTOS IDENTIFICADOS Y PRIORIZADOS EN LA ZONA RURAL DEL DISTRITO.</v>
          </cell>
          <cell r="I189" t="str">
            <v>En Ejecución</v>
          </cell>
          <cell r="J189" t="str">
            <v>https://community.secop.gov.co/Public/Tendering/OpportunityDetail/Index?noticeUID=CO1.NTC.2504440&amp;isFromPublicArea=True&amp;isModal=true&amp;asPopupView=true</v>
          </cell>
          <cell r="K189" t="str">
            <v>SDHT-SDSP-PSP-009-2022</v>
          </cell>
          <cell r="L189" t="str">
            <v>X</v>
          </cell>
          <cell r="N189" t="str">
            <v>CC</v>
          </cell>
          <cell r="O189">
            <v>35427539</v>
          </cell>
          <cell r="P189">
            <v>9</v>
          </cell>
          <cell r="Q189" t="str">
            <v>CAMARGO CORREA</v>
          </cell>
          <cell r="R189" t="str">
            <v>LOLITA</v>
          </cell>
          <cell r="S189" t="str">
            <v>No Aplica</v>
          </cell>
          <cell r="T189" t="str">
            <v>LOLITA CAMARGO CORREA</v>
          </cell>
          <cell r="U189" t="str">
            <v>F</v>
          </cell>
          <cell r="V189">
            <v>44568</v>
          </cell>
          <cell r="W189" t="str">
            <v>No Aplica</v>
          </cell>
          <cell r="X189">
            <v>44572</v>
          </cell>
          <cell r="Y189">
            <v>44891</v>
          </cell>
          <cell r="Z189" t="str">
            <v>Contratación Directa</v>
          </cell>
          <cell r="AA189" t="str">
            <v>Contrato</v>
          </cell>
          <cell r="AB189" t="str">
            <v>Prestación de Servicios Profesionales</v>
          </cell>
          <cell r="AC189" t="str">
            <v>PRESTAR SERVICIOS PROFESIONALES A LA SUBDIRECCIÓN DE SERVICIOS PÚBLICOS PARA ACOMPAÑAR EN EL ÁMBITO JURÍDICO LA IMPLEMENTACIÓN DE POLÍTICAS Y PROGRAMAS EN MATERIA DE SERVICIOS PÚBLICOS TENDIENTES AL ASEGURAMIENTO DE LA PRESTACIÓN Y LA REGIONALIZACIÓN</v>
          </cell>
          <cell r="AD189">
            <v>44572</v>
          </cell>
          <cell r="AE189">
            <v>44572</v>
          </cell>
          <cell r="AF189">
            <v>44572</v>
          </cell>
          <cell r="AG189">
            <v>44920</v>
          </cell>
          <cell r="AH189">
            <v>11</v>
          </cell>
          <cell r="AI189">
            <v>15</v>
          </cell>
          <cell r="AJ189">
            <v>11.5</v>
          </cell>
          <cell r="AK189">
            <v>11</v>
          </cell>
          <cell r="AL189">
            <v>15</v>
          </cell>
          <cell r="AN189">
            <v>44920</v>
          </cell>
          <cell r="AO189">
            <v>87653000</v>
          </cell>
          <cell r="AP189">
            <v>87653000</v>
          </cell>
          <cell r="AQ189">
            <v>7622000</v>
          </cell>
          <cell r="AR189">
            <v>0</v>
          </cell>
          <cell r="AS189">
            <v>3450</v>
          </cell>
          <cell r="AT189">
            <v>37</v>
          </cell>
          <cell r="AU189">
            <v>44564</v>
          </cell>
          <cell r="AV189">
            <v>87653000</v>
          </cell>
          <cell r="AW189" t="str">
            <v>O23011602370000007615</v>
          </cell>
          <cell r="AX189" t="str">
            <v>INVERSION</v>
          </cell>
          <cell r="AY189">
            <v>0</v>
          </cell>
          <cell r="AZ189" t="str">
            <v>5000251928</v>
          </cell>
          <cell r="BA189">
            <v>145</v>
          </cell>
          <cell r="BB189">
            <v>44572</v>
          </cell>
          <cell r="BC189">
            <v>87653000</v>
          </cell>
          <cell r="BK189" t="str">
            <v/>
          </cell>
          <cell r="CE189" t="str">
            <v/>
          </cell>
          <cell r="CF189" t="str">
            <v/>
          </cell>
          <cell r="EL189" t="str">
            <v>NO</v>
          </cell>
          <cell r="EM189" t="str">
            <v>No Aplica</v>
          </cell>
          <cell r="EN189" t="str">
            <v xml:space="preserve">120
</v>
          </cell>
          <cell r="EO189" t="e">
            <v>#VALUE!</v>
          </cell>
          <cell r="EP189">
            <v>45820</v>
          </cell>
          <cell r="ES189" t="str">
            <v>Clausula 1 - Numeral 6 y 23</v>
          </cell>
          <cell r="ET18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89" t="str">
            <v>No aplica</v>
          </cell>
        </row>
        <row r="190">
          <cell r="E190">
            <v>184</v>
          </cell>
          <cell r="F190" t="str">
            <v>184-2022</v>
          </cell>
          <cell r="G190" t="str">
            <v>CO1.PCCNTR.3180957</v>
          </cell>
          <cell r="H190" t="str">
            <v>FORTALECER TÉCNICA Y ORGANIZACIONALMENTE 100 % DE LOS ACUEDUCTOS IDENTIFICADOS Y PRIORIZADOS EN LA ZONA RURAL DEL DISTRITO.</v>
          </cell>
          <cell r="I190" t="str">
            <v>En Ejecución</v>
          </cell>
          <cell r="J190" t="str">
            <v>https://community.secop.gov.co/Public/Tendering/OpportunityDetail/Index?noticeUID=CO1.NTC.2505537&amp;isFromPublicArea=True&amp;isModal=true&amp;asPopupView=true</v>
          </cell>
          <cell r="K190" t="str">
            <v>SDHT-SDSP-PSP-005-2022</v>
          </cell>
          <cell r="L190" t="str">
            <v>X</v>
          </cell>
          <cell r="N190" t="str">
            <v>CC</v>
          </cell>
          <cell r="O190">
            <v>94527404</v>
          </cell>
          <cell r="P190">
            <v>7</v>
          </cell>
          <cell r="Q190" t="str">
            <v>CIFUENTES CIFUENTES</v>
          </cell>
          <cell r="R190" t="str">
            <v>GIRADU</v>
          </cell>
          <cell r="S190" t="str">
            <v>No Aplica</v>
          </cell>
          <cell r="T190" t="str">
            <v>GIRADU CIFUENTES CIFUENTES</v>
          </cell>
          <cell r="U190" t="str">
            <v>M</v>
          </cell>
          <cell r="V190">
            <v>44568</v>
          </cell>
          <cell r="W190">
            <v>44574</v>
          </cell>
          <cell r="X190">
            <v>44572</v>
          </cell>
          <cell r="Y190">
            <v>44891</v>
          </cell>
          <cell r="Z190" t="str">
            <v>Contratación Directa</v>
          </cell>
          <cell r="AA190" t="str">
            <v>Contrato</v>
          </cell>
          <cell r="AB190" t="str">
            <v>Prestación de Servicios Profesionales</v>
          </cell>
          <cell r="AC190" t="str">
            <v>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v>
          </cell>
          <cell r="AD190">
            <v>44574</v>
          </cell>
          <cell r="AE190">
            <v>44574</v>
          </cell>
          <cell r="AF190">
            <v>44574</v>
          </cell>
          <cell r="AG190">
            <v>44922</v>
          </cell>
          <cell r="AH190">
            <v>11</v>
          </cell>
          <cell r="AI190">
            <v>15</v>
          </cell>
          <cell r="AJ190">
            <v>11.5</v>
          </cell>
          <cell r="AK190">
            <v>11</v>
          </cell>
          <cell r="AL190">
            <v>15</v>
          </cell>
          <cell r="AN190">
            <v>44922</v>
          </cell>
          <cell r="AO190">
            <v>98076600</v>
          </cell>
          <cell r="AP190">
            <v>98076600</v>
          </cell>
          <cell r="AQ190">
            <v>8528400</v>
          </cell>
          <cell r="AR190">
            <v>0</v>
          </cell>
          <cell r="AS190">
            <v>3447</v>
          </cell>
          <cell r="AT190">
            <v>41</v>
          </cell>
          <cell r="AU190">
            <v>44564</v>
          </cell>
          <cell r="AV190">
            <v>98076600</v>
          </cell>
          <cell r="AW190" t="str">
            <v>O23011602370000007615</v>
          </cell>
          <cell r="AX190" t="str">
            <v>INVERSION</v>
          </cell>
          <cell r="AY190">
            <v>0</v>
          </cell>
          <cell r="AZ190" t="str">
            <v>5000252183</v>
          </cell>
          <cell r="BA190">
            <v>176</v>
          </cell>
          <cell r="BB190">
            <v>44572</v>
          </cell>
          <cell r="BC190">
            <v>98076600</v>
          </cell>
          <cell r="BK190" t="str">
            <v/>
          </cell>
          <cell r="CE190" t="str">
            <v/>
          </cell>
          <cell r="CF190" t="str">
            <v/>
          </cell>
          <cell r="EL190" t="str">
            <v>NO</v>
          </cell>
          <cell r="EM190" t="str">
            <v>No Aplica</v>
          </cell>
          <cell r="EN190" t="str">
            <v xml:space="preserve">120
</v>
          </cell>
          <cell r="EO190" t="e">
            <v>#VALUE!</v>
          </cell>
          <cell r="EP190">
            <v>45822</v>
          </cell>
          <cell r="ES190" t="str">
            <v>Clausula 1 - Numeral 6 y 23</v>
          </cell>
          <cell r="ET19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90" t="str">
            <v>No aplica</v>
          </cell>
        </row>
        <row r="191">
          <cell r="E191">
            <v>185</v>
          </cell>
          <cell r="F191" t="str">
            <v>185-2022</v>
          </cell>
          <cell r="G191" t="str">
            <v>CO1.PCCNTR.3181402</v>
          </cell>
          <cell r="H191" t="str">
            <v>FORTALECER TÉCNICA Y ORGANIZACIONALMENTE 100 % DE LOS ACUEDUCTOS IDENTIFICADOS Y PRIORIZADOS EN LA ZONA RURAL DEL DISTRITO.</v>
          </cell>
          <cell r="I191" t="str">
            <v>En Ejecución</v>
          </cell>
          <cell r="J191" t="str">
            <v>https://community.secop.gov.co/Public/Tendering/OpportunityDetail/Index?noticeUID=CO1.NTC.2505293&amp;isFromPublicArea=True&amp;isModal=true&amp;asPopupView=true</v>
          </cell>
          <cell r="K191" t="str">
            <v>SDHT-SDSP-PSP-006-2022</v>
          </cell>
          <cell r="L191" t="str">
            <v>X</v>
          </cell>
          <cell r="N191" t="str">
            <v>CC</v>
          </cell>
          <cell r="O191">
            <v>80490076</v>
          </cell>
          <cell r="P191">
            <v>1</v>
          </cell>
          <cell r="Q191" t="str">
            <v>JARA VILLALBA</v>
          </cell>
          <cell r="R191" t="str">
            <v>IVAN DARIO</v>
          </cell>
          <cell r="S191" t="str">
            <v>No Aplica</v>
          </cell>
          <cell r="T191" t="str">
            <v>IVAN DARIO JARA VILLALBA</v>
          </cell>
          <cell r="U191" t="str">
            <v>M</v>
          </cell>
          <cell r="V191">
            <v>44568</v>
          </cell>
          <cell r="W191" t="str">
            <v>No Aplica</v>
          </cell>
          <cell r="X191">
            <v>44573</v>
          </cell>
          <cell r="Y191">
            <v>44891</v>
          </cell>
          <cell r="Z191" t="str">
            <v>Contratación Directa</v>
          </cell>
          <cell r="AA191" t="str">
            <v>Contrato</v>
          </cell>
          <cell r="AB191" t="str">
            <v>Prestación de Servicios Profesionales</v>
          </cell>
          <cell r="AC191" t="str">
            <v>PRESTAR SERVICIOS PROFESIONALES A LA SUBDIRECCIÓN DE SERVICIOS PÚBLICOS EN EL ACOMPAÑAMIENTO Y SEGUIMIENTO PARA LA ADECUADA OPERACIÓN DE LOS ACUEDUCTOS COMUNITARIOS</v>
          </cell>
          <cell r="AD191">
            <v>44573</v>
          </cell>
          <cell r="AE191">
            <v>44573</v>
          </cell>
          <cell r="AF191">
            <v>44573</v>
          </cell>
          <cell r="AG191">
            <v>44921</v>
          </cell>
          <cell r="AH191">
            <v>11</v>
          </cell>
          <cell r="AI191">
            <v>15</v>
          </cell>
          <cell r="AJ191">
            <v>11.5</v>
          </cell>
          <cell r="AK191">
            <v>11</v>
          </cell>
          <cell r="AL191">
            <v>15</v>
          </cell>
          <cell r="AN191">
            <v>44921</v>
          </cell>
          <cell r="AO191">
            <v>76992500</v>
          </cell>
          <cell r="AP191">
            <v>76992500</v>
          </cell>
          <cell r="AQ191">
            <v>6695000</v>
          </cell>
          <cell r="AR191">
            <v>0</v>
          </cell>
          <cell r="AS191">
            <v>3448</v>
          </cell>
          <cell r="AT191">
            <v>57</v>
          </cell>
          <cell r="AU191">
            <v>44564</v>
          </cell>
          <cell r="AV191">
            <v>76992500</v>
          </cell>
          <cell r="AW191" t="str">
            <v>O23011602370000007615</v>
          </cell>
          <cell r="AX191" t="str">
            <v>INVERSION</v>
          </cell>
          <cell r="AY191">
            <v>0</v>
          </cell>
          <cell r="AZ191" t="str">
            <v>5000252056</v>
          </cell>
          <cell r="BA191">
            <v>173</v>
          </cell>
          <cell r="BB191">
            <v>44572</v>
          </cell>
          <cell r="BC191">
            <v>76992500</v>
          </cell>
          <cell r="BK191" t="str">
            <v/>
          </cell>
          <cell r="CE191" t="str">
            <v/>
          </cell>
          <cell r="CF191" t="str">
            <v/>
          </cell>
          <cell r="EL191" t="str">
            <v>NO</v>
          </cell>
          <cell r="EM191" t="str">
            <v>No Aplica</v>
          </cell>
          <cell r="EN191" t="str">
            <v xml:space="preserve">120
</v>
          </cell>
          <cell r="EO191" t="e">
            <v>#VALUE!</v>
          </cell>
          <cell r="EP191">
            <v>45821</v>
          </cell>
          <cell r="ES191" t="str">
            <v>Clausula 1 - Numeral 6 y 23</v>
          </cell>
          <cell r="ET19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91" t="str">
            <v>No aplica</v>
          </cell>
        </row>
        <row r="192">
          <cell r="E192">
            <v>186</v>
          </cell>
          <cell r="F192" t="str">
            <v>186-2022</v>
          </cell>
          <cell r="G192" t="str">
            <v>CO1.PCCNTR.3181499</v>
          </cell>
          <cell r="H192" t="str">
            <v>FORTALECER TÉCNICA Y ORGANIZACIONALMENTE 100 % DE LOS ACUEDUCTOS IDENTIFICADOS Y PRIORIZADOS EN LA ZONA RURAL DEL DISTRITO.</v>
          </cell>
          <cell r="I192" t="str">
            <v>En Ejecución</v>
          </cell>
          <cell r="J192" t="str">
            <v>https://community.secop.gov.co/Public/Tendering/OpportunityDetail/Index?noticeUID=CO1.NTC.2506120&amp;isFromPublicArea=True&amp;isModal=true&amp;asPopupView=true</v>
          </cell>
          <cell r="K192" t="str">
            <v>SDHT-SDSP-PSP-011-2022</v>
          </cell>
          <cell r="L192" t="str">
            <v>X</v>
          </cell>
          <cell r="N192" t="str">
            <v>CC</v>
          </cell>
          <cell r="O192">
            <v>1020784837</v>
          </cell>
          <cell r="P192">
            <v>5</v>
          </cell>
          <cell r="Q192" t="str">
            <v>RODRIGUEZ PALACIOS</v>
          </cell>
          <cell r="R192" t="str">
            <v>MARIA CATALINA</v>
          </cell>
          <cell r="S192" t="str">
            <v>No Aplica</v>
          </cell>
          <cell r="T192" t="str">
            <v>MARIA CATALINA RODRIGUEZ PALACIOS</v>
          </cell>
          <cell r="U192" t="str">
            <v>F</v>
          </cell>
          <cell r="V192">
            <v>44568</v>
          </cell>
          <cell r="W192" t="str">
            <v>No Aplica</v>
          </cell>
          <cell r="X192">
            <v>44573</v>
          </cell>
          <cell r="Y192">
            <v>44891</v>
          </cell>
          <cell r="Z192" t="str">
            <v>Contratación Directa</v>
          </cell>
          <cell r="AA192" t="str">
            <v>Contrato</v>
          </cell>
          <cell r="AB192" t="str">
            <v>Prestación de Servicios Profesionales</v>
          </cell>
          <cell r="AC192" t="str">
            <v xml:space="preserve"> PRESTAR SERVICIOS PROFESIONALES PARA PROMOVER EL FORTALECIMIENTO ORGANIZACIONAL DE LOS ACUEDUCTOS COMUNITARIOS Y LA ARTICULACIÓN INSTITUCIONAL CON LAS ENTIDADES RELACIONADAS CON LA PRESTACIÓN DE LOS SERVICIOS PÚBLICOS EN EL DISTRITO CAPITAL</v>
          </cell>
          <cell r="AD192">
            <v>44573</v>
          </cell>
          <cell r="AE192">
            <v>44573</v>
          </cell>
          <cell r="AF192">
            <v>44573</v>
          </cell>
          <cell r="AG192">
            <v>44921</v>
          </cell>
          <cell r="AH192">
            <v>11</v>
          </cell>
          <cell r="AI192">
            <v>15</v>
          </cell>
          <cell r="AJ192">
            <v>11.5</v>
          </cell>
          <cell r="AK192">
            <v>11</v>
          </cell>
          <cell r="AL192">
            <v>15</v>
          </cell>
          <cell r="AN192">
            <v>44921</v>
          </cell>
          <cell r="AO192">
            <v>71070000</v>
          </cell>
          <cell r="AP192">
            <v>71070000</v>
          </cell>
          <cell r="AQ192">
            <v>6180000</v>
          </cell>
          <cell r="AR192">
            <v>0</v>
          </cell>
          <cell r="AS192">
            <v>3444</v>
          </cell>
          <cell r="AT192">
            <v>43</v>
          </cell>
          <cell r="AU192">
            <v>44564</v>
          </cell>
          <cell r="AV192">
            <v>71070000</v>
          </cell>
          <cell r="AW192" t="str">
            <v>O23011602370000007615</v>
          </cell>
          <cell r="AX192" t="str">
            <v>INVERSION</v>
          </cell>
          <cell r="AY192">
            <v>0</v>
          </cell>
          <cell r="AZ192" t="str">
            <v>5000251963</v>
          </cell>
          <cell r="BA192">
            <v>148</v>
          </cell>
          <cell r="BB192">
            <v>44572</v>
          </cell>
          <cell r="BC192">
            <v>71070000</v>
          </cell>
          <cell r="BK192" t="str">
            <v/>
          </cell>
          <cell r="CE192" t="str">
            <v/>
          </cell>
          <cell r="CF192" t="str">
            <v/>
          </cell>
          <cell r="EL192" t="str">
            <v>NO</v>
          </cell>
          <cell r="EM192" t="str">
            <v>No Aplica</v>
          </cell>
          <cell r="EN192" t="str">
            <v xml:space="preserve">120
</v>
          </cell>
          <cell r="EO192" t="e">
            <v>#VALUE!</v>
          </cell>
          <cell r="EP192">
            <v>45821</v>
          </cell>
          <cell r="ES192" t="str">
            <v>Clausula 1 - Numeral 6 y 23</v>
          </cell>
          <cell r="ET19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92" t="str">
            <v>No aplica</v>
          </cell>
        </row>
        <row r="193">
          <cell r="E193">
            <v>187</v>
          </cell>
          <cell r="F193" t="str">
            <v>187-2022</v>
          </cell>
          <cell r="G193" t="str">
            <v>CO1.PCCNTR.3179590</v>
          </cell>
          <cell r="H193" t="str">
            <v xml:space="preserve">ASIGNAR 4500 SUBSIDIOS PARA MEJORAMIENTO DE VIVIENDA PRIORIZANDO HOGARES CON JEFATURA FEMENINA, PERSONAS CON DISCAPACIDAD, VÍCTIMAS DEL CONFLICTO ARMADO, POBLACIÓN ÉTNICA Y ADULTOS MAYORES </v>
          </cell>
          <cell r="I193" t="str">
            <v>En Ejecución</v>
          </cell>
          <cell r="J193" t="str">
            <v>https://community.secop.gov.co/Public/Tendering/OpportunityDetail/Index?noticeUID=CO1.NTC.2504162&amp;isFromPublicArea=True&amp;isModal=true&amp;asPopupView=true</v>
          </cell>
          <cell r="K193" t="str">
            <v>SDHT-SDB-PSP-088-2022</v>
          </cell>
          <cell r="L193" t="str">
            <v>X</v>
          </cell>
          <cell r="N193" t="str">
            <v>CC</v>
          </cell>
          <cell r="O193">
            <v>1140847692</v>
          </cell>
          <cell r="P193">
            <v>1</v>
          </cell>
          <cell r="Q193" t="str">
            <v>AMARIS MARTINEZ</v>
          </cell>
          <cell r="R193" t="str">
            <v>INDIRA</v>
          </cell>
          <cell r="S193" t="str">
            <v>No Aplica</v>
          </cell>
          <cell r="T193" t="str">
            <v>INDIRA AMARIS MARTINEZ</v>
          </cell>
          <cell r="U193" t="str">
            <v>F</v>
          </cell>
          <cell r="V193">
            <v>44568</v>
          </cell>
          <cell r="W193">
            <v>44572</v>
          </cell>
          <cell r="X193">
            <v>44573</v>
          </cell>
          <cell r="Y193">
            <v>44913</v>
          </cell>
          <cell r="Z193" t="str">
            <v>Contratación Directa</v>
          </cell>
          <cell r="AA193" t="str">
            <v>Contrato</v>
          </cell>
          <cell r="AB193" t="str">
            <v>Prestación de Servicios Profesionales</v>
          </cell>
          <cell r="AC193" t="str">
            <v>PRESTAR SERVICIOS PROFESIONALES AL DESARROLLO DE LA GESTIÓN SOCIAL Y COMUNITARIA EN EL MARCO DE LOS MEJORAMIENTOS DE VIVIENDA - MODALIDAD HABITABILIDAD EN LOS TERRITORIOS PRIORIZADOS POR LA SECRETARÍA DISTRITAL DEL HÁBITAT</v>
          </cell>
          <cell r="AD193">
            <v>44573</v>
          </cell>
          <cell r="AE193">
            <v>44573</v>
          </cell>
          <cell r="AF193">
            <v>44573</v>
          </cell>
          <cell r="AG193">
            <v>44906</v>
          </cell>
          <cell r="AH193">
            <v>11</v>
          </cell>
          <cell r="AI193">
            <v>0</v>
          </cell>
          <cell r="AJ193">
            <v>11</v>
          </cell>
          <cell r="AK193">
            <v>11</v>
          </cell>
          <cell r="AL193">
            <v>0</v>
          </cell>
          <cell r="AN193">
            <v>44906</v>
          </cell>
          <cell r="AO193">
            <v>67980000</v>
          </cell>
          <cell r="AP193">
            <v>67980000</v>
          </cell>
          <cell r="AQ193">
            <v>6180000</v>
          </cell>
          <cell r="AR193">
            <v>0</v>
          </cell>
          <cell r="AS193">
            <v>2724</v>
          </cell>
          <cell r="AT193">
            <v>251</v>
          </cell>
          <cell r="AU193">
            <v>44565</v>
          </cell>
          <cell r="AV193">
            <v>67980000</v>
          </cell>
          <cell r="AW193" t="str">
            <v>O23011601010000007715</v>
          </cell>
          <cell r="AX193" t="str">
            <v>INVERSION</v>
          </cell>
          <cell r="AY193">
            <v>0</v>
          </cell>
          <cell r="AZ193" t="str">
            <v>5000250213</v>
          </cell>
          <cell r="BA193">
            <v>131</v>
          </cell>
          <cell r="BB193">
            <v>44568</v>
          </cell>
          <cell r="BC193">
            <v>67980000</v>
          </cell>
          <cell r="BK193" t="str">
            <v/>
          </cell>
          <cell r="CE193" t="str">
            <v/>
          </cell>
          <cell r="CF193" t="str">
            <v/>
          </cell>
          <cell r="EL193" t="str">
            <v>NO</v>
          </cell>
          <cell r="EM193" t="str">
            <v>No Aplica</v>
          </cell>
          <cell r="EN193" t="str">
            <v xml:space="preserve">120
</v>
          </cell>
          <cell r="EO193" t="e">
            <v>#VALUE!</v>
          </cell>
          <cell r="EP193">
            <v>45806</v>
          </cell>
          <cell r="ES193" t="str">
            <v>Clausula 1 - Numeral 6 y 23</v>
          </cell>
          <cell r="ET19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93" t="str">
            <v>No aplica</v>
          </cell>
        </row>
        <row r="194">
          <cell r="E194">
            <v>188</v>
          </cell>
          <cell r="F194" t="str">
            <v>188-2022</v>
          </cell>
          <cell r="G194" t="str">
            <v>CO1.PCCNTR.3181975</v>
          </cell>
          <cell r="H194" t="str">
            <v>IMPLEMENTAR 1  SISTEMA  DE LA SDHT</v>
          </cell>
          <cell r="I194" t="str">
            <v>En Ejecución</v>
          </cell>
          <cell r="J194" t="str">
            <v>https://community.secop.gov.co/Public/Tendering/OpportunityDetail/Index?noticeUID=CO1.NTC.2506271&amp;isFromPublicArea=True&amp;isModal=true&amp;asPopupView=true</v>
          </cell>
          <cell r="K194" t="str">
            <v>SDHT-SGC-PSP-028-2022</v>
          </cell>
          <cell r="L194" t="str">
            <v>X</v>
          </cell>
          <cell r="N194" t="str">
            <v>CC</v>
          </cell>
          <cell r="O194">
            <v>1023887749</v>
          </cell>
          <cell r="P194">
            <v>9</v>
          </cell>
          <cell r="Q194" t="str">
            <v>MURILLO SANCHEZ</v>
          </cell>
          <cell r="R194" t="str">
            <v>MARISOL</v>
          </cell>
          <cell r="S194" t="str">
            <v>No Aplica</v>
          </cell>
          <cell r="T194" t="str">
            <v>MARISOL MURILLO SANCHEZ</v>
          </cell>
          <cell r="U194" t="str">
            <v>F</v>
          </cell>
          <cell r="V194">
            <v>44568</v>
          </cell>
          <cell r="W194">
            <v>44573</v>
          </cell>
          <cell r="X194">
            <v>44574</v>
          </cell>
          <cell r="Y194">
            <v>44891</v>
          </cell>
          <cell r="Z194" t="str">
            <v>Contratación Directa</v>
          </cell>
          <cell r="AA194" t="str">
            <v>Contrato</v>
          </cell>
          <cell r="AB194" t="str">
            <v>Prestación de Servicios Profesionales</v>
          </cell>
          <cell r="AC194" t="str">
            <v>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v>
          </cell>
          <cell r="AD194">
            <v>44574</v>
          </cell>
          <cell r="AE194">
            <v>44575</v>
          </cell>
          <cell r="AF194">
            <v>44575</v>
          </cell>
          <cell r="AG194">
            <v>44894</v>
          </cell>
          <cell r="AH194">
            <v>10</v>
          </cell>
          <cell r="AI194">
            <v>15</v>
          </cell>
          <cell r="AJ194">
            <v>10.5</v>
          </cell>
          <cell r="AK194">
            <v>10</v>
          </cell>
          <cell r="AL194">
            <v>15</v>
          </cell>
          <cell r="AN194">
            <v>44894</v>
          </cell>
          <cell r="AO194">
            <v>96600000</v>
          </cell>
          <cell r="AP194">
            <v>96600000</v>
          </cell>
          <cell r="AQ194">
            <v>9200000</v>
          </cell>
          <cell r="AR194">
            <v>0</v>
          </cell>
          <cell r="AS194">
            <v>3168</v>
          </cell>
          <cell r="AT194">
            <v>528</v>
          </cell>
          <cell r="AU194">
            <v>44565</v>
          </cell>
          <cell r="AV194">
            <v>100682500</v>
          </cell>
          <cell r="AW194" t="str">
            <v>O23011605560000007754</v>
          </cell>
          <cell r="AX194" t="str">
            <v>INVERSION</v>
          </cell>
          <cell r="AY194">
            <v>0</v>
          </cell>
          <cell r="AZ194" t="str">
            <v>5000252878</v>
          </cell>
          <cell r="BA194">
            <v>206</v>
          </cell>
          <cell r="BB194">
            <v>44572</v>
          </cell>
          <cell r="BC194">
            <v>96600000</v>
          </cell>
          <cell r="BK194" t="str">
            <v/>
          </cell>
          <cell r="CE194" t="str">
            <v/>
          </cell>
          <cell r="CF194" t="str">
            <v/>
          </cell>
          <cell r="EL194" t="str">
            <v>NO</v>
          </cell>
          <cell r="EM194" t="str">
            <v>No Aplica</v>
          </cell>
          <cell r="EN194" t="str">
            <v xml:space="preserve">120
</v>
          </cell>
          <cell r="EO194" t="e">
            <v>#VALUE!</v>
          </cell>
          <cell r="EP194">
            <v>45794</v>
          </cell>
          <cell r="ES194" t="str">
            <v>Clausula 1 - Numeral 6 y 23</v>
          </cell>
          <cell r="ET19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94" t="str">
            <v>No aplica</v>
          </cell>
        </row>
        <row r="195">
          <cell r="E195">
            <v>189</v>
          </cell>
          <cell r="F195" t="str">
            <v>189-2022</v>
          </cell>
          <cell r="G195" t="str">
            <v>CO1.PCCNTR.3181886</v>
          </cell>
          <cell r="H195" t="str">
            <v>IMPLEMENTAR 1  SISTEMA  DE LA SDHT</v>
          </cell>
          <cell r="I195" t="str">
            <v>En Ejecución</v>
          </cell>
          <cell r="J195" t="str">
            <v>https://community.secop.gov.co/Public/Tendering/OpportunityDetail/Index?noticeUID=CO1.NTC.2503220&amp;isFromPublicArea=True&amp;isModal=true&amp;asPopupView=true</v>
          </cell>
          <cell r="K195" t="str">
            <v>SDHT-SGC-PSAG-006-2022</v>
          </cell>
          <cell r="L195" t="str">
            <v>X</v>
          </cell>
          <cell r="N195" t="str">
            <v>CC</v>
          </cell>
          <cell r="O195">
            <v>51915842</v>
          </cell>
          <cell r="P195">
            <v>8</v>
          </cell>
          <cell r="Q195" t="str">
            <v>BECERRA LLANOS</v>
          </cell>
          <cell r="R195" t="str">
            <v>JEANETTE OBDULIA</v>
          </cell>
          <cell r="S195" t="str">
            <v>No Aplica</v>
          </cell>
          <cell r="T195" t="str">
            <v>JEANETTE OBDULIA BECERRA LLANOS</v>
          </cell>
          <cell r="U195" t="str">
            <v>F</v>
          </cell>
          <cell r="V195">
            <v>44568</v>
          </cell>
          <cell r="W195" t="str">
            <v>No Aplica</v>
          </cell>
          <cell r="X195">
            <v>44574</v>
          </cell>
          <cell r="Y195">
            <v>44891</v>
          </cell>
          <cell r="Z195" t="str">
            <v>Contratación Directa</v>
          </cell>
          <cell r="AA195" t="str">
            <v>Contrato</v>
          </cell>
          <cell r="AB195" t="str">
            <v>Prestación de Servicios  de Apoyo a la Gestión</v>
          </cell>
          <cell r="AC195" t="str">
            <v>PRESTAR SERVICIOS DE APOYO TECNICO AL DESPACHO DE LA SECRETARÍA DISTRITAL DEL HÁBITAT PARA LAS ACTIVIDADES ADNINISTRATIVAS RELACIONADAS CON LOS REQUERIMIENTOS DE LOS ENTES QUE EJERCEN CONTROL POLÍTICO.</v>
          </cell>
          <cell r="AD195">
            <v>44574</v>
          </cell>
          <cell r="AE195">
            <v>44574</v>
          </cell>
          <cell r="AF195">
            <v>44574</v>
          </cell>
          <cell r="AG195">
            <v>44922</v>
          </cell>
          <cell r="AH195">
            <v>11</v>
          </cell>
          <cell r="AI195">
            <v>15</v>
          </cell>
          <cell r="AJ195">
            <v>11.5</v>
          </cell>
          <cell r="AK195">
            <v>11</v>
          </cell>
          <cell r="AL195">
            <v>15</v>
          </cell>
          <cell r="AN195">
            <v>44922</v>
          </cell>
          <cell r="AO195">
            <v>40250000</v>
          </cell>
          <cell r="AP195">
            <v>40250000</v>
          </cell>
          <cell r="AQ195">
            <v>3500000</v>
          </cell>
          <cell r="AR195">
            <v>0</v>
          </cell>
          <cell r="AS195">
            <v>3164</v>
          </cell>
          <cell r="AT195">
            <v>64</v>
          </cell>
          <cell r="AU195">
            <v>44564</v>
          </cell>
          <cell r="AV195">
            <v>41400000</v>
          </cell>
          <cell r="AW195" t="str">
            <v>O23011605560000007754</v>
          </cell>
          <cell r="AX195" t="str">
            <v>INVERSION</v>
          </cell>
          <cell r="AY195">
            <v>0</v>
          </cell>
          <cell r="AZ195" t="str">
            <v>5000252899</v>
          </cell>
          <cell r="BA195">
            <v>207</v>
          </cell>
          <cell r="BB195">
            <v>44572</v>
          </cell>
          <cell r="BC195">
            <v>40250000</v>
          </cell>
          <cell r="BK195" t="str">
            <v/>
          </cell>
          <cell r="CE195" t="str">
            <v/>
          </cell>
          <cell r="CF195" t="str">
            <v/>
          </cell>
          <cell r="EL195" t="str">
            <v>NO</v>
          </cell>
          <cell r="EM195" t="str">
            <v>No Aplica</v>
          </cell>
          <cell r="EN195" t="str">
            <v xml:space="preserve">120
</v>
          </cell>
          <cell r="EO195" t="e">
            <v>#VALUE!</v>
          </cell>
          <cell r="EP195">
            <v>45822</v>
          </cell>
          <cell r="ES195" t="str">
            <v>Clausula 1 - Numeral 6 y 23</v>
          </cell>
          <cell r="ET19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95" t="str">
            <v>No aplica</v>
          </cell>
        </row>
        <row r="196">
          <cell r="E196">
            <v>190</v>
          </cell>
          <cell r="F196" t="str">
            <v>190-2022</v>
          </cell>
          <cell r="G196" t="str">
            <v>CO1.PCCNTR.3182433</v>
          </cell>
          <cell r="H196" t="str">
            <v xml:space="preserve">PRODUCIR 72 CAMPAÑAS PARA REDES SOCIALES DE LA SDHT.  </v>
          </cell>
          <cell r="I196" t="str">
            <v>En Ejecución</v>
          </cell>
          <cell r="J196" t="str">
            <v>https://community.secop.gov.co/Public/Tendering/OpportunityDetail/Index?noticeUID=CO1.NTC.2506738&amp;isFromPublicArea=True&amp;isModal=true&amp;asPopupView=true</v>
          </cell>
          <cell r="K196" t="str">
            <v>SDHT-OAC-PSP-015-2022</v>
          </cell>
          <cell r="L196" t="str">
            <v>X</v>
          </cell>
          <cell r="N196" t="str">
            <v>CC</v>
          </cell>
          <cell r="O196">
            <v>80003738</v>
          </cell>
          <cell r="P196">
            <v>1</v>
          </cell>
          <cell r="Q196" t="str">
            <v>AVELLA FIGUEROA</v>
          </cell>
          <cell r="R196" t="str">
            <v>SERGIO ALEJANDRO</v>
          </cell>
          <cell r="S196" t="str">
            <v>No Aplica</v>
          </cell>
          <cell r="T196" t="str">
            <v>SERGIO ALEJANDRO AVELLA FIGUEROA</v>
          </cell>
          <cell r="U196" t="str">
            <v>M</v>
          </cell>
          <cell r="V196">
            <v>44568</v>
          </cell>
          <cell r="W196" t="str">
            <v>No Aplica</v>
          </cell>
          <cell r="X196">
            <v>44573</v>
          </cell>
          <cell r="Y196">
            <v>44924</v>
          </cell>
          <cell r="Z196" t="str">
            <v>Contratación Directa</v>
          </cell>
          <cell r="AA196" t="str">
            <v>Contrato</v>
          </cell>
          <cell r="AB196" t="str">
            <v>Prestación de Servicios Profesionales</v>
          </cell>
          <cell r="AC196" t="str">
            <v>PRESTAR SERVICIOS PROFESIONALES PARA APOYAR A LA OFICINA ASESORA DE COMUNICACIONES EN EL DESARROLLO Y ADMINISTRACIÓN DE TODOS LOS PRODUCTOS Y CONTENIDOS DE LA PLATAFORMA DE EDUCACIÓN VIRTUAL DE LA SECRETARÍA DISTRITAL DEL HÁBITAT</v>
          </cell>
          <cell r="AD196">
            <v>44573</v>
          </cell>
          <cell r="AE196">
            <v>44575</v>
          </cell>
          <cell r="AF196">
            <v>44575</v>
          </cell>
          <cell r="AG196">
            <v>44923</v>
          </cell>
          <cell r="AH196">
            <v>11</v>
          </cell>
          <cell r="AI196">
            <v>15</v>
          </cell>
          <cell r="AJ196">
            <v>11.5</v>
          </cell>
          <cell r="AK196">
            <v>11</v>
          </cell>
          <cell r="AL196">
            <v>15</v>
          </cell>
          <cell r="AN196">
            <v>44923</v>
          </cell>
          <cell r="AO196">
            <v>60950000</v>
          </cell>
          <cell r="AP196">
            <v>60950000</v>
          </cell>
          <cell r="AQ196">
            <v>5300000</v>
          </cell>
          <cell r="AR196">
            <v>0</v>
          </cell>
          <cell r="AS196">
            <v>3238</v>
          </cell>
          <cell r="AT196">
            <v>409</v>
          </cell>
          <cell r="AU196">
            <v>44565</v>
          </cell>
          <cell r="AV196">
            <v>60950000</v>
          </cell>
          <cell r="AW196" t="str">
            <v>O23011601210000007836</v>
          </cell>
          <cell r="AX196" t="str">
            <v>INVERSION</v>
          </cell>
          <cell r="AY196">
            <v>0</v>
          </cell>
          <cell r="AZ196" t="str">
            <v>5000252861</v>
          </cell>
          <cell r="BA196">
            <v>204</v>
          </cell>
          <cell r="BB196">
            <v>44573</v>
          </cell>
          <cell r="BC196">
            <v>60950000</v>
          </cell>
          <cell r="BK196" t="str">
            <v/>
          </cell>
          <cell r="CE196" t="str">
            <v/>
          </cell>
          <cell r="CF196" t="str">
            <v/>
          </cell>
          <cell r="EL196" t="str">
            <v>NO</v>
          </cell>
          <cell r="EM196" t="str">
            <v>No Aplica</v>
          </cell>
          <cell r="EN196" t="str">
            <v xml:space="preserve">120
</v>
          </cell>
          <cell r="EO196" t="e">
            <v>#VALUE!</v>
          </cell>
          <cell r="EP196">
            <v>45823</v>
          </cell>
          <cell r="ES196" t="str">
            <v>Clausula 1 - Numeral 6 y 23</v>
          </cell>
          <cell r="ET19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96" t="str">
            <v>No aplica</v>
          </cell>
        </row>
        <row r="197">
          <cell r="E197">
            <v>191</v>
          </cell>
          <cell r="F197" t="str">
            <v>191-2022</v>
          </cell>
          <cell r="G197" t="str">
            <v>CO1.PCCNTR.3182163</v>
          </cell>
          <cell r="H197" t="str">
            <v>IMPLEMENTAR 100 % DEL SISTEMA DE SERVICIO AL CIUDADANO.</v>
          </cell>
          <cell r="I197" t="str">
            <v>En Ejecución</v>
          </cell>
          <cell r="J197" t="str">
            <v>https://community.secop.gov.co/Public/Tendering/OpportunityDetail/Index?noticeUID=CO1.NTC.2506657&amp;isFromPublicArea=True&amp;isModal=true&amp;asPopupView=true</v>
          </cell>
          <cell r="K197" t="str">
            <v>SDHT-SDA-PSAG-026-2022</v>
          </cell>
          <cell r="L197" t="str">
            <v>X</v>
          </cell>
          <cell r="N197" t="str">
            <v>CC</v>
          </cell>
          <cell r="O197">
            <v>1013584561</v>
          </cell>
          <cell r="P197">
            <v>4</v>
          </cell>
          <cell r="Q197" t="str">
            <v>RUIZ LEMUS</v>
          </cell>
          <cell r="R197" t="str">
            <v>INGRID YULIETH</v>
          </cell>
          <cell r="S197" t="str">
            <v>No Aplica</v>
          </cell>
          <cell r="T197" t="str">
            <v>INGRID YULIETH RUIZ LEMUS</v>
          </cell>
          <cell r="U197" t="str">
            <v>F</v>
          </cell>
          <cell r="V197">
            <v>44568</v>
          </cell>
          <cell r="W197" t="str">
            <v>No Aplica</v>
          </cell>
          <cell r="X197">
            <v>44572</v>
          </cell>
          <cell r="Y197">
            <v>44752</v>
          </cell>
          <cell r="Z197" t="str">
            <v>Contratación Directa</v>
          </cell>
          <cell r="AA197" t="str">
            <v>Contrato</v>
          </cell>
          <cell r="AB197" t="str">
            <v>Prestación de Servicios  de Apoyo a la Gestión</v>
          </cell>
          <cell r="AC197" t="str">
            <v>PRESTAR SERVICIOS DE APOYO A LA GESTIÓN, PARA LAS ACTIVIDADES DE ATENCIÓN Y SERVICIO A LA CIUDADANIA DE LA SECRETARÍA DISTRITAL DE HÁBITAT</v>
          </cell>
          <cell r="AD197">
            <v>44572</v>
          </cell>
          <cell r="AE197">
            <v>44572</v>
          </cell>
          <cell r="AF197">
            <v>44572</v>
          </cell>
          <cell r="AG197">
            <v>44752</v>
          </cell>
          <cell r="AH197">
            <v>6</v>
          </cell>
          <cell r="AI197">
            <v>0</v>
          </cell>
          <cell r="AJ197">
            <v>6</v>
          </cell>
          <cell r="AK197">
            <v>6</v>
          </cell>
          <cell r="AL197">
            <v>0</v>
          </cell>
          <cell r="AN197">
            <v>44752</v>
          </cell>
          <cell r="AO197">
            <v>18600000</v>
          </cell>
          <cell r="AP197">
            <v>18600000</v>
          </cell>
          <cell r="AQ197">
            <v>3100000</v>
          </cell>
          <cell r="AR197">
            <v>0</v>
          </cell>
          <cell r="AS197">
            <v>3084</v>
          </cell>
          <cell r="AT197">
            <v>368</v>
          </cell>
          <cell r="AU197">
            <v>44565</v>
          </cell>
          <cell r="AV197">
            <v>18600000</v>
          </cell>
          <cell r="AW197" t="str">
            <v>O23011605560000007754</v>
          </cell>
          <cell r="AX197" t="str">
            <v>INVERSION</v>
          </cell>
          <cell r="AY197">
            <v>0</v>
          </cell>
          <cell r="AZ197" t="str">
            <v>5000252012</v>
          </cell>
          <cell r="BA197">
            <v>163</v>
          </cell>
          <cell r="BB197">
            <v>44572</v>
          </cell>
          <cell r="BC197">
            <v>18600000</v>
          </cell>
          <cell r="BK197" t="str">
            <v/>
          </cell>
          <cell r="CE197" t="str">
            <v/>
          </cell>
          <cell r="CF197" t="str">
            <v/>
          </cell>
          <cell r="EL197" t="str">
            <v>NO</v>
          </cell>
          <cell r="EM197" t="str">
            <v>No Aplica</v>
          </cell>
          <cell r="EN197" t="str">
            <v xml:space="preserve">120
</v>
          </cell>
          <cell r="EO197" t="e">
            <v>#VALUE!</v>
          </cell>
          <cell r="EP197">
            <v>45652</v>
          </cell>
          <cell r="ES197" t="str">
            <v>Clausula 1 - Numeral 6 y 23</v>
          </cell>
          <cell r="ET19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97" t="str">
            <v>No aplica</v>
          </cell>
        </row>
        <row r="198">
          <cell r="E198">
            <v>192</v>
          </cell>
          <cell r="F198" t="str">
            <v>192-2022</v>
          </cell>
          <cell r="G198" t="str">
            <v>CO1.PCCNTR.3182487</v>
          </cell>
          <cell r="H198" t="str">
            <v>IMPLEMENTAR 100 % DEL SISTEMA DE SERVICIO AL CIUDADANO.</v>
          </cell>
          <cell r="I198" t="str">
            <v>En Ejecución</v>
          </cell>
          <cell r="J198" t="str">
            <v>https://community.secop.gov.co/Public/Tendering/OpportunityDetail/Index?noticeUID=CO1.NTC.2506595&amp;isFromPublicArea=True&amp;isModal=true&amp;asPopupView=true</v>
          </cell>
          <cell r="K198" t="str">
            <v>SDHT-SDA-PSP-020-2022</v>
          </cell>
          <cell r="L198" t="str">
            <v>X</v>
          </cell>
          <cell r="N198" t="str">
            <v>CC</v>
          </cell>
          <cell r="O198">
            <v>35507616</v>
          </cell>
          <cell r="P198">
            <v>1</v>
          </cell>
          <cell r="Q198" t="str">
            <v>PENAGOS VARGAS</v>
          </cell>
          <cell r="R198" t="str">
            <v>GLORIA STELLA</v>
          </cell>
          <cell r="S198" t="str">
            <v>No Aplica</v>
          </cell>
          <cell r="T198" t="str">
            <v>GLORIA STELLA PENAGOS VARGAS</v>
          </cell>
          <cell r="U198" t="str">
            <v>F</v>
          </cell>
          <cell r="V198">
            <v>44568</v>
          </cell>
          <cell r="W198" t="str">
            <v>No Aplica</v>
          </cell>
          <cell r="X198">
            <v>44572</v>
          </cell>
          <cell r="Y198">
            <v>44752</v>
          </cell>
          <cell r="Z198" t="str">
            <v>Contratación Directa</v>
          </cell>
          <cell r="AA198" t="str">
            <v>Contrato</v>
          </cell>
          <cell r="AB198" t="str">
            <v>Prestación de Servicios Profesionales</v>
          </cell>
          <cell r="AC198" t="str">
            <v>PRESTAR SERVICIOS PROFESIONALES PARA APOYAR LAS ACTIVIDADES DE ARTICULACIÓN ADMINISTRATIVA RELACIONADOS CON LA GESTIÓN DE SERVICIO A LA CIUDADANÍA</v>
          </cell>
          <cell r="AD198">
            <v>44572</v>
          </cell>
          <cell r="AE198">
            <v>44572</v>
          </cell>
          <cell r="AF198">
            <v>44572</v>
          </cell>
          <cell r="AG198">
            <v>44752</v>
          </cell>
          <cell r="AH198">
            <v>6</v>
          </cell>
          <cell r="AI198">
            <v>0</v>
          </cell>
          <cell r="AJ198">
            <v>6</v>
          </cell>
          <cell r="AK198">
            <v>6</v>
          </cell>
          <cell r="AL198">
            <v>0</v>
          </cell>
          <cell r="AN198">
            <v>44752</v>
          </cell>
          <cell r="AO198">
            <v>28200000</v>
          </cell>
          <cell r="AP198">
            <v>28200000</v>
          </cell>
          <cell r="AQ198">
            <v>4700000</v>
          </cell>
          <cell r="AR198">
            <v>0</v>
          </cell>
          <cell r="AS198">
            <v>3061</v>
          </cell>
          <cell r="AT198">
            <v>637</v>
          </cell>
          <cell r="AU198">
            <v>44565</v>
          </cell>
          <cell r="AV198">
            <v>28200000</v>
          </cell>
          <cell r="AW198" t="str">
            <v>O23011605560000007754</v>
          </cell>
          <cell r="AX198" t="str">
            <v>INVERSION</v>
          </cell>
          <cell r="AY198">
            <v>0</v>
          </cell>
          <cell r="AZ198" t="str">
            <v>5000252002</v>
          </cell>
          <cell r="BA198">
            <v>160</v>
          </cell>
          <cell r="BB198">
            <v>44572</v>
          </cell>
          <cell r="BC198">
            <v>28200000</v>
          </cell>
          <cell r="BK198" t="str">
            <v/>
          </cell>
          <cell r="CE198" t="str">
            <v/>
          </cell>
          <cell r="CF198" t="str">
            <v/>
          </cell>
          <cell r="EL198" t="str">
            <v>NO</v>
          </cell>
          <cell r="EM198" t="str">
            <v>No Aplica</v>
          </cell>
          <cell r="EN198" t="str">
            <v xml:space="preserve">120
</v>
          </cell>
          <cell r="EO198" t="e">
            <v>#VALUE!</v>
          </cell>
          <cell r="EP198">
            <v>45652</v>
          </cell>
          <cell r="ES198" t="str">
            <v>Clausula 1 - Numeral 6 y 23</v>
          </cell>
          <cell r="ET19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98" t="str">
            <v>No aplica</v>
          </cell>
        </row>
        <row r="199">
          <cell r="E199">
            <v>193</v>
          </cell>
          <cell r="F199" t="str">
            <v>193-2022</v>
          </cell>
          <cell r="G199" t="str">
            <v>CO1.PCCNTR.3182565</v>
          </cell>
          <cell r="H199" t="str">
            <v>IMPLEMENTAR 100 % DEL SISTEMA DE SERVICIO AL CIUDADANO.</v>
          </cell>
          <cell r="I199" t="str">
            <v>En Ejecución</v>
          </cell>
          <cell r="J199" t="str">
            <v>https://community.secop.gov.co/Public/Tendering/OpportunityDetail/Index?noticeUID=CO1.NTC.2506892&amp;isFromPublicArea=True&amp;isModal=true&amp;asPopupView=true</v>
          </cell>
          <cell r="K199" t="str">
            <v>SDHT-SDA-PSP-022-2022</v>
          </cell>
          <cell r="L199" t="str">
            <v>X</v>
          </cell>
          <cell r="N199" t="str">
            <v>CC</v>
          </cell>
          <cell r="O199">
            <v>52806912</v>
          </cell>
          <cell r="P199">
            <v>1</v>
          </cell>
          <cell r="Q199" t="str">
            <v>SALGADO GARZA</v>
          </cell>
          <cell r="R199" t="str">
            <v>DIANA LUCIA</v>
          </cell>
          <cell r="S199" t="str">
            <v>No Aplica</v>
          </cell>
          <cell r="T199" t="str">
            <v>DIANA LUCIA SALGADO GARZA</v>
          </cell>
          <cell r="U199" t="str">
            <v>F</v>
          </cell>
          <cell r="V199">
            <v>44568</v>
          </cell>
          <cell r="W199" t="str">
            <v>No Aplica</v>
          </cell>
          <cell r="X199">
            <v>44572</v>
          </cell>
          <cell r="Y199">
            <v>44752</v>
          </cell>
          <cell r="Z199" t="str">
            <v>Contratación Directa</v>
          </cell>
          <cell r="AA199" t="str">
            <v>Contrato</v>
          </cell>
          <cell r="AB199" t="str">
            <v>Prestación de Servicios Profesionales</v>
          </cell>
          <cell r="AC199" t="str">
            <v>PRESTAR SERVICIOS PROFESIONALES PARA APOYAR LAS ACTIVIDADES ADMINISTRATIVAS Y DE SEGUIMIENTO A LA ATENCIÓN A LA CIUDADANÍA DE ACUERDO A LA OFERTA INSTITUCIONAL DE LA SECRETARÍA DISTRITAL DE HÁBITAT</v>
          </cell>
          <cell r="AD199">
            <v>44572</v>
          </cell>
          <cell r="AE199">
            <v>44572</v>
          </cell>
          <cell r="AF199">
            <v>44572</v>
          </cell>
          <cell r="AG199">
            <v>44752</v>
          </cell>
          <cell r="AH199">
            <v>6</v>
          </cell>
          <cell r="AI199">
            <v>0</v>
          </cell>
          <cell r="AJ199">
            <v>6</v>
          </cell>
          <cell r="AK199">
            <v>6</v>
          </cell>
          <cell r="AL199">
            <v>0</v>
          </cell>
          <cell r="AN199">
            <v>44752</v>
          </cell>
          <cell r="AO199">
            <v>27000000</v>
          </cell>
          <cell r="AP199">
            <v>27000000</v>
          </cell>
          <cell r="AQ199">
            <v>4500000</v>
          </cell>
          <cell r="AR199">
            <v>0</v>
          </cell>
          <cell r="AS199">
            <v>3062</v>
          </cell>
          <cell r="AT199">
            <v>343</v>
          </cell>
          <cell r="AU199">
            <v>44565</v>
          </cell>
          <cell r="AV199">
            <v>27000000</v>
          </cell>
          <cell r="AW199" t="str">
            <v>O23011605560000007754</v>
          </cell>
          <cell r="AX199" t="str">
            <v>INVERSION</v>
          </cell>
          <cell r="AY199">
            <v>0</v>
          </cell>
          <cell r="AZ199" t="str">
            <v>5000252023</v>
          </cell>
          <cell r="BA199">
            <v>167</v>
          </cell>
          <cell r="BB199">
            <v>44572</v>
          </cell>
          <cell r="BC199">
            <v>27000000</v>
          </cell>
          <cell r="BK199" t="str">
            <v/>
          </cell>
          <cell r="CE199" t="str">
            <v/>
          </cell>
          <cell r="CF199" t="str">
            <v/>
          </cell>
          <cell r="EL199" t="str">
            <v>NO</v>
          </cell>
          <cell r="EM199" t="str">
            <v>No Aplica</v>
          </cell>
          <cell r="EN199" t="str">
            <v xml:space="preserve">120
</v>
          </cell>
          <cell r="EO199" t="e">
            <v>#VALUE!</v>
          </cell>
          <cell r="EP199">
            <v>45652</v>
          </cell>
          <cell r="ES199" t="str">
            <v>Clausula 1 - Numeral 6 y 23</v>
          </cell>
          <cell r="ET19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99" t="str">
            <v>No aplica</v>
          </cell>
        </row>
        <row r="200">
          <cell r="E200">
            <v>194</v>
          </cell>
          <cell r="F200" t="str">
            <v>194-2022</v>
          </cell>
          <cell r="G200" t="str">
            <v>CO1.PCCNTR.3182464</v>
          </cell>
          <cell r="H200" t="str">
            <v>ASIGNAR 1250 SUBSIDIOS DISTRITALES DE MEJORAMIENTO DE VIVIENDA</v>
          </cell>
          <cell r="I200" t="str">
            <v>En Ejecución</v>
          </cell>
          <cell r="J200" t="str">
            <v>https://community.secop.gov.co/Public/Tendering/OpportunityDetail/Index?noticeUID=CO1.NTC.2506577&amp;isFromPublicArea=True&amp;isModal=true&amp;asPopupView=true</v>
          </cell>
          <cell r="K200" t="str">
            <v>SDHT-SDB-PSP-069-2022</v>
          </cell>
          <cell r="L200" t="str">
            <v>X</v>
          </cell>
          <cell r="N200" t="str">
            <v>CC</v>
          </cell>
          <cell r="O200">
            <v>40437138</v>
          </cell>
          <cell r="P200">
            <v>1</v>
          </cell>
          <cell r="Q200" t="str">
            <v>VANEGAS PRADA</v>
          </cell>
          <cell r="R200" t="str">
            <v>SUJEI CONSUELO</v>
          </cell>
          <cell r="S200" t="str">
            <v>No Aplica</v>
          </cell>
          <cell r="T200" t="str">
            <v>SUJEI CONSUELO VANEGAS PRADA</v>
          </cell>
          <cell r="U200" t="str">
            <v>F</v>
          </cell>
          <cell r="V200">
            <v>44572</v>
          </cell>
          <cell r="W200">
            <v>44575</v>
          </cell>
          <cell r="X200">
            <v>44573</v>
          </cell>
          <cell r="Y200">
            <v>44905</v>
          </cell>
          <cell r="Z200" t="str">
            <v>Contratación Directa</v>
          </cell>
          <cell r="AA200" t="str">
            <v>Contrato</v>
          </cell>
          <cell r="AB200" t="str">
            <v>Prestación de Servicios Profesionales</v>
          </cell>
          <cell r="AC200" t="str">
            <v>PRESTAR SERVICIOS PROFESIONALES PARA APOYAR LA COORDINACIÓN Y ARTICULACIÓN INTERINSTITUCIONAL PARA LA IMPLEMENTACIÓN DEL PROYECTO PILOTO “PLAN TERRAZAS”</v>
          </cell>
          <cell r="AD200">
            <v>44575</v>
          </cell>
          <cell r="AE200">
            <v>44575</v>
          </cell>
          <cell r="AF200">
            <v>44575</v>
          </cell>
          <cell r="AG200">
            <v>44908</v>
          </cell>
          <cell r="AH200">
            <v>11</v>
          </cell>
          <cell r="AI200">
            <v>0</v>
          </cell>
          <cell r="AJ200">
            <v>11</v>
          </cell>
          <cell r="AK200">
            <v>11</v>
          </cell>
          <cell r="AL200">
            <v>0</v>
          </cell>
          <cell r="AN200">
            <v>44908</v>
          </cell>
          <cell r="AO200">
            <v>104500000</v>
          </cell>
          <cell r="AP200">
            <v>104500000</v>
          </cell>
          <cell r="AQ200">
            <v>9500000</v>
          </cell>
          <cell r="AR200">
            <v>0</v>
          </cell>
          <cell r="AS200">
            <v>2680</v>
          </cell>
          <cell r="AT200">
            <v>407</v>
          </cell>
          <cell r="AU200">
            <v>44565</v>
          </cell>
          <cell r="AV200">
            <v>47401405</v>
          </cell>
          <cell r="AW200" t="str">
            <v>O23011601190000007582</v>
          </cell>
          <cell r="AX200" t="str">
            <v>INVERSION</v>
          </cell>
          <cell r="AY200">
            <v>0</v>
          </cell>
          <cell r="AZ200" t="str">
            <v>5000254740</v>
          </cell>
          <cell r="BA200">
            <v>275</v>
          </cell>
          <cell r="BB200">
            <v>44573</v>
          </cell>
          <cell r="BC200">
            <v>104500000</v>
          </cell>
          <cell r="BK200" t="str">
            <v/>
          </cell>
          <cell r="CE200" t="str">
            <v/>
          </cell>
          <cell r="CF200" t="str">
            <v/>
          </cell>
          <cell r="EL200" t="str">
            <v>NO</v>
          </cell>
          <cell r="EM200" t="str">
            <v>No Aplica</v>
          </cell>
          <cell r="EN200" t="str">
            <v xml:space="preserve">120
</v>
          </cell>
          <cell r="EO200" t="e">
            <v>#VALUE!</v>
          </cell>
          <cell r="EP200">
            <v>45808</v>
          </cell>
          <cell r="ES200" t="str">
            <v>Clausula 1 - Numeral 6 y 23</v>
          </cell>
          <cell r="ET20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00" t="str">
            <v>No aplica</v>
          </cell>
        </row>
        <row r="201">
          <cell r="E201">
            <v>195</v>
          </cell>
          <cell r="F201" t="str">
            <v>195-2022</v>
          </cell>
          <cell r="G201" t="str">
            <v>CO1.PCCNTR.3183006</v>
          </cell>
          <cell r="H201" t="str">
            <v xml:space="preserve"> ADOPTAR 1 POLÍTICA DE GESTIÓN INTEGRAL DEL SECTOR HÁBITAT </v>
          </cell>
          <cell r="I201" t="str">
            <v>En Ejecución</v>
          </cell>
          <cell r="J201" t="str">
            <v>https://community.secop.gov.co/Public/Tendering/OpportunityDetail/Index?noticeUID=CO1.NTC.2506791&amp;isFromPublicArea=True&amp;isModal=true&amp;asPopupView=true</v>
          </cell>
          <cell r="K201" t="str">
            <v>SDHT-SDIS-PSP-020-2022</v>
          </cell>
          <cell r="L201" t="str">
            <v>X</v>
          </cell>
          <cell r="N201" t="str">
            <v>CC</v>
          </cell>
          <cell r="O201">
            <v>39754649</v>
          </cell>
          <cell r="P201">
            <v>7</v>
          </cell>
          <cell r="Q201" t="str">
            <v>TORRES TORRES</v>
          </cell>
          <cell r="R201" t="str">
            <v>OLGA SUSANA</v>
          </cell>
          <cell r="S201" t="str">
            <v>No Aplica</v>
          </cell>
          <cell r="T201" t="str">
            <v>OLGA SUSANA TORRES TORRES</v>
          </cell>
          <cell r="U201" t="str">
            <v>F</v>
          </cell>
          <cell r="V201">
            <v>44572</v>
          </cell>
          <cell r="W201">
            <v>44573</v>
          </cell>
          <cell r="X201">
            <v>44572</v>
          </cell>
          <cell r="Y201">
            <v>44926</v>
          </cell>
          <cell r="Z201" t="str">
            <v>Contratación Directa</v>
          </cell>
          <cell r="AA201" t="str">
            <v>Contrato</v>
          </cell>
          <cell r="AB201" t="str">
            <v>Prestación de Servicios Profesionales</v>
          </cell>
          <cell r="AC201" t="str">
            <v>PRESTAR SERVICIOS PROFESIONALES DE APOYO EN LAS ACTIVIDADES DE IMPLEMENTACIÓN Y SEGUIMIENTO A LOS PLANES DE ACCIÓN DE LAS POLÍTICAS PÚBLICAS DISTRITALES EN MATERIA POBLACIONAL, EN EL MARCO DE LA POLÍTICA DE GESTIÓN INTEGRAL DEL HÁBITAT</v>
          </cell>
          <cell r="AD201">
            <v>44573</v>
          </cell>
          <cell r="AE201">
            <v>44573</v>
          </cell>
          <cell r="AF201">
            <v>44573</v>
          </cell>
          <cell r="AG201">
            <v>44922</v>
          </cell>
          <cell r="AH201">
            <v>11</v>
          </cell>
          <cell r="AI201">
            <v>15</v>
          </cell>
          <cell r="AJ201">
            <v>11.5</v>
          </cell>
          <cell r="AK201">
            <v>11</v>
          </cell>
          <cell r="AL201">
            <v>15</v>
          </cell>
          <cell r="AN201">
            <v>44922</v>
          </cell>
          <cell r="AO201">
            <v>97727000</v>
          </cell>
          <cell r="AP201">
            <v>97727000</v>
          </cell>
          <cell r="AQ201">
            <v>8498000</v>
          </cell>
          <cell r="AR201">
            <v>0</v>
          </cell>
          <cell r="AS201">
            <v>2634</v>
          </cell>
          <cell r="AT201">
            <v>571</v>
          </cell>
          <cell r="AU201">
            <v>44565</v>
          </cell>
          <cell r="AV201">
            <v>97727000</v>
          </cell>
          <cell r="AW201" t="str">
            <v>O23011601190000007721</v>
          </cell>
          <cell r="AX201" t="str">
            <v>INVERSION</v>
          </cell>
          <cell r="AY201">
            <v>0</v>
          </cell>
          <cell r="AZ201" t="str">
            <v>5000252415</v>
          </cell>
          <cell r="BA201">
            <v>190</v>
          </cell>
          <cell r="BB201">
            <v>44572</v>
          </cell>
          <cell r="BC201">
            <v>97727000</v>
          </cell>
          <cell r="BK201" t="str">
            <v/>
          </cell>
          <cell r="CE201" t="str">
            <v/>
          </cell>
          <cell r="CF201" t="str">
            <v/>
          </cell>
          <cell r="EL201" t="str">
            <v>NO</v>
          </cell>
          <cell r="EM201" t="str">
            <v>No Aplica</v>
          </cell>
          <cell r="EN201" t="str">
            <v xml:space="preserve">120
</v>
          </cell>
          <cell r="EO201" t="e">
            <v>#VALUE!</v>
          </cell>
          <cell r="EP201">
            <v>45822</v>
          </cell>
          <cell r="ES201" t="str">
            <v>Clausula 1 - Numeral 6 y 23</v>
          </cell>
          <cell r="ET20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01" t="str">
            <v>No aplica</v>
          </cell>
        </row>
        <row r="202">
          <cell r="E202">
            <v>196</v>
          </cell>
          <cell r="F202" t="str">
            <v>196-2022</v>
          </cell>
          <cell r="G202" t="str">
            <v>CO1.PCCNTR.3182644</v>
          </cell>
          <cell r="H202" t="str">
            <v>DESARROLLAR 1  DOCUMENTO NORMATIVO SOBRE LA FORMULACIÓN DE LOS INSTRUMENTOS DE PLANEACIÓN DE SEGUNDO NIVEL EN UNIDADES DEFICITARIAS A CARGO DE LA SDHT</v>
          </cell>
          <cell r="I202" t="str">
            <v>En Ejecución</v>
          </cell>
          <cell r="J202" t="str">
            <v>https://community.secop.gov.co/Public/Tendering/OpportunityDetail/Index?noticeUID=CO1.NTC.2507028&amp;isFromPublicArea=True&amp;isModal=true&amp;asPopupView=true</v>
          </cell>
          <cell r="K202" t="str">
            <v>SDHT-SDIS-PSP-027-2022</v>
          </cell>
          <cell r="L202" t="str">
            <v>X</v>
          </cell>
          <cell r="N202" t="str">
            <v>CC</v>
          </cell>
          <cell r="O202">
            <v>1010196157</v>
          </cell>
          <cell r="P202">
            <v>6</v>
          </cell>
          <cell r="Q202" t="str">
            <v>HERNANDEZ ORTEGA</v>
          </cell>
          <cell r="R202" t="str">
            <v>LAURA MILENA</v>
          </cell>
          <cell r="S202" t="str">
            <v>No Aplica</v>
          </cell>
          <cell r="T202" t="str">
            <v>LAURA MILENA HERNANDEZ ORTEGA</v>
          </cell>
          <cell r="U202" t="str">
            <v>F</v>
          </cell>
          <cell r="V202">
            <v>44572</v>
          </cell>
          <cell r="W202">
            <v>44573</v>
          </cell>
          <cell r="X202">
            <v>44572</v>
          </cell>
          <cell r="Y202">
            <v>44926</v>
          </cell>
          <cell r="Z202" t="str">
            <v>Contratación Directa</v>
          </cell>
          <cell r="AA202" t="str">
            <v>Contrato</v>
          </cell>
          <cell r="AB202" t="str">
            <v>Prestación de Servicios Profesionales</v>
          </cell>
          <cell r="AC202" t="str">
            <v>PRESTAR SERVICIOS PROFESIONALES PARA APOYAR EL PROCESAMIENTO Y ANÁLISIS DE INFORMACIÓN ESPACIAL E INDICADORES PARA LOS TEMAS RELACIONADOS CON LA VIVIENDA EN EL MARCO DE LA POLÍTICA DE GESTIÓN INTEGRAL DEL HÁBITAT, INSTRUMENTOS DE PLANEACIÓN Y PDD DE BOGOTÁ.</v>
          </cell>
          <cell r="AD202">
            <v>44573</v>
          </cell>
          <cell r="AE202">
            <v>44573</v>
          </cell>
          <cell r="AF202">
            <v>44573</v>
          </cell>
          <cell r="AG202">
            <v>44922</v>
          </cell>
          <cell r="AH202">
            <v>11</v>
          </cell>
          <cell r="AI202">
            <v>15</v>
          </cell>
          <cell r="AJ202">
            <v>11.5</v>
          </cell>
          <cell r="AK202">
            <v>11</v>
          </cell>
          <cell r="AL202">
            <v>15</v>
          </cell>
          <cell r="AN202">
            <v>44922</v>
          </cell>
          <cell r="AO202">
            <v>97727000</v>
          </cell>
          <cell r="AP202">
            <v>97727000</v>
          </cell>
          <cell r="AQ202">
            <v>8498000</v>
          </cell>
          <cell r="AR202">
            <v>0</v>
          </cell>
          <cell r="AS202">
            <v>2642</v>
          </cell>
          <cell r="AT202">
            <v>612</v>
          </cell>
          <cell r="AU202">
            <v>44565</v>
          </cell>
          <cell r="AV202">
            <v>97727000</v>
          </cell>
          <cell r="AW202" t="str">
            <v>O23011601190000007721</v>
          </cell>
          <cell r="AX202" t="str">
            <v>INVERSION</v>
          </cell>
          <cell r="AY202">
            <v>0</v>
          </cell>
          <cell r="AZ202" t="str">
            <v>5000252565</v>
          </cell>
          <cell r="BA202">
            <v>191</v>
          </cell>
          <cell r="BB202">
            <v>44572</v>
          </cell>
          <cell r="BC202">
            <v>97727000</v>
          </cell>
          <cell r="BK202" t="str">
            <v/>
          </cell>
          <cell r="CE202" t="str">
            <v/>
          </cell>
          <cell r="CF202" t="str">
            <v/>
          </cell>
          <cell r="EL202" t="str">
            <v>NO</v>
          </cell>
          <cell r="EM202" t="str">
            <v>No Aplica</v>
          </cell>
          <cell r="EN202" t="str">
            <v xml:space="preserve">120
</v>
          </cell>
          <cell r="EO202" t="e">
            <v>#VALUE!</v>
          </cell>
          <cell r="EP202">
            <v>45822</v>
          </cell>
          <cell r="ES202" t="str">
            <v>Clausula 1 - Numeral 6 y 23</v>
          </cell>
          <cell r="ET20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02" t="str">
            <v>No aplica</v>
          </cell>
        </row>
        <row r="203">
          <cell r="E203">
            <v>197</v>
          </cell>
          <cell r="F203" t="str">
            <v>197-2022</v>
          </cell>
          <cell r="G203" t="str">
            <v>CO1.PCCNTR.3182664</v>
          </cell>
          <cell r="H203" t="str">
            <v>DESARROLLAR 7 DOCUMENTOS ENTRE  ESTUDIOS  Y  EVALUACIONES SOBRE PROGRAMAS, ESTRATEGÍAS Y POLITÍTICAS DEL SECTOR HÁBITAT.</v>
          </cell>
          <cell r="I203" t="str">
            <v>En Ejecución</v>
          </cell>
          <cell r="J203" t="str">
            <v>https://community.secop.gov.co/Public/Tendering/OpportunityDetail/Index?noticeUID=CO1.NTC.2507053&amp;isFromPublicArea=True&amp;isModal=true&amp;asPopupView=true</v>
          </cell>
          <cell r="K203" t="str">
            <v>SDHT-SDIS-PSP-025-2022</v>
          </cell>
          <cell r="L203" t="str">
            <v>X</v>
          </cell>
          <cell r="N203" t="str">
            <v>CC</v>
          </cell>
          <cell r="O203">
            <v>1010237997</v>
          </cell>
          <cell r="P203">
            <v>3</v>
          </cell>
          <cell r="Q203" t="str">
            <v xml:space="preserve">SAENZ </v>
          </cell>
          <cell r="R203" t="str">
            <v>DANIELA SEDANO</v>
          </cell>
          <cell r="S203" t="str">
            <v>No Aplica</v>
          </cell>
          <cell r="T203" t="str">
            <v xml:space="preserve">DANIELA SEDANO SAENZ </v>
          </cell>
          <cell r="U203" t="str">
            <v>F</v>
          </cell>
          <cell r="V203">
            <v>44568</v>
          </cell>
          <cell r="W203">
            <v>44578</v>
          </cell>
          <cell r="X203">
            <v>44572</v>
          </cell>
          <cell r="Y203">
            <v>44926</v>
          </cell>
          <cell r="Z203" t="str">
            <v>Contratación Directa</v>
          </cell>
          <cell r="AA203" t="str">
            <v>Contrato</v>
          </cell>
          <cell r="AB203" t="str">
            <v>Prestación de Servicios Profesionales</v>
          </cell>
          <cell r="AC203" t="str">
            <v>PRESTAR SERVICIOS PROFESIONALES PARA APOYAR LAS ACTIVIDADES RELACIONADAS CON EL PROCESAMIENTO Y ANÁLISIS DE LA INFORMACIÓN ECONOMICA Y SOCIAL, EN EL MARCO DE LA POLÍTICA DE GESTIÓN INTEGRAL DEL HÁBITAT.</v>
          </cell>
          <cell r="AD203">
            <v>44578</v>
          </cell>
          <cell r="AE203">
            <v>44578</v>
          </cell>
          <cell r="AF203">
            <v>44578</v>
          </cell>
          <cell r="AG203">
            <v>44926</v>
          </cell>
          <cell r="AH203">
            <v>11</v>
          </cell>
          <cell r="AI203">
            <v>15</v>
          </cell>
          <cell r="AJ203">
            <v>11.5</v>
          </cell>
          <cell r="AK203">
            <v>11</v>
          </cell>
          <cell r="AL203">
            <v>15</v>
          </cell>
          <cell r="AN203">
            <v>44926</v>
          </cell>
          <cell r="AO203">
            <v>63250000</v>
          </cell>
          <cell r="AP203">
            <v>63250000</v>
          </cell>
          <cell r="AQ203">
            <v>5500000</v>
          </cell>
          <cell r="AR203">
            <v>0</v>
          </cell>
          <cell r="AS203">
            <v>2640</v>
          </cell>
          <cell r="AT203">
            <v>602</v>
          </cell>
          <cell r="AU203">
            <v>44565</v>
          </cell>
          <cell r="AV203">
            <v>63250000</v>
          </cell>
          <cell r="AW203" t="str">
            <v>O23011601190000007721</v>
          </cell>
          <cell r="AX203" t="str">
            <v>INVERSION</v>
          </cell>
          <cell r="AY203">
            <v>0</v>
          </cell>
          <cell r="AZ203" t="str">
            <v>5000252566</v>
          </cell>
          <cell r="BA203">
            <v>192</v>
          </cell>
          <cell r="BB203">
            <v>44572</v>
          </cell>
          <cell r="BC203">
            <v>63250000</v>
          </cell>
          <cell r="BK203" t="str">
            <v/>
          </cell>
          <cell r="CE203" t="str">
            <v/>
          </cell>
          <cell r="CF203" t="str">
            <v/>
          </cell>
          <cell r="EL203" t="str">
            <v>NO</v>
          </cell>
          <cell r="EM203" t="str">
            <v>No Aplica</v>
          </cell>
          <cell r="EN203" t="str">
            <v xml:space="preserve">120
</v>
          </cell>
          <cell r="EO203" t="e">
            <v>#VALUE!</v>
          </cell>
          <cell r="EP203">
            <v>45826</v>
          </cell>
          <cell r="ES203" t="str">
            <v>Clausula 1 - Numeral 6 y 23</v>
          </cell>
          <cell r="ET20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03" t="str">
            <v>No aplica</v>
          </cell>
        </row>
        <row r="204">
          <cell r="E204">
            <v>198</v>
          </cell>
          <cell r="F204" t="str">
            <v>198-2022</v>
          </cell>
          <cell r="G204" t="str">
            <v>CO1.PCCNTR.3182364</v>
          </cell>
          <cell r="H204" t="str">
            <v>IMPLEMENTAR EN 100 % LA INTEROPERABILIDAD DE LOS SISTEMAS DE INFORMACIÓN</v>
          </cell>
          <cell r="I204" t="str">
            <v>En Ejecución</v>
          </cell>
          <cell r="J204" t="str">
            <v>https://community.secop.gov.co/Public/Tendering/OpportunityDetail/Index?noticeUID=CO1.NTC.2506855&amp;isFromPublicArea=True&amp;isModal=true&amp;asPopupView=true</v>
          </cell>
          <cell r="K204" t="str">
            <v>SDHT-SGC-PSP-011-2022</v>
          </cell>
          <cell r="L204" t="str">
            <v>X</v>
          </cell>
          <cell r="N204" t="str">
            <v>CC</v>
          </cell>
          <cell r="O204">
            <v>80026955</v>
          </cell>
          <cell r="P204">
            <v>2</v>
          </cell>
          <cell r="Q204" t="str">
            <v>VALLEJO MESA</v>
          </cell>
          <cell r="R204" t="str">
            <v>GUILLERMO ALBERTO</v>
          </cell>
          <cell r="S204" t="str">
            <v>No Aplica</v>
          </cell>
          <cell r="T204" t="str">
            <v>GUILLERMO ALBERTO VALLEJO MESA</v>
          </cell>
          <cell r="U204" t="str">
            <v>M</v>
          </cell>
          <cell r="V204">
            <v>44568</v>
          </cell>
          <cell r="W204">
            <v>44572</v>
          </cell>
          <cell r="X204">
            <v>44573</v>
          </cell>
          <cell r="Y204">
            <v>44922</v>
          </cell>
          <cell r="Z204" t="str">
            <v>Contratación Directa</v>
          </cell>
          <cell r="AA204" t="str">
            <v>Contrato</v>
          </cell>
          <cell r="AB204" t="str">
            <v>Prestación de Servicios Profesionales</v>
          </cell>
          <cell r="AC204" t="str">
            <v>PRESTAR SERVICIOS PROFESIONALES PARA LA DEFINICIÓN Y GESTIÓN EN EL DESARROLLO DE SISTEMAS DE INFORMACIÓN Y DE ARQUITECTURA DE SOFTWARE DE LA ENTIDAD</v>
          </cell>
          <cell r="AD204">
            <v>44573</v>
          </cell>
          <cell r="AE204">
            <v>44573</v>
          </cell>
          <cell r="AF204">
            <v>44573</v>
          </cell>
          <cell r="AG204">
            <v>44920</v>
          </cell>
          <cell r="AH204">
            <v>11</v>
          </cell>
          <cell r="AI204">
            <v>14</v>
          </cell>
          <cell r="AJ204">
            <v>11.466666666666667</v>
          </cell>
          <cell r="AK204">
            <v>11</v>
          </cell>
          <cell r="AL204">
            <v>14</v>
          </cell>
          <cell r="AN204">
            <v>44920</v>
          </cell>
          <cell r="AO204">
            <v>101573213</v>
          </cell>
          <cell r="AP204">
            <v>101573213</v>
          </cell>
          <cell r="AQ204">
            <v>8858129</v>
          </cell>
          <cell r="AR204">
            <v>-0.46666666865348816</v>
          </cell>
          <cell r="AS204">
            <v>3201</v>
          </cell>
          <cell r="AT204">
            <v>231</v>
          </cell>
          <cell r="AU204">
            <v>44565</v>
          </cell>
          <cell r="AV204">
            <v>101868000</v>
          </cell>
          <cell r="AW204" t="str">
            <v>O23011605530000007815</v>
          </cell>
          <cell r="AX204" t="str">
            <v>INVERSION</v>
          </cell>
          <cell r="AY204">
            <v>0</v>
          </cell>
          <cell r="AZ204" t="str">
            <v>5000251956</v>
          </cell>
          <cell r="BA204">
            <v>147</v>
          </cell>
          <cell r="BB204">
            <v>44572</v>
          </cell>
          <cell r="BC204">
            <v>101573213</v>
          </cell>
          <cell r="BK204" t="str">
            <v/>
          </cell>
          <cell r="CE204" t="str">
            <v/>
          </cell>
          <cell r="CF204" t="str">
            <v/>
          </cell>
          <cell r="EL204" t="str">
            <v>NO</v>
          </cell>
          <cell r="EM204" t="str">
            <v>No Aplica</v>
          </cell>
          <cell r="EN204" t="str">
            <v xml:space="preserve">120
</v>
          </cell>
          <cell r="EO204" t="e">
            <v>#VALUE!</v>
          </cell>
          <cell r="EP204">
            <v>45820</v>
          </cell>
          <cell r="ES204" t="str">
            <v>Clausula 1 - Numeral 6 y 23</v>
          </cell>
          <cell r="ET20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04" t="str">
            <v>No aplica</v>
          </cell>
        </row>
        <row r="205">
          <cell r="E205">
            <v>199</v>
          </cell>
          <cell r="F205" t="str">
            <v>199-2022</v>
          </cell>
          <cell r="G205" t="str">
            <v>CO1.PCCNTR.3182927</v>
          </cell>
          <cell r="H205" t="str">
            <v xml:space="preserve">COODINAR 100 % DEL DISEÑO E IMPLEMENTACIÓN DE LA POLÍTICA PÚBLICA DE SERVICIOS PÚBLICOS. </v>
          </cell>
          <cell r="I205" t="str">
            <v>En Ejecución</v>
          </cell>
          <cell r="J205" t="str">
            <v>https://community.secop.gov.co/Public/Tendering/OpportunityDetail/Index?noticeUID=CO1.NTC.2507217&amp;isFromPublicArea=True&amp;isModal=true&amp;asPopupView=true</v>
          </cell>
          <cell r="K205" t="str">
            <v>SDHT-SDSP-PSP-025-2022</v>
          </cell>
          <cell r="L205" t="str">
            <v>X</v>
          </cell>
          <cell r="N205" t="str">
            <v>CC</v>
          </cell>
          <cell r="O205">
            <v>1013617616</v>
          </cell>
          <cell r="P205">
            <v>4</v>
          </cell>
          <cell r="Q205" t="str">
            <v>GONZALEZ ROCHA</v>
          </cell>
          <cell r="R205" t="str">
            <v>LEIDY DIANA CONSUELO</v>
          </cell>
          <cell r="S205" t="str">
            <v>No Aplica</v>
          </cell>
          <cell r="T205" t="str">
            <v>LEIDY DIANA CONSUELO GONZALEZ ROCHA</v>
          </cell>
          <cell r="U205" t="str">
            <v>F</v>
          </cell>
          <cell r="V205">
            <v>44572</v>
          </cell>
          <cell r="W205" t="str">
            <v>No Aplica</v>
          </cell>
          <cell r="X205">
            <v>44573</v>
          </cell>
          <cell r="Y205">
            <v>44891</v>
          </cell>
          <cell r="Z205" t="str">
            <v>Contratación Directa</v>
          </cell>
          <cell r="AA205" t="str">
            <v>Contrato</v>
          </cell>
          <cell r="AB205" t="str">
            <v>Prestación de Servicios Profesionales</v>
          </cell>
          <cell r="AC205" t="str">
            <v>PRESTAR SERVICIOS PROFESIONALES PARA APOYAR DESDE LA SUBDIRECCIÓN DE SERVICIOS PÚBLICOS LA EJECUCIÓN DEL PLAN SOCIAL PARA LA POBLACIÓN RECICLADORA</v>
          </cell>
          <cell r="AD205">
            <v>44573</v>
          </cell>
          <cell r="AE205">
            <v>44573</v>
          </cell>
          <cell r="AF205">
            <v>44573</v>
          </cell>
          <cell r="AG205">
            <v>44921</v>
          </cell>
          <cell r="AH205">
            <v>11</v>
          </cell>
          <cell r="AI205">
            <v>15</v>
          </cell>
          <cell r="AJ205">
            <v>11.5</v>
          </cell>
          <cell r="AK205">
            <v>11</v>
          </cell>
          <cell r="AL205">
            <v>15</v>
          </cell>
          <cell r="AN205">
            <v>44921</v>
          </cell>
          <cell r="AO205">
            <v>71070000</v>
          </cell>
          <cell r="AP205">
            <v>71070000</v>
          </cell>
          <cell r="AQ205">
            <v>6180000</v>
          </cell>
          <cell r="AR205">
            <v>0</v>
          </cell>
          <cell r="AS205">
            <v>3439</v>
          </cell>
          <cell r="AT205">
            <v>804</v>
          </cell>
          <cell r="AU205">
            <v>44568</v>
          </cell>
          <cell r="AV205">
            <v>71070000</v>
          </cell>
          <cell r="AW205" t="str">
            <v>O23011602370000007615</v>
          </cell>
          <cell r="AX205" t="str">
            <v>INVERSION</v>
          </cell>
          <cell r="AY205">
            <v>0</v>
          </cell>
          <cell r="AZ205" t="str">
            <v>5000254078</v>
          </cell>
          <cell r="BA205">
            <v>250</v>
          </cell>
          <cell r="BB205">
            <v>44573</v>
          </cell>
          <cell r="BC205">
            <v>71070000</v>
          </cell>
          <cell r="BK205" t="str">
            <v/>
          </cell>
          <cell r="CE205" t="str">
            <v/>
          </cell>
          <cell r="CF205" t="str">
            <v/>
          </cell>
          <cell r="EL205" t="str">
            <v>NO</v>
          </cell>
          <cell r="EM205" t="str">
            <v>No Aplica</v>
          </cell>
          <cell r="EN205" t="str">
            <v xml:space="preserve">120
</v>
          </cell>
          <cell r="EO205" t="e">
            <v>#VALUE!</v>
          </cell>
          <cell r="EP205">
            <v>45821</v>
          </cell>
          <cell r="ES205" t="str">
            <v>Clausula 1 - Numeral 6 y 23</v>
          </cell>
          <cell r="ET20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05" t="str">
            <v>No aplica</v>
          </cell>
        </row>
        <row r="206">
          <cell r="E206">
            <v>200</v>
          </cell>
          <cell r="F206" t="str">
            <v>200-2022</v>
          </cell>
          <cell r="G206" t="str">
            <v>CO1.PCCNTR.3203510</v>
          </cell>
          <cell r="H206" t="str">
            <v>FORTALECER TÉCNICA Y ORGANIZACIONALMENTE 100 % DE LOS ACUEDUCTOS IDENTIFICADOS Y PRIORIZADOS EN LA ZONA RURAL DEL DISTRITO.</v>
          </cell>
          <cell r="I206" t="str">
            <v>En Ejecución</v>
          </cell>
          <cell r="J206" t="str">
            <v>https://community.secop.gov.co/Public/Tendering/OpportunityDetail/Index?noticeUID=CO1.NTC.2524981&amp;isFromPublicArea=True&amp;isModal=true&amp;asPopupView=true</v>
          </cell>
          <cell r="K206" t="str">
            <v>SDHT-SDSP-PSP-003-2022</v>
          </cell>
          <cell r="L206" t="str">
            <v>X</v>
          </cell>
          <cell r="N206" t="str">
            <v>CC</v>
          </cell>
          <cell r="O206">
            <v>11232591</v>
          </cell>
          <cell r="P206">
            <v>7</v>
          </cell>
          <cell r="Q206" t="str">
            <v>PINZON GARZON</v>
          </cell>
          <cell r="R206" t="str">
            <v>CARLOS ANDRES</v>
          </cell>
          <cell r="S206" t="str">
            <v>No Aplica</v>
          </cell>
          <cell r="T206" t="str">
            <v>CARLOS ANDRES PINZON GARZON</v>
          </cell>
          <cell r="U206" t="str">
            <v>M</v>
          </cell>
          <cell r="V206">
            <v>44572</v>
          </cell>
          <cell r="W206">
            <v>44574</v>
          </cell>
          <cell r="X206">
            <v>44574</v>
          </cell>
          <cell r="Y206">
            <v>44877</v>
          </cell>
          <cell r="Z206" t="str">
            <v>Contratación Directa</v>
          </cell>
          <cell r="AA206" t="str">
            <v>Contrato</v>
          </cell>
          <cell r="AB206" t="str">
            <v>Prestación de Servicios Profesionales</v>
          </cell>
          <cell r="AC206" t="str">
            <v xml:space="preserve"> PRESTAR SERVICIOS PROFESIONALES PARA ACOMPAÑAR EN EL ÁMBITO COMERCIAL Y FINANCIERO LA IMPLEMENTACIÓN DE POLÍTICAS Y PROGRAMAS EN MATERIA DE SERVICIOS PÚBLICOS EN EL DISTRITO CAPITAL</v>
          </cell>
          <cell r="AD206">
            <v>44574</v>
          </cell>
          <cell r="AE206">
            <v>44574</v>
          </cell>
          <cell r="AF206">
            <v>44574</v>
          </cell>
          <cell r="AG206">
            <v>44907</v>
          </cell>
          <cell r="AH206">
            <v>11</v>
          </cell>
          <cell r="AI206">
            <v>0</v>
          </cell>
          <cell r="AJ206">
            <v>11</v>
          </cell>
          <cell r="AK206">
            <v>11</v>
          </cell>
          <cell r="AL206">
            <v>0</v>
          </cell>
          <cell r="AN206">
            <v>44907</v>
          </cell>
          <cell r="AO206">
            <v>93812400</v>
          </cell>
          <cell r="AP206">
            <v>93812400</v>
          </cell>
          <cell r="AQ206">
            <v>8528400</v>
          </cell>
          <cell r="AR206">
            <v>0</v>
          </cell>
          <cell r="AS206">
            <v>3446</v>
          </cell>
          <cell r="AT206">
            <v>560</v>
          </cell>
          <cell r="AU206">
            <v>44565</v>
          </cell>
          <cell r="AV206">
            <v>93812400</v>
          </cell>
          <cell r="AW206" t="str">
            <v>O23011602370000007615</v>
          </cell>
          <cell r="AX206" t="str">
            <v>INVERSION</v>
          </cell>
          <cell r="AY206">
            <v>0</v>
          </cell>
          <cell r="AZ206" t="str">
            <v>5000254091</v>
          </cell>
          <cell r="BA206">
            <v>251</v>
          </cell>
          <cell r="BB206">
            <v>44573</v>
          </cell>
          <cell r="BC206">
            <v>93812400</v>
          </cell>
          <cell r="BK206" t="str">
            <v/>
          </cell>
          <cell r="CE206" t="str">
            <v/>
          </cell>
          <cell r="CF206" t="str">
            <v/>
          </cell>
          <cell r="EL206" t="str">
            <v>NO</v>
          </cell>
          <cell r="EM206" t="str">
            <v>No Aplica</v>
          </cell>
          <cell r="EN206" t="str">
            <v xml:space="preserve">120
</v>
          </cell>
          <cell r="EO206" t="e">
            <v>#VALUE!</v>
          </cell>
          <cell r="EP206">
            <v>45807</v>
          </cell>
          <cell r="ES206" t="str">
            <v>Clausula 1 - Numeral 6 y 23</v>
          </cell>
          <cell r="ET20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06" t="str">
            <v>No aplica</v>
          </cell>
        </row>
        <row r="207">
          <cell r="E207">
            <v>201</v>
          </cell>
          <cell r="F207" t="str">
            <v>201-2022</v>
          </cell>
          <cell r="G207" t="str">
            <v>CO1.PCCNTR.3183425</v>
          </cell>
          <cell r="H207" t="str">
            <v>IMPLEMENTAR 100 % DEL SISTEMA DE SERVICIO AL CIUDADANO.</v>
          </cell>
          <cell r="I207" t="str">
            <v>En Ejecución</v>
          </cell>
          <cell r="J207" t="str">
            <v>https://community.secop.gov.co/Public/Tendering/OpportunityDetail/Index?noticeUID=CO1.NTC.2507386&amp;isFromPublicArea=True&amp;isModal=true&amp;asPopupView=true</v>
          </cell>
          <cell r="K207" t="str">
            <v>SDHT-SDA-PSAG-014-2022</v>
          </cell>
          <cell r="L207" t="str">
            <v>X</v>
          </cell>
          <cell r="N207" t="str">
            <v>CC</v>
          </cell>
          <cell r="O207">
            <v>1014181499</v>
          </cell>
          <cell r="P207">
            <v>9</v>
          </cell>
          <cell r="Q207" t="str">
            <v>PRIETO RINCON</v>
          </cell>
          <cell r="R207" t="str">
            <v>DIEGO ALEXANDER</v>
          </cell>
          <cell r="S207" t="str">
            <v>No Aplica</v>
          </cell>
          <cell r="T207" t="str">
            <v>DIEGO ALEXANDER PRIETO RINCON</v>
          </cell>
          <cell r="U207" t="str">
            <v>M</v>
          </cell>
          <cell r="V207">
            <v>44568</v>
          </cell>
          <cell r="W207" t="str">
            <v>No Aplica</v>
          </cell>
          <cell r="X207">
            <v>44572</v>
          </cell>
          <cell r="Y207">
            <v>44752</v>
          </cell>
          <cell r="Z207" t="str">
            <v>Contratación Directa</v>
          </cell>
          <cell r="AA207" t="str">
            <v>Contrato</v>
          </cell>
          <cell r="AB207" t="str">
            <v>Prestación de Servicios  de Apoyo a la Gestión</v>
          </cell>
          <cell r="AC207" t="str">
            <v>PRESTAR SERVICIOS DE APOYO A LA GESTIÓN, PARA LA ATENCIÓN A LA CIUDADANÍA SOBRE LA OFERTA INSTITUCIONAL DE LA SECRETARÍA DISTRITAL DE HÁBITAT, MEDIANTE LOS CANALES OFICIALES DE LA ENTIDAD</v>
          </cell>
          <cell r="AD207">
            <v>44572</v>
          </cell>
          <cell r="AE207">
            <v>44572</v>
          </cell>
          <cell r="AF207">
            <v>44572</v>
          </cell>
          <cell r="AG207">
            <v>44752</v>
          </cell>
          <cell r="AH207">
            <v>6</v>
          </cell>
          <cell r="AI207">
            <v>0</v>
          </cell>
          <cell r="AJ207">
            <v>6</v>
          </cell>
          <cell r="AK207">
            <v>6</v>
          </cell>
          <cell r="AL207">
            <v>0</v>
          </cell>
          <cell r="AN207">
            <v>44752</v>
          </cell>
          <cell r="AO207">
            <v>21000000</v>
          </cell>
          <cell r="AP207">
            <v>21000000</v>
          </cell>
          <cell r="AQ207">
            <v>3500000</v>
          </cell>
          <cell r="AR207">
            <v>0</v>
          </cell>
          <cell r="AS207">
            <v>3066</v>
          </cell>
          <cell r="AT207">
            <v>667</v>
          </cell>
          <cell r="AU207">
            <v>44565</v>
          </cell>
          <cell r="AV207">
            <v>21000000</v>
          </cell>
          <cell r="AW207" t="str">
            <v>O23011605560000007754</v>
          </cell>
          <cell r="AX207" t="str">
            <v>INVERSION</v>
          </cell>
          <cell r="AY207">
            <v>0</v>
          </cell>
          <cell r="AZ207" t="str">
            <v>5000252016</v>
          </cell>
          <cell r="BA207">
            <v>165</v>
          </cell>
          <cell r="BB207">
            <v>44572</v>
          </cell>
          <cell r="BC207">
            <v>21000000</v>
          </cell>
          <cell r="BK207" t="str">
            <v/>
          </cell>
          <cell r="CE207" t="str">
            <v/>
          </cell>
          <cell r="CF207" t="str">
            <v/>
          </cell>
          <cell r="EL207" t="str">
            <v>NO</v>
          </cell>
          <cell r="EM207" t="str">
            <v>No Aplica</v>
          </cell>
          <cell r="EN207" t="str">
            <v xml:space="preserve">120
</v>
          </cell>
          <cell r="EO207" t="e">
            <v>#VALUE!</v>
          </cell>
          <cell r="EP207">
            <v>45652</v>
          </cell>
          <cell r="ES207" t="str">
            <v>Clausula 1 - Numeral 6 y 23</v>
          </cell>
          <cell r="ET20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07" t="str">
            <v>No aplica</v>
          </cell>
        </row>
        <row r="208">
          <cell r="E208">
            <v>202</v>
          </cell>
          <cell r="F208" t="str">
            <v>202-2022</v>
          </cell>
          <cell r="G208" t="str">
            <v>CO1.PCCNTR.3183276</v>
          </cell>
          <cell r="H208" t="str">
            <v>IMPLEMENTAR 100 % DEL SISTEMA DE SERVICIO AL CIUDADANO.</v>
          </cell>
          <cell r="I208" t="str">
            <v>En Ejecución</v>
          </cell>
          <cell r="J208" t="str">
            <v>https://community.secop.gov.co/Public/Tendering/OpportunityDetail/Index?noticeUID=CO1.NTC.2507649&amp;isFromPublicArea=True&amp;isModal=true&amp;asPopupView=true</v>
          </cell>
          <cell r="K208" t="str">
            <v>SDHT-SDA-PSAG-028-2022</v>
          </cell>
          <cell r="L208" t="str">
            <v>X</v>
          </cell>
          <cell r="N208" t="str">
            <v>CC</v>
          </cell>
          <cell r="O208">
            <v>79101438</v>
          </cell>
          <cell r="P208">
            <v>3</v>
          </cell>
          <cell r="Q208" t="str">
            <v>RODRIGUEZ CARDOZO</v>
          </cell>
          <cell r="R208" t="str">
            <v>RODRIGO ALONSO</v>
          </cell>
          <cell r="S208" t="str">
            <v>No Aplica</v>
          </cell>
          <cell r="T208" t="str">
            <v>RODRIGO ALONSO RODRIGUEZ CARDOZO</v>
          </cell>
          <cell r="U208" t="str">
            <v>M</v>
          </cell>
          <cell r="V208">
            <v>44568</v>
          </cell>
          <cell r="W208" t="str">
            <v>No Aplica</v>
          </cell>
          <cell r="X208">
            <v>44572</v>
          </cell>
          <cell r="Y208">
            <v>44752</v>
          </cell>
          <cell r="Z208" t="str">
            <v>Contratación Directa</v>
          </cell>
          <cell r="AA208" t="str">
            <v>Contrato</v>
          </cell>
          <cell r="AB208" t="str">
            <v>Prestación de Servicios  de Apoyo a la Gestión</v>
          </cell>
          <cell r="AC208" t="str">
            <v>PRESTAR SERVICIOS DE APOYO A LA GESTIÓN, PARA LAS ACTIVIDADES DE ATENCIÓN Y SERVICIO A LA CIUDADANIA DE LA SECRETARÍA DISTRITAL DE HÁBITAT</v>
          </cell>
          <cell r="AD208">
            <v>44572</v>
          </cell>
          <cell r="AE208">
            <v>44572</v>
          </cell>
          <cell r="AF208">
            <v>44572</v>
          </cell>
          <cell r="AG208">
            <v>44752</v>
          </cell>
          <cell r="AH208">
            <v>6</v>
          </cell>
          <cell r="AI208">
            <v>0</v>
          </cell>
          <cell r="AJ208">
            <v>6</v>
          </cell>
          <cell r="AK208">
            <v>6</v>
          </cell>
          <cell r="AL208">
            <v>0</v>
          </cell>
          <cell r="AN208">
            <v>44752</v>
          </cell>
          <cell r="AO208">
            <v>18600000</v>
          </cell>
          <cell r="AP208">
            <v>18600000</v>
          </cell>
          <cell r="AQ208">
            <v>3100000</v>
          </cell>
          <cell r="AR208">
            <v>0</v>
          </cell>
          <cell r="AS208">
            <v>3083</v>
          </cell>
          <cell r="AT208">
            <v>364</v>
          </cell>
          <cell r="AU208">
            <v>44565</v>
          </cell>
          <cell r="AV208">
            <v>18600000</v>
          </cell>
          <cell r="AW208" t="str">
            <v>O23011605560000007754</v>
          </cell>
          <cell r="AX208" t="str">
            <v>INVERSION</v>
          </cell>
          <cell r="AY208">
            <v>0</v>
          </cell>
          <cell r="AZ208" t="str">
            <v>5000252007</v>
          </cell>
          <cell r="BA208">
            <v>162</v>
          </cell>
          <cell r="BB208">
            <v>44572</v>
          </cell>
          <cell r="BC208">
            <v>18600000</v>
          </cell>
          <cell r="BK208" t="str">
            <v/>
          </cell>
          <cell r="CE208" t="str">
            <v/>
          </cell>
          <cell r="CF208" t="str">
            <v/>
          </cell>
          <cell r="EL208" t="str">
            <v>NO</v>
          </cell>
          <cell r="EM208" t="str">
            <v>No Aplica</v>
          </cell>
          <cell r="EN208" t="str">
            <v xml:space="preserve">120
</v>
          </cell>
          <cell r="EO208" t="e">
            <v>#VALUE!</v>
          </cell>
          <cell r="EP208">
            <v>45652</v>
          </cell>
          <cell r="ES208" t="str">
            <v>Clausula 1 - Numeral 6 y 23</v>
          </cell>
          <cell r="ET20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08" t="str">
            <v>No aplica</v>
          </cell>
        </row>
        <row r="209">
          <cell r="E209">
            <v>203</v>
          </cell>
          <cell r="F209" t="str">
            <v>203-2022</v>
          </cell>
          <cell r="G209" t="str">
            <v>CO1.PCCNTR.3193445</v>
          </cell>
          <cell r="H209" t="str">
            <v>REALIZAR EL 100% DEL MANTENIMIENTO DE LAS 3 SEDES DE LA SDHT</v>
          </cell>
          <cell r="I209" t="str">
            <v>En Ejecución</v>
          </cell>
          <cell r="J209" t="str">
            <v>https://community.secop.gov.co/Public/Tendering/OpportunityDetail/Index?noticeUID=CO1.NTC.2516922&amp;isFromPublicArea=True&amp;isModal=true&amp;asPopupView=true</v>
          </cell>
          <cell r="K209" t="str">
            <v>SDHT-SDA-PSP-003-2022</v>
          </cell>
          <cell r="L209" t="str">
            <v>X</v>
          </cell>
          <cell r="N209" t="str">
            <v>CC</v>
          </cell>
          <cell r="O209">
            <v>14395610</v>
          </cell>
          <cell r="P209">
            <v>9</v>
          </cell>
          <cell r="Q209" t="str">
            <v>ANGULO FORERO</v>
          </cell>
          <cell r="R209" t="str">
            <v>WILLIAM FABIAN</v>
          </cell>
          <cell r="S209" t="str">
            <v>No Aplica</v>
          </cell>
          <cell r="T209" t="str">
            <v>WILLIAM FABIAN ANGULO FORERO</v>
          </cell>
          <cell r="U209" t="str">
            <v>M</v>
          </cell>
          <cell r="V209">
            <v>44572</v>
          </cell>
          <cell r="W209" t="str">
            <v>No Aplica</v>
          </cell>
          <cell r="X209">
            <v>44573</v>
          </cell>
          <cell r="Y209">
            <v>44921</v>
          </cell>
          <cell r="Z209" t="str">
            <v>Contratación Directa</v>
          </cell>
          <cell r="AA209" t="str">
            <v>Contrato</v>
          </cell>
          <cell r="AB209" t="str">
            <v>Prestación de Servicios Profesionales</v>
          </cell>
          <cell r="AC209" t="str">
            <v>PRESTAR SERVICIOS PROFESIONALES EN LA SUBDIRECCIÓN ADMINISTRATIVA PARA EL CONTROL Y SEGUIMIENTO EN INVENTARIOS Y ALMACEN DE LA SDHT</v>
          </cell>
          <cell r="AD209">
            <v>44573</v>
          </cell>
          <cell r="AE209">
            <v>44573</v>
          </cell>
          <cell r="AF209">
            <v>44573</v>
          </cell>
          <cell r="AG209">
            <v>44921</v>
          </cell>
          <cell r="AH209">
            <v>11</v>
          </cell>
          <cell r="AI209">
            <v>15</v>
          </cell>
          <cell r="AJ209">
            <v>11.5</v>
          </cell>
          <cell r="AK209">
            <v>11</v>
          </cell>
          <cell r="AL209">
            <v>15</v>
          </cell>
          <cell r="AN209">
            <v>44921</v>
          </cell>
          <cell r="AO209">
            <v>59225000</v>
          </cell>
          <cell r="AP209">
            <v>59225000</v>
          </cell>
          <cell r="AQ209">
            <v>5150000</v>
          </cell>
          <cell r="AR209">
            <v>0</v>
          </cell>
          <cell r="AS209">
            <v>3032</v>
          </cell>
          <cell r="AT209">
            <v>579</v>
          </cell>
          <cell r="AU209">
            <v>44565</v>
          </cell>
          <cell r="AV209">
            <v>59225000</v>
          </cell>
          <cell r="AW209" t="str">
            <v>O23011605560000007754</v>
          </cell>
          <cell r="AX209" t="str">
            <v>INVERSION</v>
          </cell>
          <cell r="AY209">
            <v>0</v>
          </cell>
          <cell r="AZ209" t="str">
            <v>5000252838</v>
          </cell>
          <cell r="BA209">
            <v>202</v>
          </cell>
          <cell r="BB209">
            <v>44572</v>
          </cell>
          <cell r="BC209">
            <v>59225000</v>
          </cell>
          <cell r="BK209" t="str">
            <v/>
          </cell>
          <cell r="CE209" t="str">
            <v/>
          </cell>
          <cell r="CF209" t="str">
            <v/>
          </cell>
          <cell r="EL209" t="str">
            <v>NO</v>
          </cell>
          <cell r="EM209" t="str">
            <v>No Aplica</v>
          </cell>
          <cell r="EN209" t="str">
            <v xml:space="preserve">120
</v>
          </cell>
          <cell r="EO209" t="e">
            <v>#VALUE!</v>
          </cell>
          <cell r="EP209">
            <v>45821</v>
          </cell>
          <cell r="ES209" t="str">
            <v>Clausula 1 - Numeral 6 y 23</v>
          </cell>
          <cell r="ET20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09" t="str">
            <v>No aplica</v>
          </cell>
        </row>
        <row r="210">
          <cell r="E210">
            <v>204</v>
          </cell>
          <cell r="F210" t="str">
            <v>204-2022</v>
          </cell>
          <cell r="G210" t="str">
            <v>CO1.PCCNTR.3183204</v>
          </cell>
          <cell r="H210" t="str">
            <v>GESTIONAR Y ATENDER EL 100 % DE LOS REQUERIMIENTOS ALLEGADOS A LA ENTIDAD, RELACIONADOS CON ARRENDAMIENTO Y DESARROLLO DE VIVIENDA</v>
          </cell>
          <cell r="I210" t="str">
            <v>En Ejecución</v>
          </cell>
          <cell r="J210" t="str">
            <v>https://community.secop.gov.co/Public/Tendering/OpportunityDetail/Index?noticeUID=CO1.NTC.2507298&amp;isFromPublicArea=True&amp;isModal=true&amp;asPopupView=true</v>
          </cell>
          <cell r="K210" t="str">
            <v>SDHT-SDICV-PSP-053-2022</v>
          </cell>
          <cell r="L210" t="str">
            <v>X</v>
          </cell>
          <cell r="N210" t="str">
            <v>CC</v>
          </cell>
          <cell r="O210">
            <v>1071164892</v>
          </cell>
          <cell r="P210">
            <v>6</v>
          </cell>
          <cell r="Q210" t="str">
            <v>AVELLANEDA PRECIADO</v>
          </cell>
          <cell r="R210" t="str">
            <v>LUIS CARLOS</v>
          </cell>
          <cell r="S210" t="str">
            <v>No Aplica</v>
          </cell>
          <cell r="T210" t="str">
            <v>LUIS CARLOS AVELLANEDA PRECIADO</v>
          </cell>
          <cell r="U210" t="str">
            <v>M</v>
          </cell>
          <cell r="V210">
            <v>44572</v>
          </cell>
          <cell r="W210" t="str">
            <v>No Aplica</v>
          </cell>
          <cell r="X210">
            <v>44575</v>
          </cell>
          <cell r="Y210">
            <v>44926</v>
          </cell>
          <cell r="Z210" t="str">
            <v>Contratación Directa</v>
          </cell>
          <cell r="AA210" t="str">
            <v>Contrato</v>
          </cell>
          <cell r="AB210" t="str">
            <v>Prestación de Servicios  de Apoyo a la Gestión</v>
          </cell>
          <cell r="AC210" t="str">
            <v>PRESTAR SERVICIOS DE APOYO A LA GESTIÓN EN EL DESARROLLO DE ACTIVIDADES DE CARÁCTER ADMINISTRATIVO Y ACTUALIZACIÓN DE BASES DE DATOS RELACIONADAS CON EL CONTROL DE VIVIENDA</v>
          </cell>
          <cell r="AD210">
            <v>44575</v>
          </cell>
          <cell r="AE210">
            <v>44575</v>
          </cell>
          <cell r="AF210">
            <v>44575</v>
          </cell>
          <cell r="AG210">
            <v>44923</v>
          </cell>
          <cell r="AH210">
            <v>11</v>
          </cell>
          <cell r="AI210">
            <v>15</v>
          </cell>
          <cell r="AJ210">
            <v>11.5</v>
          </cell>
          <cell r="AK210">
            <v>11</v>
          </cell>
          <cell r="AL210">
            <v>15</v>
          </cell>
          <cell r="AN210">
            <v>44923</v>
          </cell>
          <cell r="AO210">
            <v>39100000</v>
          </cell>
          <cell r="AP210">
            <v>39100000</v>
          </cell>
          <cell r="AQ210">
            <v>3400000</v>
          </cell>
          <cell r="AR210">
            <v>0</v>
          </cell>
          <cell r="AS210">
            <v>2855</v>
          </cell>
          <cell r="AT210">
            <v>389</v>
          </cell>
          <cell r="AU210">
            <v>44565</v>
          </cell>
          <cell r="AV210">
            <v>39100000</v>
          </cell>
          <cell r="AW210" t="str">
            <v>O23011603450000007812</v>
          </cell>
          <cell r="AX210" t="str">
            <v>INVERSION</v>
          </cell>
          <cell r="AY210">
            <v>0</v>
          </cell>
          <cell r="AZ210" t="str">
            <v>5000252134</v>
          </cell>
          <cell r="BA210">
            <v>175</v>
          </cell>
          <cell r="BB210">
            <v>44572</v>
          </cell>
          <cell r="BC210">
            <v>39100000</v>
          </cell>
          <cell r="BK210" t="str">
            <v/>
          </cell>
          <cell r="CE210" t="str">
            <v/>
          </cell>
          <cell r="CF210" t="str">
            <v/>
          </cell>
          <cell r="EL210" t="str">
            <v>NO</v>
          </cell>
          <cell r="EM210" t="str">
            <v>No Aplica</v>
          </cell>
          <cell r="EN210" t="str">
            <v xml:space="preserve">120
</v>
          </cell>
          <cell r="EO210" t="e">
            <v>#VALUE!</v>
          </cell>
          <cell r="EP210">
            <v>45823</v>
          </cell>
          <cell r="ES210" t="str">
            <v>Clausula 1 - Numeral 6 y 23</v>
          </cell>
          <cell r="ET21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10" t="str">
            <v>No aplica</v>
          </cell>
        </row>
        <row r="211">
          <cell r="E211">
            <v>205</v>
          </cell>
          <cell r="F211" t="str">
            <v>205-2022</v>
          </cell>
          <cell r="G211" t="str">
            <v>CO1.PCCNTR.3183080</v>
          </cell>
          <cell r="H211" t="str">
            <v>GESTIONAR Y ATENDER EL 100 % DE LOS REQUERIMIENTOS ALLEGADOS A LA ENTIDAD, RELACIONADOS CON ARRENDAMIENTO Y DESARROLLO DE VIVIENDA</v>
          </cell>
          <cell r="I211" t="str">
            <v>En Ejecución</v>
          </cell>
          <cell r="J211" t="str">
            <v>https://community.secop.gov.co/Public/Tendering/OpportunityDetail/Index?noticeUID=CO1.NTC.2507277&amp;isFromPublicArea=True&amp;isModal=true&amp;asPopupView=true</v>
          </cell>
          <cell r="K211" t="str">
            <v>SDHT-SDPS-PSP-003-2022</v>
          </cell>
          <cell r="L211" t="str">
            <v>X</v>
          </cell>
          <cell r="N211" t="str">
            <v>CC</v>
          </cell>
          <cell r="O211">
            <v>52963623</v>
          </cell>
          <cell r="P211">
            <v>1</v>
          </cell>
          <cell r="Q211" t="str">
            <v xml:space="preserve">TORRES </v>
          </cell>
          <cell r="R211" t="str">
            <v>NAYIBE ABDULHUSSEIN</v>
          </cell>
          <cell r="S211" t="str">
            <v>No Aplica</v>
          </cell>
          <cell r="T211" t="str">
            <v xml:space="preserve">NAYIBE ABDULHUSSEIN TORRES </v>
          </cell>
          <cell r="U211" t="str">
            <v>F</v>
          </cell>
          <cell r="V211">
            <v>44572</v>
          </cell>
          <cell r="W211" t="str">
            <v>No Aplica</v>
          </cell>
          <cell r="X211">
            <v>44574</v>
          </cell>
          <cell r="Y211">
            <v>44916</v>
          </cell>
          <cell r="Z211" t="str">
            <v>Contratación Directa</v>
          </cell>
          <cell r="AA211" t="str">
            <v>Contrato</v>
          </cell>
          <cell r="AB211" t="str">
            <v>Prestación de Servicios Profesionales</v>
          </cell>
          <cell r="AC211" t="str">
            <v>PRESTAR SERVICIOS PROFESIONALES PARA APOYAR TECNICAMENTE A LA SUBDIRECCIÓN DE PREVENCIÓN Y SEGUIMIENTO EN LAS ACTIVIDADES ORIENTADAS AL CONTROL DE PROYECTOS DE ENAJENACIÓN DE VIVIENDA</v>
          </cell>
          <cell r="AD211">
            <v>44574</v>
          </cell>
          <cell r="AE211">
            <v>44574</v>
          </cell>
          <cell r="AF211">
            <v>44574</v>
          </cell>
          <cell r="AG211">
            <v>44922</v>
          </cell>
          <cell r="AH211">
            <v>11</v>
          </cell>
          <cell r="AI211">
            <v>15</v>
          </cell>
          <cell r="AJ211">
            <v>11.5</v>
          </cell>
          <cell r="AK211">
            <v>11</v>
          </cell>
          <cell r="AL211">
            <v>15</v>
          </cell>
          <cell r="AN211">
            <v>44922</v>
          </cell>
          <cell r="AO211">
            <v>65739750</v>
          </cell>
          <cell r="AP211">
            <v>65739750</v>
          </cell>
          <cell r="AQ211">
            <v>5716500</v>
          </cell>
          <cell r="AR211">
            <v>0</v>
          </cell>
          <cell r="AS211">
            <v>2980</v>
          </cell>
          <cell r="AT211">
            <v>312</v>
          </cell>
          <cell r="AU211">
            <v>44565</v>
          </cell>
          <cell r="AV211">
            <v>65739750</v>
          </cell>
          <cell r="AW211" t="str">
            <v>O23011603450000007812</v>
          </cell>
          <cell r="AX211" t="str">
            <v>INVERSION</v>
          </cell>
          <cell r="AY211">
            <v>0</v>
          </cell>
          <cell r="AZ211" t="str">
            <v>5000252973</v>
          </cell>
          <cell r="BA211">
            <v>209</v>
          </cell>
          <cell r="BB211">
            <v>44572</v>
          </cell>
          <cell r="BC211">
            <v>65739750</v>
          </cell>
          <cell r="BK211" t="str">
            <v/>
          </cell>
          <cell r="CE211" t="str">
            <v/>
          </cell>
          <cell r="CF211" t="str">
            <v/>
          </cell>
          <cell r="EL211" t="str">
            <v>NO</v>
          </cell>
          <cell r="EM211" t="str">
            <v>No Aplica</v>
          </cell>
          <cell r="EN211" t="str">
            <v xml:space="preserve">120
</v>
          </cell>
          <cell r="EO211" t="e">
            <v>#VALUE!</v>
          </cell>
          <cell r="EP211">
            <v>45822</v>
          </cell>
          <cell r="ES211" t="str">
            <v>Clausula 1 - Numeral 6 y 23</v>
          </cell>
          <cell r="ET21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11" t="str">
            <v>No aplica</v>
          </cell>
        </row>
        <row r="212">
          <cell r="E212">
            <v>206</v>
          </cell>
          <cell r="F212" t="str">
            <v>206-2022</v>
          </cell>
          <cell r="G212" t="str">
            <v>CO1.PCCNTR.3182859</v>
          </cell>
          <cell r="H212" t="str">
            <v xml:space="preserve"> ADOPTAR 1 POLÍTICA DE GESTIÓN INTEGRAL DEL SECTOR HÁBITAT </v>
          </cell>
          <cell r="I212" t="str">
            <v>En Ejecución</v>
          </cell>
          <cell r="J212" t="str">
            <v>https://community.secop.gov.co/Public/Tendering/OpportunityDetail/Index?noticeUID=CO1.NTC.2507161&amp;isFromPublicArea=True&amp;isModal=true&amp;asPopupView=true</v>
          </cell>
          <cell r="K212" t="str">
            <v>SDHT-SDIS-PSP-021-2022</v>
          </cell>
          <cell r="L212" t="str">
            <v>X</v>
          </cell>
          <cell r="N212" t="str">
            <v>CC</v>
          </cell>
          <cell r="O212">
            <v>52957057</v>
          </cell>
          <cell r="P212">
            <v>6</v>
          </cell>
          <cell r="Q212" t="str">
            <v>CAMARGO PARDO</v>
          </cell>
          <cell r="R212" t="str">
            <v>EDITH JULIETH</v>
          </cell>
          <cell r="S212" t="str">
            <v>No Aplica</v>
          </cell>
          <cell r="T212" t="str">
            <v>EDITH JULIETH CAMARGO PARDO</v>
          </cell>
          <cell r="U212" t="str">
            <v>F</v>
          </cell>
          <cell r="V212">
            <v>44568</v>
          </cell>
          <cell r="W212">
            <v>44578</v>
          </cell>
          <cell r="X212">
            <v>44572</v>
          </cell>
          <cell r="Y212">
            <v>44926</v>
          </cell>
          <cell r="Z212" t="str">
            <v>Contratación Directa</v>
          </cell>
          <cell r="AA212" t="str">
            <v>Contrato</v>
          </cell>
          <cell r="AB212" t="str">
            <v>Prestación de Servicios Profesionales</v>
          </cell>
          <cell r="AC212" t="str">
            <v xml:space="preserve"> PRESTAR SERVICIOS PROFESIONALES DE APOYO EN EL SEGUIMIENTO DE ACTIVIDADES RESULTADO DE LOS ESPACIOS DE PARTICIPACIÓN POBLACIONALES DEL ORDEN DISTRITAL EN EL MARCO DE LA POLÍTICA DE GESTIÓN INTEGRAL DEL HÁBITAT</v>
          </cell>
          <cell r="AD212">
            <v>44578</v>
          </cell>
          <cell r="AE212">
            <v>44578</v>
          </cell>
          <cell r="AF212">
            <v>44578</v>
          </cell>
          <cell r="AG212">
            <v>44926</v>
          </cell>
          <cell r="AH212">
            <v>11</v>
          </cell>
          <cell r="AI212">
            <v>15</v>
          </cell>
          <cell r="AJ212">
            <v>11.5</v>
          </cell>
          <cell r="AK212">
            <v>11</v>
          </cell>
          <cell r="AL212">
            <v>15</v>
          </cell>
          <cell r="AN212">
            <v>44926</v>
          </cell>
          <cell r="AO212">
            <v>81132500</v>
          </cell>
          <cell r="AP212">
            <v>81132500</v>
          </cell>
          <cell r="AQ212">
            <v>7055000</v>
          </cell>
          <cell r="AR212">
            <v>0</v>
          </cell>
          <cell r="AS212">
            <v>2636</v>
          </cell>
          <cell r="AT212">
            <v>582</v>
          </cell>
          <cell r="AU212">
            <v>44565</v>
          </cell>
          <cell r="AV212">
            <v>81132500</v>
          </cell>
          <cell r="AW212" t="str">
            <v>O23011601190000007721</v>
          </cell>
          <cell r="AX212" t="str">
            <v>INVERSION</v>
          </cell>
          <cell r="AY212">
            <v>0</v>
          </cell>
          <cell r="AZ212" t="str">
            <v>5000252370</v>
          </cell>
          <cell r="BA212">
            <v>189</v>
          </cell>
          <cell r="BB212">
            <v>44572</v>
          </cell>
          <cell r="BC212">
            <v>81132500</v>
          </cell>
          <cell r="BK212" t="str">
            <v/>
          </cell>
          <cell r="CE212" t="str">
            <v/>
          </cell>
          <cell r="CF212" t="str">
            <v/>
          </cell>
          <cell r="EL212" t="str">
            <v>NO</v>
          </cell>
          <cell r="EM212" t="str">
            <v>No Aplica</v>
          </cell>
          <cell r="EN212" t="str">
            <v xml:space="preserve">120
</v>
          </cell>
          <cell r="EO212" t="e">
            <v>#VALUE!</v>
          </cell>
          <cell r="EP212">
            <v>45826</v>
          </cell>
          <cell r="ES212" t="str">
            <v>Clausula 1 - Numeral 6 y 23</v>
          </cell>
          <cell r="ET21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12" t="str">
            <v>No aplica</v>
          </cell>
        </row>
        <row r="213">
          <cell r="E213">
            <v>207</v>
          </cell>
          <cell r="F213" t="str">
            <v>207-2022</v>
          </cell>
          <cell r="G213" t="str">
            <v>CO1.PCCNTR.3183173</v>
          </cell>
          <cell r="H213" t="str">
            <v>ELABORAR 1 DOCUMENTO QUE CENTRALICE LOS COMPONENTES DE LA POLÍTICA DE GOBIERNO DIGITAL.</v>
          </cell>
          <cell r="I213" t="str">
            <v>En Ejecución</v>
          </cell>
          <cell r="J213" t="str">
            <v>https://community.secop.gov.co/Public/Tendering/OpportunityDetail/Index?noticeUID=CO1.NTC.2507903&amp;isFromPublicArea=True&amp;isModal=true&amp;asPopupView=true</v>
          </cell>
          <cell r="K213" t="str">
            <v>SDHT-SGC-PSP-004-2022</v>
          </cell>
          <cell r="L213" t="str">
            <v>X</v>
          </cell>
          <cell r="N213" t="str">
            <v>CC</v>
          </cell>
          <cell r="O213">
            <v>79887061</v>
          </cell>
          <cell r="P213">
            <v>3</v>
          </cell>
          <cell r="Q213" t="str">
            <v>RUIZ RODRIGUEZ</v>
          </cell>
          <cell r="R213" t="str">
            <v>KHAANKO NORBERTO</v>
          </cell>
          <cell r="S213" t="str">
            <v>No Aplica</v>
          </cell>
          <cell r="T213" t="str">
            <v>KHAANKO NORBERTO RUIZ RODRIGUEZ</v>
          </cell>
          <cell r="U213" t="str">
            <v>M</v>
          </cell>
          <cell r="V213">
            <v>44572</v>
          </cell>
          <cell r="W213" t="str">
            <v>No Aplica</v>
          </cell>
          <cell r="X213">
            <v>44573</v>
          </cell>
          <cell r="Y213">
            <v>44923</v>
          </cell>
          <cell r="Z213" t="str">
            <v>Contratación Directa</v>
          </cell>
          <cell r="AA213" t="str">
            <v>Contrato</v>
          </cell>
          <cell r="AB213" t="str">
            <v>Prestación de Servicios Profesionales</v>
          </cell>
          <cell r="AC213" t="str">
            <v>PRESTAR SERVICIOS PROFESIONALES PARA GESTIONAR EL DESARROLLO DEL MODELO DE SEGURIDAD Y PRIVACIDAD DE LA INFORMACIÓN DE LA SDHT Y SEGURIDAD DIGITAL.</v>
          </cell>
          <cell r="AD213">
            <v>44573</v>
          </cell>
          <cell r="AE213">
            <v>44573</v>
          </cell>
          <cell r="AF213">
            <v>44573</v>
          </cell>
          <cell r="AG213">
            <v>44923</v>
          </cell>
          <cell r="AH213">
            <v>11</v>
          </cell>
          <cell r="AI213">
            <v>15</v>
          </cell>
          <cell r="AJ213">
            <v>11.5</v>
          </cell>
          <cell r="AK213">
            <v>11</v>
          </cell>
          <cell r="AL213">
            <v>15</v>
          </cell>
          <cell r="AN213">
            <v>44923</v>
          </cell>
          <cell r="AO213">
            <v>69000000</v>
          </cell>
          <cell r="AP213">
            <v>69000000</v>
          </cell>
          <cell r="AQ213">
            <v>6000000</v>
          </cell>
          <cell r="AR213">
            <v>0</v>
          </cell>
          <cell r="AS213">
            <v>3205</v>
          </cell>
          <cell r="AT213">
            <v>346</v>
          </cell>
          <cell r="AU213">
            <v>44565</v>
          </cell>
          <cell r="AV213">
            <v>69000000</v>
          </cell>
          <cell r="AW213" t="str">
            <v>O23011605530000007815</v>
          </cell>
          <cell r="AX213" t="str">
            <v>INVERSION</v>
          </cell>
          <cell r="AY213">
            <v>0</v>
          </cell>
          <cell r="AZ213" t="str">
            <v>5000252080</v>
          </cell>
          <cell r="BA213">
            <v>174</v>
          </cell>
          <cell r="BB213">
            <v>44572</v>
          </cell>
          <cell r="BC213">
            <v>69000000</v>
          </cell>
          <cell r="BK213" t="str">
            <v/>
          </cell>
          <cell r="CE213" t="str">
            <v/>
          </cell>
          <cell r="CF213" t="str">
            <v/>
          </cell>
          <cell r="EL213" t="str">
            <v>NO</v>
          </cell>
          <cell r="EM213" t="str">
            <v>No Aplica</v>
          </cell>
          <cell r="EN213" t="str">
            <v xml:space="preserve">120
</v>
          </cell>
          <cell r="EO213" t="e">
            <v>#VALUE!</v>
          </cell>
          <cell r="EP213">
            <v>45823</v>
          </cell>
          <cell r="ES213" t="str">
            <v>Clausula 1 - Numeral 6 y 23</v>
          </cell>
          <cell r="ET21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13" t="str">
            <v>No aplica</v>
          </cell>
        </row>
        <row r="214">
          <cell r="E214">
            <v>208</v>
          </cell>
          <cell r="F214" t="str">
            <v>208-2022</v>
          </cell>
          <cell r="G214" t="str">
            <v>CO1.PCCNTR.3192841</v>
          </cell>
          <cell r="H214" t="str">
            <v xml:space="preserve">REALIZAR 30 ESTUDIOS  O DISEÑOS  DE PREFACTIBILIDAD Y FACTIBILIDAD PARA LAS INTERVENCIONES DE ACUPUNTURA URBANA. </v>
          </cell>
          <cell r="I214" t="str">
            <v>En Ejecución</v>
          </cell>
          <cell r="J214" t="str">
            <v>https://community.secop.gov.co/Public/Tendering/OpportunityDetail/Index?noticeUID=CO1.NTC.2506410&amp;isFromPublicArea=True&amp;isModal=true&amp;asPopupView=true</v>
          </cell>
          <cell r="K214" t="str">
            <v>SDHTSDOPSP0202022</v>
          </cell>
          <cell r="L214" t="str">
            <v>X</v>
          </cell>
          <cell r="N214" t="str">
            <v>CC</v>
          </cell>
          <cell r="O214">
            <v>1020820361</v>
          </cell>
          <cell r="P214">
            <v>6</v>
          </cell>
          <cell r="Q214" t="str">
            <v>SALAZAR PENAGOS</v>
          </cell>
          <cell r="R214" t="str">
            <v>MARY CAROLINA</v>
          </cell>
          <cell r="S214" t="str">
            <v>No Aplica</v>
          </cell>
          <cell r="T214" t="str">
            <v>MARY CAROLINA SALAZAR PENAGOS</v>
          </cell>
          <cell r="U214" t="str">
            <v>F</v>
          </cell>
          <cell r="V214">
            <v>44572</v>
          </cell>
          <cell r="W214" t="str">
            <v>No Aplica</v>
          </cell>
          <cell r="X214">
            <v>44574</v>
          </cell>
          <cell r="Y214">
            <v>44907</v>
          </cell>
          <cell r="Z214" t="str">
            <v>Contratación Directa</v>
          </cell>
          <cell r="AA214" t="str">
            <v>Contrato</v>
          </cell>
          <cell r="AB214" t="str">
            <v>Prestación de Servicios Profesionales</v>
          </cell>
          <cell r="AC214" t="str">
            <v xml:space="preserve"> PRESTAR SERVICIOS PROFESIONALES PARA APOYAR LA ELABORACIÓN DE PLANIMETRÍA, RENDERS Y MODELACIONES URBANAS Y ARQUITECTÓNICAS, PARA LA FORMULACIÓN E IMPLEMENTACIÓN DE LAS ACCIONES DE ACUPUNTURA URBANA, Y LOS DEMÁS PROYECTOS PRIORIZADOS POR LA SUBDIRECCIÓN DE OPERACIONES.</v>
          </cell>
          <cell r="AD214">
            <v>44574</v>
          </cell>
          <cell r="AE214">
            <v>44575</v>
          </cell>
          <cell r="AF214">
            <v>44575</v>
          </cell>
          <cell r="AG214">
            <v>44908</v>
          </cell>
          <cell r="AH214">
            <v>11</v>
          </cell>
          <cell r="AI214">
            <v>0</v>
          </cell>
          <cell r="AJ214">
            <v>11</v>
          </cell>
          <cell r="AK214">
            <v>11</v>
          </cell>
          <cell r="AL214">
            <v>0</v>
          </cell>
          <cell r="AN214">
            <v>44908</v>
          </cell>
          <cell r="AO214">
            <v>57783000</v>
          </cell>
          <cell r="AP214">
            <v>57783000</v>
          </cell>
          <cell r="AQ214">
            <v>5253000</v>
          </cell>
          <cell r="AR214">
            <v>0</v>
          </cell>
          <cell r="AS214">
            <v>3364</v>
          </cell>
          <cell r="AT214">
            <v>158</v>
          </cell>
          <cell r="AU214">
            <v>44564</v>
          </cell>
          <cell r="AV214">
            <v>57783000</v>
          </cell>
          <cell r="AW214" t="str">
            <v>O23011602320000007642</v>
          </cell>
          <cell r="AX214" t="str">
            <v>INVERSION</v>
          </cell>
          <cell r="AY214">
            <v>0</v>
          </cell>
          <cell r="AZ214" t="str">
            <v>5000253075</v>
          </cell>
          <cell r="BA214">
            <v>216</v>
          </cell>
          <cell r="BB214">
            <v>44572</v>
          </cell>
          <cell r="BC214">
            <v>57783000</v>
          </cell>
          <cell r="BK214" t="str">
            <v/>
          </cell>
          <cell r="CE214" t="str">
            <v/>
          </cell>
          <cell r="CF214" t="str">
            <v/>
          </cell>
          <cell r="EL214" t="str">
            <v>NO</v>
          </cell>
          <cell r="EM214" t="str">
            <v>No Aplica</v>
          </cell>
          <cell r="EN214" t="str">
            <v xml:space="preserve">120
</v>
          </cell>
          <cell r="EO214" t="e">
            <v>#VALUE!</v>
          </cell>
          <cell r="EP214">
            <v>45808</v>
          </cell>
          <cell r="ES214" t="str">
            <v>Clausula 1 - Numeral 6 y 23</v>
          </cell>
          <cell r="ET21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14" t="str">
            <v>No aplica</v>
          </cell>
        </row>
        <row r="215">
          <cell r="E215">
            <v>209</v>
          </cell>
          <cell r="F215" t="str">
            <v>209-2022</v>
          </cell>
          <cell r="G215" t="str">
            <v>CO1.PCCNTR.3192730</v>
          </cell>
          <cell r="H215" t="str">
            <v xml:space="preserve">REALIZAR 30 ESTUDIOS  O DISEÑOS  DE PREFACTIBILIDAD Y FACTIBILIDAD PARA LAS INTERVENCIONES DE ACUPUNTURA URBANA. </v>
          </cell>
          <cell r="I215" t="str">
            <v>En Ejecución</v>
          </cell>
          <cell r="J215" t="str">
            <v>https://community.secop.gov.co/Public/Tendering/OpportunityDetail/Index?noticeUID=CO1.NTC.2516411&amp;isFromPublicArea=True&amp;isModal=true&amp;asPopupView=true</v>
          </cell>
          <cell r="K215" t="str">
            <v>SDTH-SDO-PSP-021-2022</v>
          </cell>
          <cell r="L215" t="str">
            <v>X</v>
          </cell>
          <cell r="N215" t="str">
            <v>CC</v>
          </cell>
          <cell r="O215">
            <v>1014229232</v>
          </cell>
          <cell r="Q215" t="str">
            <v>BERMUDEZ VASQUEZ</v>
          </cell>
          <cell r="R215" t="str">
            <v>SEBASTIAN</v>
          </cell>
          <cell r="S215" t="str">
            <v>No Aplica</v>
          </cell>
          <cell r="T215" t="str">
            <v>SEBASTIAN BERMUDEZ VASQUEZ</v>
          </cell>
          <cell r="U215" t="str">
            <v>F</v>
          </cell>
          <cell r="V215">
            <v>44572</v>
          </cell>
          <cell r="W215" t="str">
            <v>No Aplica</v>
          </cell>
          <cell r="X215">
            <v>44574</v>
          </cell>
          <cell r="Y215">
            <v>44574</v>
          </cell>
          <cell r="Z215" t="str">
            <v>Contratación Directa</v>
          </cell>
          <cell r="AA215" t="str">
            <v>Contrato</v>
          </cell>
          <cell r="AB215" t="str">
            <v>Prestación de Servicios Profesionales</v>
          </cell>
          <cell r="AC215" t="str">
            <v>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v>
          </cell>
          <cell r="AD215">
            <v>44574</v>
          </cell>
          <cell r="AE215">
            <v>44575</v>
          </cell>
          <cell r="AF215">
            <v>44575</v>
          </cell>
          <cell r="AG215">
            <v>44908</v>
          </cell>
          <cell r="AH215">
            <v>11</v>
          </cell>
          <cell r="AI215">
            <v>0</v>
          </cell>
          <cell r="AJ215">
            <v>11</v>
          </cell>
          <cell r="AK215">
            <v>11</v>
          </cell>
          <cell r="AL215">
            <v>0</v>
          </cell>
          <cell r="AN215">
            <v>44908</v>
          </cell>
          <cell r="AO215">
            <v>57783000</v>
          </cell>
          <cell r="AP215">
            <v>57783000</v>
          </cell>
          <cell r="AQ215">
            <v>5253000</v>
          </cell>
          <cell r="AR215">
            <v>0</v>
          </cell>
          <cell r="AS215">
            <v>3365</v>
          </cell>
          <cell r="AT215">
            <v>163</v>
          </cell>
          <cell r="AU215">
            <v>44564</v>
          </cell>
          <cell r="AV215">
            <v>57783000</v>
          </cell>
          <cell r="AW215" t="str">
            <v>O23011602320000007642</v>
          </cell>
          <cell r="AX215" t="str">
            <v>INVERSION</v>
          </cell>
          <cell r="AY215">
            <v>0</v>
          </cell>
          <cell r="AZ215" t="str">
            <v>5000253079</v>
          </cell>
          <cell r="BA215">
            <v>218</v>
          </cell>
          <cell r="BB215">
            <v>44572</v>
          </cell>
          <cell r="BC215">
            <v>57783000</v>
          </cell>
          <cell r="BK215" t="str">
            <v/>
          </cell>
          <cell r="CE215" t="str">
            <v/>
          </cell>
          <cell r="CF215" t="str">
            <v/>
          </cell>
          <cell r="DA215">
            <v>44811</v>
          </cell>
          <cell r="DB215" t="str">
            <v>LAURA NATALIA GALLO MORALES</v>
          </cell>
          <cell r="DC215">
            <v>1020819712</v>
          </cell>
          <cell r="DE215" t="str">
            <v>3007486586 - 6354604</v>
          </cell>
          <cell r="DF215" t="str">
            <v>lauranataliagallomorales@hotmail.com</v>
          </cell>
          <cell r="DG215">
            <v>16984700</v>
          </cell>
          <cell r="DH215" t="str">
            <v>No Aplica</v>
          </cell>
          <cell r="EL215" t="str">
            <v>NO</v>
          </cell>
          <cell r="EM215" t="str">
            <v>No Aplica</v>
          </cell>
          <cell r="EN215" t="str">
            <v xml:space="preserve">120
</v>
          </cell>
          <cell r="EO215" t="e">
            <v>#VALUE!</v>
          </cell>
          <cell r="EP215">
            <v>45808</v>
          </cell>
          <cell r="ES215" t="str">
            <v>Clausula 1 - Numeral 6 y 23</v>
          </cell>
          <cell r="ET21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15" t="str">
            <v>No aplica</v>
          </cell>
        </row>
        <row r="216">
          <cell r="E216">
            <v>210</v>
          </cell>
          <cell r="F216" t="str">
            <v>210-2022</v>
          </cell>
          <cell r="G216" t="str">
            <v>CO1.PCCNTR.3193040</v>
          </cell>
          <cell r="H216" t="str">
            <v xml:space="preserve">REALIZAR 30 ESTUDIOS  O DISEÑOS  DE PREFACTIBILIDAD Y FACTIBILIDAD PARA LAS INTERVENCIONES DE ACUPUNTURA URBANA. </v>
          </cell>
          <cell r="I216" t="str">
            <v>En Ejecución</v>
          </cell>
          <cell r="J216" t="str">
            <v>https://community.secop.gov.co/Public/Tendering/OpportunityDetail/Index?noticeUID=CO1.NTC.2516418&amp;isFromPublicArea=True&amp;isModal=true&amp;asPopupView=true</v>
          </cell>
          <cell r="K216" t="str">
            <v>SDTH-SDO-PSP-022-2022</v>
          </cell>
          <cell r="L216" t="str">
            <v>X</v>
          </cell>
          <cell r="N216" t="str">
            <v>CC</v>
          </cell>
          <cell r="O216">
            <v>47438870</v>
          </cell>
          <cell r="Q216" t="str">
            <v>CHAPARRO NIÑO</v>
          </cell>
          <cell r="R216" t="str">
            <v>ROSA PATRICIA</v>
          </cell>
          <cell r="S216" t="str">
            <v>No Aplica</v>
          </cell>
          <cell r="T216" t="str">
            <v>ROSA PATRICIA CHAPARRO NIÑO</v>
          </cell>
          <cell r="U216" t="str">
            <v>F</v>
          </cell>
          <cell r="V216">
            <v>44572</v>
          </cell>
          <cell r="W216" t="str">
            <v>No Aplica</v>
          </cell>
          <cell r="X216">
            <v>44574</v>
          </cell>
          <cell r="Y216">
            <v>44574</v>
          </cell>
          <cell r="Z216" t="str">
            <v>Contratación Directa</v>
          </cell>
          <cell r="AA216" t="str">
            <v>Contrato</v>
          </cell>
          <cell r="AB216" t="str">
            <v>Prestación de Servicios Profesionales</v>
          </cell>
          <cell r="AC216" t="str">
            <v>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v>
          </cell>
          <cell r="AD216">
            <v>44574</v>
          </cell>
          <cell r="AE216">
            <v>44575</v>
          </cell>
          <cell r="AF216">
            <v>44575</v>
          </cell>
          <cell r="AG216">
            <v>44908</v>
          </cell>
          <cell r="AH216">
            <v>11</v>
          </cell>
          <cell r="AI216">
            <v>0</v>
          </cell>
          <cell r="AJ216">
            <v>11</v>
          </cell>
          <cell r="AK216">
            <v>11</v>
          </cell>
          <cell r="AL216">
            <v>0</v>
          </cell>
          <cell r="AN216">
            <v>44908</v>
          </cell>
          <cell r="AO216">
            <v>82258000</v>
          </cell>
          <cell r="AP216">
            <v>82258000</v>
          </cell>
          <cell r="AQ216">
            <v>7478000</v>
          </cell>
          <cell r="AR216">
            <v>0</v>
          </cell>
          <cell r="AS216">
            <v>3366</v>
          </cell>
          <cell r="AT216">
            <v>448</v>
          </cell>
          <cell r="AU216">
            <v>44565</v>
          </cell>
          <cell r="AV216">
            <v>82258000</v>
          </cell>
          <cell r="AW216" t="str">
            <v>O23011602320000007642</v>
          </cell>
          <cell r="AX216" t="str">
            <v>INVERSION</v>
          </cell>
          <cell r="AY216">
            <v>0</v>
          </cell>
          <cell r="AZ216" t="str">
            <v>5000253092</v>
          </cell>
          <cell r="BA216">
            <v>219</v>
          </cell>
          <cell r="BB216">
            <v>44572</v>
          </cell>
          <cell r="BC216">
            <v>82258000</v>
          </cell>
          <cell r="BK216" t="str">
            <v/>
          </cell>
          <cell r="CE216" t="str">
            <v/>
          </cell>
          <cell r="CF216" t="str">
            <v/>
          </cell>
          <cell r="DA216">
            <v>44805</v>
          </cell>
          <cell r="DB216" t="str">
            <v>ADRIANA PAOLA LUENGAS SAENZ</v>
          </cell>
          <cell r="DC216">
            <v>53161295</v>
          </cell>
          <cell r="DD216" t="str">
            <v>CALLE 68  No. 60 - 97 BLOQUE 15 APTO 203</v>
          </cell>
          <cell r="DE216">
            <v>3112006231</v>
          </cell>
          <cell r="DF216" t="str">
            <v>adrianapluengass@gmail.com</v>
          </cell>
          <cell r="DG216">
            <v>25674467</v>
          </cell>
          <cell r="DH216" t="str">
            <v>No Aplica</v>
          </cell>
          <cell r="EL216" t="str">
            <v>NO</v>
          </cell>
          <cell r="EM216" t="str">
            <v>No Aplica</v>
          </cell>
          <cell r="EN216" t="str">
            <v xml:space="preserve">120
</v>
          </cell>
          <cell r="EO216" t="e">
            <v>#VALUE!</v>
          </cell>
          <cell r="EP216">
            <v>45808</v>
          </cell>
          <cell r="ES216" t="str">
            <v>Clausula 1 - Numeral 6 y 23</v>
          </cell>
          <cell r="ET21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16" t="str">
            <v>No aplica</v>
          </cell>
        </row>
        <row r="217">
          <cell r="E217">
            <v>211</v>
          </cell>
          <cell r="F217" t="str">
            <v>211-2022</v>
          </cell>
          <cell r="G217" t="str">
            <v>CO1.PCCNTR.3192746</v>
          </cell>
          <cell r="H217" t="str">
            <v xml:space="preserve">REALIZAR 30 ESTUDIOS  O DISEÑOS  DE PREFACTIBILIDAD Y FACTIBILIDAD PARA LAS INTERVENCIONES DE ACUPUNTURA URBANA. </v>
          </cell>
          <cell r="I217" t="str">
            <v>En Ejecución</v>
          </cell>
          <cell r="J217" t="str">
            <v>https://community.secop.gov.co/Public/Tendering/OpportunityDetail/Index?noticeUID=CO1.NTC.2516142&amp;isFromPublicArea=True&amp;isModal=true&amp;asPopupView=true</v>
          </cell>
          <cell r="K217" t="str">
            <v>SDTH-SDO-PSP-025-2022</v>
          </cell>
          <cell r="L217" t="str">
            <v>X</v>
          </cell>
          <cell r="N217" t="str">
            <v>CC</v>
          </cell>
          <cell r="O217">
            <v>1013579971</v>
          </cell>
          <cell r="P217">
            <v>0</v>
          </cell>
          <cell r="Q217" t="str">
            <v>BARRERO RODRIGUEZ</v>
          </cell>
          <cell r="R217" t="str">
            <v>ANA ZULEIMA</v>
          </cell>
          <cell r="S217" t="str">
            <v>No Aplica</v>
          </cell>
          <cell r="T217" t="str">
            <v>ANA ZULEIMA BARRERO RODRIGUEZ</v>
          </cell>
          <cell r="U217" t="str">
            <v>F</v>
          </cell>
          <cell r="V217">
            <v>44572</v>
          </cell>
          <cell r="W217" t="str">
            <v>No Aplica</v>
          </cell>
          <cell r="X217">
            <v>44574</v>
          </cell>
          <cell r="Y217">
            <v>44907</v>
          </cell>
          <cell r="Z217" t="str">
            <v>Contratación Directa</v>
          </cell>
          <cell r="AA217" t="str">
            <v>Contrato</v>
          </cell>
          <cell r="AB217" t="str">
            <v>Prestación de Servicios Profesionales</v>
          </cell>
          <cell r="AC217" t="str">
            <v>PRESTAR SERVICIOS PROFESIONALES PARA APOYAR LA ELABORACIÓN, REVISIÓN Y VALIDACIÓN DEL COMPONENTE AMBIENTAL PARA LA FORMULACIÓN E IMPLEMENTACIÓN DE LAS ACCIONES DE ACUPUNTURA URBANA, Y LOS DEMÁS PROYECTOS PRIORIZADOS POR LA SUBDIRECCIÓN DE OPERACIONES.</v>
          </cell>
          <cell r="AD217">
            <v>44574</v>
          </cell>
          <cell r="AE217">
            <v>44575</v>
          </cell>
          <cell r="AF217">
            <v>44575</v>
          </cell>
          <cell r="AG217">
            <v>44908</v>
          </cell>
          <cell r="AH217">
            <v>11</v>
          </cell>
          <cell r="AI217">
            <v>0</v>
          </cell>
          <cell r="AJ217">
            <v>11</v>
          </cell>
          <cell r="AK217">
            <v>11</v>
          </cell>
          <cell r="AL217">
            <v>0</v>
          </cell>
          <cell r="AN217">
            <v>44908</v>
          </cell>
          <cell r="AO217">
            <v>62315000</v>
          </cell>
          <cell r="AP217">
            <v>62315000</v>
          </cell>
          <cell r="AQ217">
            <v>5665000</v>
          </cell>
          <cell r="AR217">
            <v>0</v>
          </cell>
          <cell r="AS217">
            <v>3370</v>
          </cell>
          <cell r="AT217">
            <v>117</v>
          </cell>
          <cell r="AU217">
            <v>44564</v>
          </cell>
          <cell r="AV217">
            <v>62315000</v>
          </cell>
          <cell r="AW217" t="str">
            <v>O23011602320000007642</v>
          </cell>
          <cell r="AX217" t="str">
            <v>INVERSION</v>
          </cell>
          <cell r="AY217">
            <v>0</v>
          </cell>
          <cell r="AZ217" t="str">
            <v>5000253120</v>
          </cell>
          <cell r="BA217">
            <v>221</v>
          </cell>
          <cell r="BB217">
            <v>44572</v>
          </cell>
          <cell r="BC217">
            <v>62315000</v>
          </cell>
          <cell r="BK217" t="str">
            <v/>
          </cell>
          <cell r="CE217" t="str">
            <v/>
          </cell>
          <cell r="CF217" t="str">
            <v/>
          </cell>
          <cell r="EL217" t="str">
            <v>NO</v>
          </cell>
          <cell r="EM217" t="str">
            <v>No Aplica</v>
          </cell>
          <cell r="EN217" t="str">
            <v xml:space="preserve">120
</v>
          </cell>
          <cell r="EO217" t="e">
            <v>#VALUE!</v>
          </cell>
          <cell r="EP217">
            <v>45808</v>
          </cell>
          <cell r="ES217" t="str">
            <v>Clausula 1 - Numeral 6 y 23</v>
          </cell>
          <cell r="ET21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17" t="str">
            <v>No aplica</v>
          </cell>
        </row>
        <row r="218">
          <cell r="E218">
            <v>212</v>
          </cell>
          <cell r="F218" t="str">
            <v>212-2022</v>
          </cell>
          <cell r="G218" t="str">
            <v>CO1.PCCNTR.3192749</v>
          </cell>
          <cell r="H218" t="str">
            <v xml:space="preserve">REALIZAR 30  ESTUDIOS O DISEÑOS DE PREFACTIBILIDAD Y FACTIBILIDAD PARA LAS INTERVENCIONES URBANAS EN ÁREAS DE LA CIUDAD CON ALTA INCIDENCIA DE VIOLENCIA SEXUAL. </v>
          </cell>
          <cell r="I218" t="str">
            <v>En Ejecución</v>
          </cell>
          <cell r="J218" t="str">
            <v>https://community.secop.gov.co/Public/Tendering/OpportunityDetail/Index?noticeUID=CO1.NTC.2506258&amp;isFromPublicArea=True&amp;isModal=true&amp;asPopupView=true</v>
          </cell>
          <cell r="K218" t="str">
            <v>SDTH-SDO-PSP-028-2022</v>
          </cell>
          <cell r="L218" t="str">
            <v>X</v>
          </cell>
          <cell r="N218" t="str">
            <v>CC</v>
          </cell>
          <cell r="O218">
            <v>1026290833</v>
          </cell>
          <cell r="P218">
            <v>7</v>
          </cell>
          <cell r="Q218" t="str">
            <v>PEREZ MORA</v>
          </cell>
          <cell r="R218" t="str">
            <v>MARIA CAMILA</v>
          </cell>
          <cell r="S218" t="str">
            <v>No Aplica</v>
          </cell>
          <cell r="T218" t="str">
            <v>MARIA CAMILA PEREZ MORA</v>
          </cell>
          <cell r="U218" t="str">
            <v>F</v>
          </cell>
          <cell r="V218">
            <v>44572</v>
          </cell>
          <cell r="W218" t="str">
            <v>No Aplica</v>
          </cell>
          <cell r="X218">
            <v>44574</v>
          </cell>
          <cell r="Y218">
            <v>44907</v>
          </cell>
          <cell r="Z218" t="str">
            <v>Contratación Directa</v>
          </cell>
          <cell r="AA218" t="str">
            <v>Contrato</v>
          </cell>
          <cell r="AB218" t="str">
            <v>Prestación de Servicios Profesionales</v>
          </cell>
          <cell r="AC218" t="str">
            <v>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v>
          </cell>
          <cell r="AD218">
            <v>44574</v>
          </cell>
          <cell r="AE218">
            <v>44575</v>
          </cell>
          <cell r="AF218">
            <v>44575</v>
          </cell>
          <cell r="AG218">
            <v>44908</v>
          </cell>
          <cell r="AH218">
            <v>11</v>
          </cell>
          <cell r="AI218">
            <v>0</v>
          </cell>
          <cell r="AJ218">
            <v>11</v>
          </cell>
          <cell r="AK218">
            <v>11</v>
          </cell>
          <cell r="AL218">
            <v>0</v>
          </cell>
          <cell r="AN218">
            <v>44908</v>
          </cell>
          <cell r="AO218">
            <v>57783000</v>
          </cell>
          <cell r="AP218">
            <v>57783000</v>
          </cell>
          <cell r="AQ218">
            <v>5253000</v>
          </cell>
          <cell r="AR218">
            <v>0</v>
          </cell>
          <cell r="AS218">
            <v>3376</v>
          </cell>
          <cell r="AT218">
            <v>224</v>
          </cell>
          <cell r="AU218">
            <v>44565</v>
          </cell>
          <cell r="AV218">
            <v>57783000</v>
          </cell>
          <cell r="AW218" t="str">
            <v>O23011603450000007645</v>
          </cell>
          <cell r="AX218" t="str">
            <v>INVERSION</v>
          </cell>
          <cell r="AY218">
            <v>0</v>
          </cell>
          <cell r="AZ218" t="str">
            <v>5000253133</v>
          </cell>
          <cell r="BA218">
            <v>224</v>
          </cell>
          <cell r="BB218">
            <v>44572</v>
          </cell>
          <cell r="BC218">
            <v>57783000</v>
          </cell>
          <cell r="BK218" t="str">
            <v/>
          </cell>
          <cell r="CE218" t="str">
            <v/>
          </cell>
          <cell r="CF218" t="str">
            <v/>
          </cell>
          <cell r="EL218" t="str">
            <v>NO</v>
          </cell>
          <cell r="EM218" t="str">
            <v>No Aplica</v>
          </cell>
          <cell r="EN218" t="str">
            <v xml:space="preserve">120
</v>
          </cell>
          <cell r="EO218" t="e">
            <v>#VALUE!</v>
          </cell>
          <cell r="EP218">
            <v>45808</v>
          </cell>
          <cell r="ES218" t="str">
            <v>Clausula 1 - Numeral 6 y 23</v>
          </cell>
          <cell r="ET21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18" t="str">
            <v>No aplica</v>
          </cell>
        </row>
        <row r="219">
          <cell r="E219">
            <v>213</v>
          </cell>
          <cell r="F219" t="str">
            <v>213-2022</v>
          </cell>
          <cell r="G219" t="str">
            <v>CO1.PCCNTR.3192752</v>
          </cell>
          <cell r="H219" t="str">
            <v>ADECUAR 42000 METROS CUADRADOS DE ESPACIO PÚBLICO EN ÁREAS PRIORIZADAS DE LA CIUDAD  CON ALTA INCIDENCIA DE VIOLENCIA SEXUAL.</v>
          </cell>
          <cell r="I219" t="str">
            <v>En Ejecución</v>
          </cell>
          <cell r="J219" t="str">
            <v>https://community.secop.gov.co/Public/Tendering/OpportunityDetail/Index?noticeUID=CO1.NTC.2506406&amp;isFromPublicArea=True&amp;isModal=true&amp;asPopupView=true</v>
          </cell>
          <cell r="K219" t="str">
            <v>SDTH-SDO-PSP-029-2022</v>
          </cell>
          <cell r="L219" t="str">
            <v>X</v>
          </cell>
          <cell r="N219" t="str">
            <v>CC</v>
          </cell>
          <cell r="O219">
            <v>1032460941</v>
          </cell>
          <cell r="P219">
            <v>6</v>
          </cell>
          <cell r="Q219" t="str">
            <v>MOLANO DIAZ</v>
          </cell>
          <cell r="R219" t="str">
            <v>LAURA CATALINA</v>
          </cell>
          <cell r="S219" t="str">
            <v>No Aplica</v>
          </cell>
          <cell r="T219" t="str">
            <v>LAURA CATALINA MOLANO DIAZ</v>
          </cell>
          <cell r="U219" t="str">
            <v>F</v>
          </cell>
          <cell r="V219">
            <v>44572</v>
          </cell>
          <cell r="W219" t="str">
            <v>No Aplica</v>
          </cell>
          <cell r="X219">
            <v>44574</v>
          </cell>
          <cell r="Y219">
            <v>44907</v>
          </cell>
          <cell r="Z219" t="str">
            <v>Contratación Directa</v>
          </cell>
          <cell r="AA219" t="str">
            <v>Contrato</v>
          </cell>
          <cell r="AB219" t="str">
            <v>Prestación de Servicios Profesionales</v>
          </cell>
          <cell r="AC219" t="str">
            <v>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v>
          </cell>
          <cell r="AD219">
            <v>44574</v>
          </cell>
          <cell r="AE219">
            <v>44575</v>
          </cell>
          <cell r="AF219">
            <v>44575</v>
          </cell>
          <cell r="AG219">
            <v>44908</v>
          </cell>
          <cell r="AH219">
            <v>11</v>
          </cell>
          <cell r="AI219">
            <v>0</v>
          </cell>
          <cell r="AJ219">
            <v>11</v>
          </cell>
          <cell r="AK219">
            <v>11</v>
          </cell>
          <cell r="AL219">
            <v>0</v>
          </cell>
          <cell r="AN219">
            <v>44908</v>
          </cell>
          <cell r="AO219">
            <v>57783000</v>
          </cell>
          <cell r="AP219">
            <v>57783000</v>
          </cell>
          <cell r="AQ219">
            <v>5253000</v>
          </cell>
          <cell r="AR219">
            <v>0</v>
          </cell>
          <cell r="AS219">
            <v>3377</v>
          </cell>
          <cell r="AT219">
            <v>210</v>
          </cell>
          <cell r="AU219">
            <v>44564</v>
          </cell>
          <cell r="AV219">
            <v>57783000</v>
          </cell>
          <cell r="AW219" t="str">
            <v>O23011603450000007645</v>
          </cell>
          <cell r="AX219" t="str">
            <v>INVERSION</v>
          </cell>
          <cell r="AY219">
            <v>0</v>
          </cell>
          <cell r="AZ219" t="str">
            <v>5000253142</v>
          </cell>
          <cell r="BA219">
            <v>225</v>
          </cell>
          <cell r="BB219">
            <v>44572</v>
          </cell>
          <cell r="BC219">
            <v>57783000</v>
          </cell>
          <cell r="BK219" t="str">
            <v/>
          </cell>
          <cell r="CE219" t="str">
            <v/>
          </cell>
          <cell r="CF219" t="str">
            <v/>
          </cell>
          <cell r="EL219" t="str">
            <v>NO</v>
          </cell>
          <cell r="EM219" t="str">
            <v>No Aplica</v>
          </cell>
          <cell r="EN219" t="str">
            <v xml:space="preserve">120
</v>
          </cell>
          <cell r="EO219" t="e">
            <v>#VALUE!</v>
          </cell>
          <cell r="EP219">
            <v>45808</v>
          </cell>
          <cell r="ES219" t="str">
            <v>Clausula 1 - Numeral 6 y 23</v>
          </cell>
          <cell r="ET21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19" t="str">
            <v>No aplica</v>
          </cell>
        </row>
        <row r="220">
          <cell r="E220">
            <v>214</v>
          </cell>
          <cell r="F220" t="str">
            <v>214-2022</v>
          </cell>
          <cell r="G220" t="str">
            <v>CO1.PCCNTR.3192755</v>
          </cell>
          <cell r="H220" t="str">
            <v>ADECUAR 42000 METROS CUADRADOS DE ESPACIO PÚBLICO EN ÁREAS PRIORIZADAS DE LA CIUDAD  CON ALTA INCIDENCIA DE VIOLENCIA SEXUAL.</v>
          </cell>
          <cell r="I220" t="str">
            <v>En Ejecución</v>
          </cell>
          <cell r="J220" t="str">
            <v>https://community.secop.gov.co/Public/Tendering/OpportunityDetail/Index?noticeUID=CO1.NTC.2506265&amp;isFromPublicArea=True&amp;isModal=true&amp;asPopupView=true</v>
          </cell>
          <cell r="K220" t="str">
            <v>SDTH-SDO-PSP-030-2022</v>
          </cell>
          <cell r="L220" t="str">
            <v>X</v>
          </cell>
          <cell r="N220" t="str">
            <v>CC</v>
          </cell>
          <cell r="O220">
            <v>1010194275</v>
          </cell>
          <cell r="P220">
            <v>8</v>
          </cell>
          <cell r="Q220" t="str">
            <v>TORRES HERNANDEZ</v>
          </cell>
          <cell r="R220" t="str">
            <v>ELIANA CAROLINA</v>
          </cell>
          <cell r="S220" t="str">
            <v>No Aplica</v>
          </cell>
          <cell r="T220" t="str">
            <v>ELIANA CAROLINA TORRES HERNANDEZ</v>
          </cell>
          <cell r="U220" t="str">
            <v>F</v>
          </cell>
          <cell r="V220">
            <v>44572</v>
          </cell>
          <cell r="W220" t="str">
            <v>No Aplica</v>
          </cell>
          <cell r="X220">
            <v>44574</v>
          </cell>
          <cell r="Y220">
            <v>44907</v>
          </cell>
          <cell r="Z220" t="str">
            <v>Contratación Directa</v>
          </cell>
          <cell r="AA220" t="str">
            <v>Contrato</v>
          </cell>
          <cell r="AB220" t="str">
            <v>Prestación de Servicios Profesionales</v>
          </cell>
          <cell r="AC220" t="str">
            <v>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v>
          </cell>
          <cell r="AD220">
            <v>44574</v>
          </cell>
          <cell r="AE220">
            <v>44575</v>
          </cell>
          <cell r="AF220">
            <v>44575</v>
          </cell>
          <cell r="AG220">
            <v>44908</v>
          </cell>
          <cell r="AH220">
            <v>11</v>
          </cell>
          <cell r="AI220">
            <v>0</v>
          </cell>
          <cell r="AJ220">
            <v>11</v>
          </cell>
          <cell r="AK220">
            <v>11</v>
          </cell>
          <cell r="AL220">
            <v>0</v>
          </cell>
          <cell r="AN220">
            <v>44908</v>
          </cell>
          <cell r="AO220">
            <v>57783000</v>
          </cell>
          <cell r="AP220">
            <v>57783000</v>
          </cell>
          <cell r="AQ220">
            <v>5253000</v>
          </cell>
          <cell r="AR220">
            <v>0</v>
          </cell>
          <cell r="AS220">
            <v>3378</v>
          </cell>
          <cell r="AT220">
            <v>95</v>
          </cell>
          <cell r="AU220">
            <v>44564</v>
          </cell>
          <cell r="AV220">
            <v>57783000</v>
          </cell>
          <cell r="AW220" t="str">
            <v>O23011603450000007645</v>
          </cell>
          <cell r="AX220" t="str">
            <v>INVERSION</v>
          </cell>
          <cell r="AY220">
            <v>0</v>
          </cell>
          <cell r="AZ220" t="str">
            <v>5000253150</v>
          </cell>
          <cell r="BA220">
            <v>227</v>
          </cell>
          <cell r="BB220">
            <v>44572</v>
          </cell>
          <cell r="BC220">
            <v>57783000</v>
          </cell>
          <cell r="BK220" t="str">
            <v/>
          </cell>
          <cell r="CE220" t="str">
            <v/>
          </cell>
          <cell r="CF220" t="str">
            <v/>
          </cell>
          <cell r="EL220" t="str">
            <v>NO</v>
          </cell>
          <cell r="EM220" t="str">
            <v>No Aplica</v>
          </cell>
          <cell r="EN220" t="str">
            <v xml:space="preserve">120
</v>
          </cell>
          <cell r="EO220" t="e">
            <v>#VALUE!</v>
          </cell>
          <cell r="EP220">
            <v>45808</v>
          </cell>
          <cell r="ES220" t="str">
            <v>Clausula 1 - Numeral 6 y 23</v>
          </cell>
          <cell r="ET22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20" t="str">
            <v>No aplica</v>
          </cell>
        </row>
        <row r="221">
          <cell r="E221">
            <v>215</v>
          </cell>
          <cell r="F221" t="str">
            <v>215-2022</v>
          </cell>
          <cell r="G221" t="str">
            <v>CO1.PCCNTR.3193996</v>
          </cell>
          <cell r="H221" t="str">
            <v>EJECUTAR  6 ESTRATEGIAS PARA EL FORTALECIMIENTO DE LA PARTICIPACIÓN CIUDADANA EN LOS TEMAS ESTRATÉGICOS DEL SECTOR</v>
          </cell>
          <cell r="I221" t="str">
            <v>En Ejecución</v>
          </cell>
          <cell r="J221" t="str">
            <v>https://community.secop.gov.co/Public/Tendering/OpportunityDetail/Index?noticeUID=CO1.NTC.2517262&amp;isFromPublicArea=True&amp;isModal=true&amp;asPopupView=true</v>
          </cell>
          <cell r="K221" t="str">
            <v>SDHT-SPRC-PSP-005-2022</v>
          </cell>
          <cell r="L221" t="str">
            <v>X</v>
          </cell>
          <cell r="N221" t="str">
            <v>CC</v>
          </cell>
          <cell r="O221">
            <v>80184844</v>
          </cell>
          <cell r="P221">
            <v>1</v>
          </cell>
          <cell r="Q221" t="str">
            <v>ANZOLA MORALES</v>
          </cell>
          <cell r="R221" t="str">
            <v>JOHN EDUARDO</v>
          </cell>
          <cell r="S221" t="str">
            <v>No Aplica</v>
          </cell>
          <cell r="T221" t="str">
            <v>JOHN EDUARDO ANZOLA MORALES</v>
          </cell>
          <cell r="U221" t="str">
            <v>M</v>
          </cell>
          <cell r="V221">
            <v>44572</v>
          </cell>
          <cell r="W221">
            <v>44574</v>
          </cell>
          <cell r="X221">
            <v>44573</v>
          </cell>
          <cell r="Y221">
            <v>44906</v>
          </cell>
          <cell r="Z221" t="str">
            <v>Contratación Directa</v>
          </cell>
          <cell r="AA221" t="str">
            <v>Contrato</v>
          </cell>
          <cell r="AB221" t="str">
            <v>Prestación de Servicios Profesionales</v>
          </cell>
          <cell r="AC221" t="str">
            <v>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v>
          </cell>
          <cell r="AD221">
            <v>44574</v>
          </cell>
          <cell r="AE221">
            <v>44574</v>
          </cell>
          <cell r="AF221">
            <v>44574</v>
          </cell>
          <cell r="AG221">
            <v>44907</v>
          </cell>
          <cell r="AH221">
            <v>11</v>
          </cell>
          <cell r="AI221">
            <v>0</v>
          </cell>
          <cell r="AJ221">
            <v>11</v>
          </cell>
          <cell r="AK221">
            <v>11</v>
          </cell>
          <cell r="AL221">
            <v>0</v>
          </cell>
          <cell r="AN221">
            <v>44907</v>
          </cell>
          <cell r="AO221">
            <v>89507000</v>
          </cell>
          <cell r="AP221">
            <v>89507000</v>
          </cell>
          <cell r="AQ221">
            <v>8137000</v>
          </cell>
          <cell r="AR221">
            <v>0</v>
          </cell>
          <cell r="AS221">
            <v>2902</v>
          </cell>
          <cell r="AT221">
            <v>331</v>
          </cell>
          <cell r="AU221">
            <v>44565</v>
          </cell>
          <cell r="AV221">
            <v>89507000</v>
          </cell>
          <cell r="AW221" t="str">
            <v>O23011601210000007590</v>
          </cell>
          <cell r="AX221" t="str">
            <v>INVERSION</v>
          </cell>
          <cell r="AY221">
            <v>0</v>
          </cell>
          <cell r="AZ221" t="str">
            <v>5000253762</v>
          </cell>
          <cell r="BA221">
            <v>235</v>
          </cell>
          <cell r="BB221">
            <v>44573</v>
          </cell>
          <cell r="BC221">
            <v>89507000</v>
          </cell>
          <cell r="BK221" t="str">
            <v/>
          </cell>
          <cell r="CE221" t="str">
            <v/>
          </cell>
          <cell r="CF221" t="str">
            <v/>
          </cell>
          <cell r="EL221" t="str">
            <v>NO</v>
          </cell>
          <cell r="EM221" t="str">
            <v>No Aplica</v>
          </cell>
          <cell r="EN221" t="str">
            <v xml:space="preserve">120
</v>
          </cell>
          <cell r="EO221" t="e">
            <v>#VALUE!</v>
          </cell>
          <cell r="EP221">
            <v>45807</v>
          </cell>
          <cell r="ES221" t="str">
            <v>Clausula 1 - Numeral 6 y 23</v>
          </cell>
          <cell r="ET22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21" t="str">
            <v>No aplica</v>
          </cell>
        </row>
        <row r="222">
          <cell r="E222">
            <v>216</v>
          </cell>
          <cell r="F222" t="str">
            <v>216-2022</v>
          </cell>
          <cell r="G222" t="str">
            <v>CO1.PCCNTR.3194347</v>
          </cell>
          <cell r="H222" t="str">
            <v>EJECUTAR  6 ESTRATEGIAS PARA EL FORTALECIMIENTO DE LA PARTICIPACIÓN CIUDADANA EN LOS TEMAS ESTRATÉGICOS DEL SECTOR</v>
          </cell>
          <cell r="I222" t="str">
            <v>Terminación Anticipada</v>
          </cell>
          <cell r="J222" t="str">
            <v>https://community.secop.gov.co/Public/Tendering/OpportunityDetail/Index?noticeUID=CO1.NTC.2517430&amp;isFromPublicArea=True&amp;isModal=true&amp;asPopupView=true</v>
          </cell>
          <cell r="K222" t="str">
            <v>SDHT-SPRC-PSP-006-2022</v>
          </cell>
          <cell r="L222" t="str">
            <v>X</v>
          </cell>
          <cell r="N222" t="str">
            <v>CC</v>
          </cell>
          <cell r="O222">
            <v>1015427523</v>
          </cell>
          <cell r="P222">
            <v>1</v>
          </cell>
          <cell r="Q222" t="str">
            <v>PEREZ VARGAS</v>
          </cell>
          <cell r="R222" t="str">
            <v>ANA MARIA</v>
          </cell>
          <cell r="S222" t="str">
            <v>No Aplica</v>
          </cell>
          <cell r="T222" t="str">
            <v>ANA MARIA PEREZ VARGAS</v>
          </cell>
          <cell r="U222" t="str">
            <v>F</v>
          </cell>
          <cell r="V222">
            <v>44572</v>
          </cell>
          <cell r="W222" t="str">
            <v>No Aplica</v>
          </cell>
          <cell r="X222">
            <v>44573</v>
          </cell>
          <cell r="Y222">
            <v>44906</v>
          </cell>
          <cell r="Z222" t="str">
            <v>Contratación Directa</v>
          </cell>
          <cell r="AA222" t="str">
            <v>Contrato</v>
          </cell>
          <cell r="AB222" t="str">
            <v>Prestación de Servicios Profesionales</v>
          </cell>
          <cell r="AC222" t="str">
            <v>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v>
          </cell>
          <cell r="AD222">
            <v>44573</v>
          </cell>
          <cell r="AE222">
            <v>44573</v>
          </cell>
          <cell r="AF222">
            <v>44573</v>
          </cell>
          <cell r="AG222">
            <v>44906</v>
          </cell>
          <cell r="AH222">
            <v>11</v>
          </cell>
          <cell r="AI222">
            <v>0</v>
          </cell>
          <cell r="AJ222">
            <v>11</v>
          </cell>
          <cell r="AK222">
            <v>11</v>
          </cell>
          <cell r="AL222">
            <v>0</v>
          </cell>
          <cell r="AM222">
            <v>44906</v>
          </cell>
          <cell r="AN222">
            <v>44804</v>
          </cell>
          <cell r="AO222">
            <v>73645000</v>
          </cell>
          <cell r="AP222">
            <v>73645000</v>
          </cell>
          <cell r="AQ222">
            <v>6695000</v>
          </cell>
          <cell r="AR222">
            <v>0</v>
          </cell>
          <cell r="AS222">
            <v>2896</v>
          </cell>
          <cell r="AT222">
            <v>714</v>
          </cell>
          <cell r="AU222">
            <v>44566</v>
          </cell>
          <cell r="AV222">
            <v>73645000</v>
          </cell>
          <cell r="AW222" t="str">
            <v>O23011601210000007590</v>
          </cell>
          <cell r="AX222" t="str">
            <v>INVERSION</v>
          </cell>
          <cell r="AY222">
            <v>0</v>
          </cell>
          <cell r="AZ222" t="str">
            <v>5000253779</v>
          </cell>
          <cell r="BA222">
            <v>237</v>
          </cell>
          <cell r="BB222">
            <v>44573</v>
          </cell>
          <cell r="BC222">
            <v>73645000</v>
          </cell>
          <cell r="BK222" t="str">
            <v/>
          </cell>
          <cell r="CE222" t="str">
            <v/>
          </cell>
          <cell r="CF222" t="str">
            <v/>
          </cell>
          <cell r="DA222">
            <v>44643</v>
          </cell>
          <cell r="DB222" t="str">
            <v>NELSON ALDEMAR GONZALEZ SANCHEZ</v>
          </cell>
          <cell r="DC222">
            <v>1032497166</v>
          </cell>
          <cell r="DD222" t="str">
            <v xml:space="preserve">Carrera 83ª #75-50 Casa 160  </v>
          </cell>
          <cell r="DE222" t="str">
            <v>3193866083;5516710</v>
          </cell>
          <cell r="DF222" t="str">
            <v xml:space="preserve"> nags881@gmail.com</v>
          </cell>
          <cell r="DG222">
            <v>57800166</v>
          </cell>
          <cell r="DH222" t="str">
            <v>No Aplica</v>
          </cell>
          <cell r="EI222">
            <v>22539833</v>
          </cell>
          <cell r="EJ222" t="str">
            <v>Terminación Anticipada</v>
          </cell>
          <cell r="EK222">
            <v>44805</v>
          </cell>
          <cell r="EL222" t="str">
            <v>NO</v>
          </cell>
          <cell r="EM222" t="str">
            <v>No Aplica</v>
          </cell>
          <cell r="EN222" t="str">
            <v xml:space="preserve">120
</v>
          </cell>
          <cell r="EO222" t="e">
            <v>#VALUE!</v>
          </cell>
          <cell r="EP222">
            <v>45704</v>
          </cell>
          <cell r="ES222" t="str">
            <v>Clausula 1 - Numeral 6 y 23</v>
          </cell>
          <cell r="ET22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22" t="str">
            <v>No aplica</v>
          </cell>
        </row>
        <row r="223">
          <cell r="E223">
            <v>217</v>
          </cell>
          <cell r="F223" t="str">
            <v>217-2022</v>
          </cell>
          <cell r="G223" t="str">
            <v>CO1.PCCNTR.3194567</v>
          </cell>
          <cell r="H223" t="str">
            <v>EJECUTAR  6 ESTRATEGIAS PARA EL FORTALECIMIENTO DE LA PARTICIPACIÓN CIUDADANA EN LOS TEMAS ESTRATÉGICOS DEL SECTOR</v>
          </cell>
          <cell r="I223" t="str">
            <v>En Ejecución</v>
          </cell>
          <cell r="J223" t="str">
            <v>https://community.secop.gov.co/Public/Tendering/OpportunityDetail/Index?noticeUID=CO1.NTC.2517517&amp;isFromPublicArea=True&amp;isModal=true&amp;asPopupView=true</v>
          </cell>
          <cell r="K223" t="str">
            <v>SDHT-SPRC-PSP-012-2022</v>
          </cell>
          <cell r="L223" t="str">
            <v>X</v>
          </cell>
          <cell r="N223" t="str">
            <v>CC</v>
          </cell>
          <cell r="O223">
            <v>1003812462</v>
          </cell>
          <cell r="P223">
            <v>6</v>
          </cell>
          <cell r="Q223" t="str">
            <v>CASTILLO FLOREZ</v>
          </cell>
          <cell r="R223" t="str">
            <v>IAN DAVID</v>
          </cell>
          <cell r="S223" t="str">
            <v>No Aplica</v>
          </cell>
          <cell r="T223" t="str">
            <v>IAN DAVID CASTILLO FLOREZ</v>
          </cell>
          <cell r="U223" t="str">
            <v>M</v>
          </cell>
          <cell r="V223">
            <v>44572</v>
          </cell>
          <cell r="W223" t="str">
            <v>No Aplica</v>
          </cell>
          <cell r="X223">
            <v>44573</v>
          </cell>
          <cell r="Y223">
            <v>44906</v>
          </cell>
          <cell r="Z223" t="str">
            <v>Contratación Directa</v>
          </cell>
          <cell r="AA223" t="str">
            <v>Contrato</v>
          </cell>
          <cell r="AB223" t="str">
            <v>Prestación de Servicios Profesionales</v>
          </cell>
          <cell r="AC223" t="str">
            <v>PRESTAR SERVICIOS PROFESIONALES PARA APOYAR EL POSICIONAMIENTO, IMPLEMENTACIÓN Y SEGUIMIENTO DE LAS ESTRATEGIAS DE PARTICIPACIÓN E INTERVENCIÓN DEL SECTOR HÁBITAT A NIVEL TERRITORIAL Y SU ARTICULACIÓN CON EL NIVEL CENTRAL.</v>
          </cell>
          <cell r="AD223">
            <v>44573</v>
          </cell>
          <cell r="AE223">
            <v>44573</v>
          </cell>
          <cell r="AF223">
            <v>44573</v>
          </cell>
          <cell r="AG223">
            <v>44906</v>
          </cell>
          <cell r="AH223">
            <v>11</v>
          </cell>
          <cell r="AI223">
            <v>0</v>
          </cell>
          <cell r="AJ223">
            <v>11</v>
          </cell>
          <cell r="AK223">
            <v>11</v>
          </cell>
          <cell r="AL223">
            <v>0</v>
          </cell>
          <cell r="AN223">
            <v>44906</v>
          </cell>
          <cell r="AO223">
            <v>73645000</v>
          </cell>
          <cell r="AP223">
            <v>73645000</v>
          </cell>
          <cell r="AQ223">
            <v>6695000</v>
          </cell>
          <cell r="AR223">
            <v>0</v>
          </cell>
          <cell r="AS223">
            <v>2908</v>
          </cell>
          <cell r="AT223">
            <v>205</v>
          </cell>
          <cell r="AU223">
            <v>44564</v>
          </cell>
          <cell r="AV223">
            <v>73645000</v>
          </cell>
          <cell r="AW223" t="str">
            <v>O23011601210000007590</v>
          </cell>
          <cell r="AX223" t="str">
            <v>INVERSION</v>
          </cell>
          <cell r="AY223">
            <v>0</v>
          </cell>
          <cell r="AZ223" t="str">
            <v>5000253803</v>
          </cell>
          <cell r="BA223">
            <v>239</v>
          </cell>
          <cell r="BB223">
            <v>44573</v>
          </cell>
          <cell r="BC223">
            <v>73645000</v>
          </cell>
          <cell r="BK223" t="str">
            <v/>
          </cell>
          <cell r="CE223" t="str">
            <v/>
          </cell>
          <cell r="CF223" t="str">
            <v/>
          </cell>
          <cell r="EL223" t="str">
            <v>NO</v>
          </cell>
          <cell r="EM223" t="str">
            <v>No Aplica</v>
          </cell>
          <cell r="EN223" t="str">
            <v xml:space="preserve">120
</v>
          </cell>
          <cell r="EO223" t="e">
            <v>#VALUE!</v>
          </cell>
          <cell r="EP223">
            <v>45806</v>
          </cell>
          <cell r="ES223" t="str">
            <v>Clausula 1 - Numeral 6 y 23</v>
          </cell>
          <cell r="ET22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23" t="str">
            <v>No aplica</v>
          </cell>
        </row>
        <row r="224">
          <cell r="E224">
            <v>218</v>
          </cell>
          <cell r="F224" t="str">
            <v>218-2022</v>
          </cell>
          <cell r="G224" t="str">
            <v>CO1.PCCNTR.3201464</v>
          </cell>
          <cell r="H224" t="str">
            <v>IMPLEMENTAR 1 PLATAFORMA VIRTUAL DE REALIZACIÓN DE TRÁMITES</v>
          </cell>
          <cell r="I224" t="str">
            <v>En Ejecución</v>
          </cell>
          <cell r="J224" t="str">
            <v>https://community.secop.gov.co/Public/Tendering/OpportunityDetail/Index?noticeUID=CO1.NTC.2523642&amp;isFromPublicArea=True&amp;isModal=true&amp;asPopupView=true</v>
          </cell>
          <cell r="K224" t="str">
            <v>SDHT-SDAC-SDPSP-004-2022</v>
          </cell>
          <cell r="L224" t="str">
            <v>X</v>
          </cell>
          <cell r="N224" t="str">
            <v>CC</v>
          </cell>
          <cell r="O224">
            <v>79842658</v>
          </cell>
          <cell r="P224">
            <v>6</v>
          </cell>
          <cell r="Q224" t="str">
            <v xml:space="preserve">AMADO </v>
          </cell>
          <cell r="R224" t="str">
            <v>JAIME OLAYA</v>
          </cell>
          <cell r="S224" t="str">
            <v>No Aplica</v>
          </cell>
          <cell r="T224" t="str">
            <v xml:space="preserve">JAIME OLAYA AMADO </v>
          </cell>
          <cell r="U224" t="str">
            <v>M</v>
          </cell>
          <cell r="V224">
            <v>44572</v>
          </cell>
          <cell r="W224">
            <v>44575</v>
          </cell>
          <cell r="X224">
            <v>44575</v>
          </cell>
          <cell r="Y224">
            <v>44877</v>
          </cell>
          <cell r="Z224" t="str">
            <v>Contratación Directa</v>
          </cell>
          <cell r="AA224" t="str">
            <v>Contrato</v>
          </cell>
          <cell r="AB224" t="str">
            <v>Prestación de Servicios Profesionales</v>
          </cell>
          <cell r="AC224" t="str">
            <v xml:space="preserve"> PRESTAR SERVICIOS PROFESIONALES PARA APOYAR EL SISTEMA DE GESTIÓN, RACIONALIZACIÓN Y/O SIMPLIFICACIÓN DE TRÁMITES DE LA CADENA DE URBANISMO Y CONSTRUCCIÓN.</v>
          </cell>
          <cell r="AD224">
            <v>44575</v>
          </cell>
          <cell r="AE224">
            <v>44575</v>
          </cell>
          <cell r="AF224">
            <v>44575</v>
          </cell>
          <cell r="AG224">
            <v>44878</v>
          </cell>
          <cell r="AH224">
            <v>10</v>
          </cell>
          <cell r="AI224">
            <v>0</v>
          </cell>
          <cell r="AJ224">
            <v>10</v>
          </cell>
          <cell r="AK224">
            <v>10</v>
          </cell>
          <cell r="AL224">
            <v>0</v>
          </cell>
          <cell r="AN224">
            <v>44878</v>
          </cell>
          <cell r="AO224">
            <v>92000000</v>
          </cell>
          <cell r="AP224">
            <v>92000000</v>
          </cell>
          <cell r="AQ224">
            <v>9200000</v>
          </cell>
          <cell r="AR224">
            <v>0</v>
          </cell>
          <cell r="AS224">
            <v>2942</v>
          </cell>
          <cell r="AT224">
            <v>27</v>
          </cell>
          <cell r="AU224">
            <v>44564</v>
          </cell>
          <cell r="AV224">
            <v>92000000</v>
          </cell>
          <cell r="AW224" t="str">
            <v>O23011601190000007747</v>
          </cell>
          <cell r="AX224" t="str">
            <v>INVERSION</v>
          </cell>
          <cell r="AY224">
            <v>0</v>
          </cell>
          <cell r="AZ224" t="str">
            <v>5000253861</v>
          </cell>
          <cell r="BA224">
            <v>242</v>
          </cell>
          <cell r="BB224">
            <v>44573</v>
          </cell>
          <cell r="BC224">
            <v>92000000</v>
          </cell>
          <cell r="BK224" t="str">
            <v/>
          </cell>
          <cell r="CE224" t="str">
            <v/>
          </cell>
          <cell r="CF224" t="str">
            <v/>
          </cell>
          <cell r="EL224" t="str">
            <v>NO</v>
          </cell>
          <cell r="EM224" t="str">
            <v>No Aplica</v>
          </cell>
          <cell r="EN224" t="str">
            <v xml:space="preserve">120
</v>
          </cell>
          <cell r="EO224" t="e">
            <v>#VALUE!</v>
          </cell>
          <cell r="EP224">
            <v>45778</v>
          </cell>
          <cell r="ES224" t="str">
            <v>Clausula 1 - Numeral 6 y 23</v>
          </cell>
          <cell r="ET22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24" t="str">
            <v>No aplica</v>
          </cell>
        </row>
        <row r="225">
          <cell r="E225">
            <v>219</v>
          </cell>
          <cell r="F225" t="str">
            <v>219-2022</v>
          </cell>
          <cell r="G225" t="str">
            <v>CO1.PCCNTR.3195611</v>
          </cell>
          <cell r="H225" t="str">
            <v>BENEFICIAR 15851 HOGARES  CON SUBSIDIOS PARA ADQUISICIÓN DE VIVIENDA VIS Y VIP</v>
          </cell>
          <cell r="I225" t="str">
            <v>En Ejecución</v>
          </cell>
          <cell r="J225" t="str">
            <v>https://community.secop.gov.co/Public/Tendering/OpportunityDetail/Index?noticeUID=CO1.NTC.2518530&amp;isFromPublicArea=True&amp;isModal=true&amp;asPopupView=true</v>
          </cell>
          <cell r="K225" t="str">
            <v>SDHT-SDRPUB-PSAG-010-2022</v>
          </cell>
          <cell r="L225" t="str">
            <v>X</v>
          </cell>
          <cell r="N225" t="str">
            <v>CC</v>
          </cell>
          <cell r="O225">
            <v>1030673853</v>
          </cell>
          <cell r="P225">
            <v>3</v>
          </cell>
          <cell r="Q225" t="str">
            <v>MEZA BERMUDEZ</v>
          </cell>
          <cell r="R225" t="str">
            <v>JENYFFER JARLEY</v>
          </cell>
          <cell r="S225" t="str">
            <v>No Aplica</v>
          </cell>
          <cell r="T225" t="str">
            <v>JENYFFER JARLEY MEZA BERMUDEZ</v>
          </cell>
          <cell r="U225" t="str">
            <v>F</v>
          </cell>
          <cell r="V225">
            <v>44572</v>
          </cell>
          <cell r="W225" t="str">
            <v>No Aplica</v>
          </cell>
          <cell r="X225">
            <v>44573</v>
          </cell>
          <cell r="Y225">
            <v>44845</v>
          </cell>
          <cell r="Z225" t="str">
            <v>Contratación Directa</v>
          </cell>
          <cell r="AA225" t="str">
            <v>Contrato</v>
          </cell>
          <cell r="AB225" t="str">
            <v>Prestación de Servicios  de Apoyo a la Gestión</v>
          </cell>
          <cell r="AC225" t="str">
            <v>PRESTAR SERVICIOS DE APOYO A LA GESTIÓN PARA LA GESTIÓN DOCUMENTAL Y ADMINISTRATIVA REQUERIDAS EN LA OPERACIÓN DE LOS SUBSIDIOS DE VIVIENDA GESTIONADOS POR LA SECRETARÍA DISTRITAL DEL HÁBITAT.</v>
          </cell>
          <cell r="AD225">
            <v>44573</v>
          </cell>
          <cell r="AE225">
            <v>44574</v>
          </cell>
          <cell r="AF225">
            <v>44574</v>
          </cell>
          <cell r="AG225">
            <v>44846</v>
          </cell>
          <cell r="AH225">
            <v>9</v>
          </cell>
          <cell r="AI225">
            <v>0</v>
          </cell>
          <cell r="AJ225">
            <v>9</v>
          </cell>
          <cell r="AK225">
            <v>9</v>
          </cell>
          <cell r="AL225">
            <v>0</v>
          </cell>
          <cell r="AN225">
            <v>44846</v>
          </cell>
          <cell r="AO225">
            <v>32445000</v>
          </cell>
          <cell r="AP225">
            <v>32445000</v>
          </cell>
          <cell r="AQ225">
            <v>3605000</v>
          </cell>
          <cell r="AR225">
            <v>0</v>
          </cell>
          <cell r="AS225">
            <v>3731</v>
          </cell>
          <cell r="AT225">
            <v>68</v>
          </cell>
          <cell r="AU225">
            <v>44564</v>
          </cell>
          <cell r="AV225">
            <v>32445000</v>
          </cell>
          <cell r="AW225" t="str">
            <v>O23011601010000007823</v>
          </cell>
          <cell r="AX225" t="str">
            <v>INVERSION</v>
          </cell>
          <cell r="AY225">
            <v>0</v>
          </cell>
          <cell r="AZ225" t="str">
            <v>5000253872</v>
          </cell>
          <cell r="BA225">
            <v>245</v>
          </cell>
          <cell r="BB225">
            <v>44573</v>
          </cell>
          <cell r="BC225">
            <v>32445000</v>
          </cell>
          <cell r="BK225" t="str">
            <v/>
          </cell>
          <cell r="CE225" t="str">
            <v/>
          </cell>
          <cell r="CF225" t="str">
            <v/>
          </cell>
          <cell r="EL225" t="str">
            <v>NO</v>
          </cell>
          <cell r="EM225" t="str">
            <v>No Aplica</v>
          </cell>
          <cell r="EN225" t="str">
            <v xml:space="preserve">120
</v>
          </cell>
          <cell r="EO225" t="e">
            <v>#VALUE!</v>
          </cell>
          <cell r="EP225">
            <v>45746</v>
          </cell>
          <cell r="ES225" t="str">
            <v>Clausula 1 - Numeral 6 y 23</v>
          </cell>
          <cell r="ET22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25" t="str">
            <v>No aplica</v>
          </cell>
        </row>
        <row r="226">
          <cell r="E226">
            <v>220</v>
          </cell>
          <cell r="F226" t="str">
            <v>220-2022</v>
          </cell>
          <cell r="G226" t="str">
            <v>CO1.PCCNTR.3195897</v>
          </cell>
          <cell r="H226" t="str">
            <v>BENEFICIAR 15851 HOGARES  CON SUBSIDIOS PARA ADQUISICIÓN DE VIVIENDA VIS Y VIP</v>
          </cell>
          <cell r="I226" t="str">
            <v>En Ejecución</v>
          </cell>
          <cell r="J226" t="str">
            <v>https://community.secop.gov.co/Public/Tendering/OpportunityDetail/Index?noticeUID=CO1.NTC.2518871&amp;isFromPublicArea=True&amp;isModal=true&amp;asPopupView=true</v>
          </cell>
          <cell r="K226" t="str">
            <v>SDHT-SDRPUB-PSP-034-2022</v>
          </cell>
          <cell r="L226" t="str">
            <v>X</v>
          </cell>
          <cell r="N226" t="str">
            <v>CC</v>
          </cell>
          <cell r="O226">
            <v>1075679188</v>
          </cell>
          <cell r="P226">
            <v>4</v>
          </cell>
          <cell r="Q226" t="str">
            <v>GUAVITA VELASQUEZ</v>
          </cell>
          <cell r="R226" t="str">
            <v>MARIA CAMILA</v>
          </cell>
          <cell r="S226" t="str">
            <v>No Aplica</v>
          </cell>
          <cell r="T226" t="str">
            <v>MARIA CAMILA GUAVITA VELASQUEZ</v>
          </cell>
          <cell r="U226" t="str">
            <v>F</v>
          </cell>
          <cell r="V226">
            <v>44572</v>
          </cell>
          <cell r="W226" t="str">
            <v>No Aplica</v>
          </cell>
          <cell r="X226">
            <v>44573</v>
          </cell>
          <cell r="Y226">
            <v>44845</v>
          </cell>
          <cell r="Z226" t="str">
            <v>Contratación Directa</v>
          </cell>
          <cell r="AA226" t="str">
            <v>Contrato</v>
          </cell>
          <cell r="AB226" t="str">
            <v>Prestación de Servicios Profesionales</v>
          </cell>
          <cell r="AC226" t="str">
            <v>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HÁBITAT</v>
          </cell>
          <cell r="AD226">
            <v>44573</v>
          </cell>
          <cell r="AE226">
            <v>44574</v>
          </cell>
          <cell r="AF226">
            <v>44574</v>
          </cell>
          <cell r="AG226">
            <v>44846</v>
          </cell>
          <cell r="AH226">
            <v>9</v>
          </cell>
          <cell r="AI226">
            <v>0</v>
          </cell>
          <cell r="AJ226">
            <v>9</v>
          </cell>
          <cell r="AK226">
            <v>9</v>
          </cell>
          <cell r="AL226">
            <v>0</v>
          </cell>
          <cell r="AN226">
            <v>44846</v>
          </cell>
          <cell r="AO226">
            <v>40500000</v>
          </cell>
          <cell r="AP226">
            <v>40500000</v>
          </cell>
          <cell r="AQ226">
            <v>4500000</v>
          </cell>
          <cell r="AR226">
            <v>0</v>
          </cell>
          <cell r="AS226">
            <v>3254</v>
          </cell>
          <cell r="AT226">
            <v>279</v>
          </cell>
          <cell r="AU226">
            <v>44565</v>
          </cell>
          <cell r="AV226">
            <v>40500000</v>
          </cell>
          <cell r="AW226" t="str">
            <v>O23011601010000007823</v>
          </cell>
          <cell r="AX226" t="str">
            <v>INVERSION</v>
          </cell>
          <cell r="AY226">
            <v>0</v>
          </cell>
          <cell r="AZ226" t="str">
            <v>5000253823</v>
          </cell>
          <cell r="BA226">
            <v>240</v>
          </cell>
          <cell r="BB226">
            <v>44573</v>
          </cell>
          <cell r="BC226">
            <v>40500000</v>
          </cell>
          <cell r="BK226" t="str">
            <v/>
          </cell>
          <cell r="CE226" t="str">
            <v/>
          </cell>
          <cell r="CF226" t="str">
            <v/>
          </cell>
          <cell r="EL226" t="str">
            <v>NO</v>
          </cell>
          <cell r="EM226" t="str">
            <v>No Aplica</v>
          </cell>
          <cell r="EN226" t="str">
            <v xml:space="preserve">120
</v>
          </cell>
          <cell r="EO226" t="e">
            <v>#VALUE!</v>
          </cell>
          <cell r="EP226">
            <v>45746</v>
          </cell>
          <cell r="ES226" t="str">
            <v>Clausula 1 - Numeral 6 y 23</v>
          </cell>
          <cell r="ET22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26" t="str">
            <v>No aplica</v>
          </cell>
        </row>
        <row r="227">
          <cell r="E227">
            <v>221</v>
          </cell>
          <cell r="F227" t="str">
            <v>221-2022</v>
          </cell>
          <cell r="G227" t="str">
            <v>CO1.PCCNTR.3196731</v>
          </cell>
          <cell r="H227" t="str">
            <v>BENEFICIAR 15851 HOGARES  CON SUBSIDIOS PARA ADQUISICIÓN DE VIVIENDA VIS Y VIP</v>
          </cell>
          <cell r="I227" t="str">
            <v>En Ejecución</v>
          </cell>
          <cell r="J227" t="str">
            <v>https://community.secop.gov.co/Public/Tendering/OpportunityDetail/Index?noticeUID=CO1.NTC.2519466&amp;isFromPublicArea=True&amp;isModal=true&amp;asPopupView=true</v>
          </cell>
          <cell r="K227" t="str">
            <v>SDHT-SDRPUB-PSP-041-2022</v>
          </cell>
          <cell r="L227" t="str">
            <v>X</v>
          </cell>
          <cell r="N227" t="str">
            <v>CC</v>
          </cell>
          <cell r="O227">
            <v>1018422304</v>
          </cell>
          <cell r="P227">
            <v>1</v>
          </cell>
          <cell r="Q227" t="str">
            <v>GOMEZ BERMUDEZ</v>
          </cell>
          <cell r="R227" t="str">
            <v>PAOLA ANDREA</v>
          </cell>
          <cell r="S227" t="str">
            <v>No Aplica</v>
          </cell>
          <cell r="T227" t="str">
            <v>PAOLA ANDREA GOMEZ BERMUDEZ</v>
          </cell>
          <cell r="U227" t="str">
            <v>F</v>
          </cell>
          <cell r="V227">
            <v>44572</v>
          </cell>
          <cell r="W227" t="str">
            <v>No Aplica</v>
          </cell>
          <cell r="X227">
            <v>44573</v>
          </cell>
          <cell r="Y227">
            <v>44845</v>
          </cell>
          <cell r="Z227" t="str">
            <v>Contratación Directa</v>
          </cell>
          <cell r="AA227" t="str">
            <v>Contrato</v>
          </cell>
          <cell r="AB227" t="str">
            <v>Prestación de Servicios Profesionales</v>
          </cell>
          <cell r="AC227" t="str">
            <v>PRESTAR SERVICIOS PROFESIONALES PARA IMPLEMENTAR UNA ESTRATEGIA SOCIAL DE IDENTIFICACIÓN Y CARACTERIZACIÓN PARA LA VINCULACIÓN DE HOGARES A LOS PROGRAMAS DE SUBSIDIO DE VIVIENDA A CARGO DE LA SECRETARÍA DISTRITAL DEL HÁBITAT</v>
          </cell>
          <cell r="AD227">
            <v>44573</v>
          </cell>
          <cell r="AE227">
            <v>44574</v>
          </cell>
          <cell r="AF227">
            <v>44574</v>
          </cell>
          <cell r="AG227">
            <v>44846</v>
          </cell>
          <cell r="AH227">
            <v>9</v>
          </cell>
          <cell r="AI227">
            <v>0</v>
          </cell>
          <cell r="AJ227">
            <v>9</v>
          </cell>
          <cell r="AK227">
            <v>9</v>
          </cell>
          <cell r="AL227">
            <v>0</v>
          </cell>
          <cell r="AN227">
            <v>44846</v>
          </cell>
          <cell r="AO227">
            <v>41715000</v>
          </cell>
          <cell r="AP227">
            <v>41715000</v>
          </cell>
          <cell r="AQ227">
            <v>4635000</v>
          </cell>
          <cell r="AR227">
            <v>0</v>
          </cell>
          <cell r="AS227">
            <v>3730</v>
          </cell>
          <cell r="AT227">
            <v>89</v>
          </cell>
          <cell r="AU227">
            <v>44564</v>
          </cell>
          <cell r="AV227">
            <v>41715000</v>
          </cell>
          <cell r="AW227" t="str">
            <v>O23011601010000007823</v>
          </cell>
          <cell r="AX227" t="str">
            <v>INVERSION</v>
          </cell>
          <cell r="AY227">
            <v>0</v>
          </cell>
          <cell r="AZ227" t="str">
            <v>5000253864</v>
          </cell>
          <cell r="BA227">
            <v>243</v>
          </cell>
          <cell r="BB227">
            <v>44573</v>
          </cell>
          <cell r="BC227">
            <v>41715000</v>
          </cell>
          <cell r="BK227" t="str">
            <v/>
          </cell>
          <cell r="CE227" t="str">
            <v/>
          </cell>
          <cell r="CF227" t="str">
            <v/>
          </cell>
          <cell r="EL227" t="str">
            <v>NO</v>
          </cell>
          <cell r="EM227" t="str">
            <v>No Aplica</v>
          </cell>
          <cell r="EN227" t="str">
            <v xml:space="preserve">120
</v>
          </cell>
          <cell r="EO227" t="e">
            <v>#VALUE!</v>
          </cell>
          <cell r="EP227">
            <v>45746</v>
          </cell>
          <cell r="ES227" t="str">
            <v>Clausula 1 - Numeral 6 y 23</v>
          </cell>
          <cell r="ET22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27" t="str">
            <v>No aplica</v>
          </cell>
        </row>
        <row r="228">
          <cell r="E228">
            <v>222</v>
          </cell>
          <cell r="F228" t="str">
            <v>222-2022</v>
          </cell>
          <cell r="G228" t="str">
            <v>CO1.PCCNTR.3196837</v>
          </cell>
          <cell r="H228" t="str">
            <v>BENEFICIAR 15851 HOGARES  CON SUBSIDIOS PARA ADQUISICIÓN DE VIVIENDA VIS Y VIP</v>
          </cell>
          <cell r="I228" t="str">
            <v>En Ejecución</v>
          </cell>
          <cell r="J228" t="str">
            <v>https://community.secop.gov.co/Public/Tendering/OpportunityDetail/Index?noticeUID=CO1.NTC.2519818&amp;isFromPublicArea=True&amp;isModal=true&amp;asPopupView=true</v>
          </cell>
          <cell r="K228" t="str">
            <v>SDHT-SDRPUB-PSAG-012-2022</v>
          </cell>
          <cell r="L228" t="str">
            <v>X</v>
          </cell>
          <cell r="N228" t="str">
            <v>CC</v>
          </cell>
          <cell r="O228">
            <v>1018477895</v>
          </cell>
          <cell r="P228">
            <v>9</v>
          </cell>
          <cell r="Q228" t="str">
            <v>HUERTAS HUERTAS</v>
          </cell>
          <cell r="R228" t="str">
            <v>CAMILA ANDREA</v>
          </cell>
          <cell r="S228" t="str">
            <v>No Aplica</v>
          </cell>
          <cell r="T228" t="str">
            <v>CAMILA ANDREA HUERTAS HUERTAS</v>
          </cell>
          <cell r="U228" t="str">
            <v>F</v>
          </cell>
          <cell r="V228">
            <v>44572</v>
          </cell>
          <cell r="W228" t="str">
            <v>No Aplica</v>
          </cell>
          <cell r="X228">
            <v>44573</v>
          </cell>
          <cell r="Y228">
            <v>44845</v>
          </cell>
          <cell r="Z228" t="str">
            <v>Contratación Directa</v>
          </cell>
          <cell r="AA228" t="str">
            <v>Contrato</v>
          </cell>
          <cell r="AB228" t="str">
            <v>Prestación de Servicios  de Apoyo a la Gestión</v>
          </cell>
          <cell r="AC228" t="str">
            <v>PRESTAR SERVICIOS DE APOYO A LA GESTIÓN PARA REALIZAR ACTIVIDADES ADMINISTRATIVAS REQUERIDAS EN LA OPERACIÓN DE LOS SUBSIDIOS DE VIVIENDA GESTIONADOS POR LA SECRETARÍA DISTRITAL DEL HÁBITAT.</v>
          </cell>
          <cell r="AD228">
            <v>44573</v>
          </cell>
          <cell r="AE228">
            <v>44575</v>
          </cell>
          <cell r="AF228">
            <v>44575</v>
          </cell>
          <cell r="AG228">
            <v>44847</v>
          </cell>
          <cell r="AH228">
            <v>9</v>
          </cell>
          <cell r="AI228">
            <v>0</v>
          </cell>
          <cell r="AJ228">
            <v>9</v>
          </cell>
          <cell r="AK228">
            <v>9</v>
          </cell>
          <cell r="AL228">
            <v>0</v>
          </cell>
          <cell r="AN228">
            <v>44847</v>
          </cell>
          <cell r="AO228">
            <v>24903000</v>
          </cell>
          <cell r="AP228">
            <v>24903000</v>
          </cell>
          <cell r="AQ228">
            <v>2767000</v>
          </cell>
          <cell r="AR228">
            <v>0</v>
          </cell>
          <cell r="AS228">
            <v>3223</v>
          </cell>
          <cell r="AT228">
            <v>124</v>
          </cell>
          <cell r="AU228">
            <v>44564</v>
          </cell>
          <cell r="AV228">
            <v>24903000</v>
          </cell>
          <cell r="AW228" t="str">
            <v>O23011601010000007823</v>
          </cell>
          <cell r="AX228" t="str">
            <v>INVERSION</v>
          </cell>
          <cell r="AY228">
            <v>0</v>
          </cell>
          <cell r="AZ228" t="str">
            <v>5000253876</v>
          </cell>
          <cell r="BA228">
            <v>246</v>
          </cell>
          <cell r="BB228">
            <v>44573</v>
          </cell>
          <cell r="BC228">
            <v>24903000</v>
          </cell>
          <cell r="BK228" t="str">
            <v/>
          </cell>
          <cell r="CE228" t="str">
            <v/>
          </cell>
          <cell r="CF228" t="str">
            <v/>
          </cell>
          <cell r="EL228" t="str">
            <v>NO</v>
          </cell>
          <cell r="EM228" t="str">
            <v>No Aplica</v>
          </cell>
          <cell r="EN228" t="str">
            <v xml:space="preserve">120
</v>
          </cell>
          <cell r="EO228" t="e">
            <v>#VALUE!</v>
          </cell>
          <cell r="EP228">
            <v>45747</v>
          </cell>
          <cell r="ES228" t="str">
            <v>Clausula 1 - Numeral 6 y 23</v>
          </cell>
          <cell r="ET22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28" t="str">
            <v>No aplica</v>
          </cell>
        </row>
        <row r="229">
          <cell r="E229">
            <v>223</v>
          </cell>
          <cell r="F229" t="str">
            <v>223-2022</v>
          </cell>
          <cell r="G229" t="str">
            <v>CO1.PCCNTR.3196940</v>
          </cell>
          <cell r="H229" t="str">
            <v>PROMOVER 100 % DE LA IMPLEMENTACIÓN DE LAS FUENTES DE FINANCIACIÓN PARA EL HÁBITAT</v>
          </cell>
          <cell r="I229" t="str">
            <v>En Ejecución</v>
          </cell>
          <cell r="J229" t="str">
            <v>https://community.secop.gov.co/Public/Tendering/OpportunityDetail/Index?noticeUID=CO1.NTC.2519843&amp;isFromPublicArea=True&amp;isModal=true&amp;asPopupView=true</v>
          </cell>
          <cell r="K229" t="str">
            <v>SDHT-SDRPRI-PSP-026-2022</v>
          </cell>
          <cell r="L229" t="str">
            <v>X</v>
          </cell>
          <cell r="N229" t="str">
            <v>CC</v>
          </cell>
          <cell r="O229">
            <v>80780633</v>
          </cell>
          <cell r="P229">
            <v>9</v>
          </cell>
          <cell r="Q229" t="str">
            <v>OSORIO PIZA</v>
          </cell>
          <cell r="R229" t="str">
            <v>CHRISTIAN DAVID</v>
          </cell>
          <cell r="S229" t="str">
            <v>No Aplica</v>
          </cell>
          <cell r="T229" t="str">
            <v>CHRISTIAN DAVID OSORIO PIZA</v>
          </cell>
          <cell r="U229" t="str">
            <v>M</v>
          </cell>
          <cell r="V229">
            <v>44572</v>
          </cell>
          <cell r="W229" t="str">
            <v>No Aplica</v>
          </cell>
          <cell r="X229">
            <v>44574</v>
          </cell>
          <cell r="Y229">
            <v>44922</v>
          </cell>
          <cell r="Z229" t="str">
            <v>Contratación Directa</v>
          </cell>
          <cell r="AA229" t="str">
            <v>Contrato</v>
          </cell>
          <cell r="AB229" t="str">
            <v>Prestación de Servicios Profesionales</v>
          </cell>
          <cell r="AC229" t="str">
            <v>PRESTAR SERVICIOS PROFESIONALES PARA REALIZAR LA GESTIÓN SOCIAL NECESARIA PARA EL DISEÑO Y DESARROLLO DE PROGRAMAS ESTRATÉGICOS EN EL MARCO DE LA IMPLEMENTACIÓN DE INSTRUMENTOS DE FINANCIACIÓN PARA LA ADQUISICIÓN DE VIVIENDA.</v>
          </cell>
          <cell r="AD229">
            <v>44574</v>
          </cell>
          <cell r="AE229">
            <v>44575</v>
          </cell>
          <cell r="AF229">
            <v>44575</v>
          </cell>
          <cell r="AG229">
            <v>44923</v>
          </cell>
          <cell r="AH229">
            <v>11</v>
          </cell>
          <cell r="AI229">
            <v>15</v>
          </cell>
          <cell r="AJ229">
            <v>11.5</v>
          </cell>
          <cell r="AK229">
            <v>11</v>
          </cell>
          <cell r="AL229">
            <v>15</v>
          </cell>
          <cell r="AN229">
            <v>44923</v>
          </cell>
          <cell r="AO229">
            <v>71070000</v>
          </cell>
          <cell r="AP229">
            <v>71070000</v>
          </cell>
          <cell r="AQ229">
            <v>6180000</v>
          </cell>
          <cell r="AR229">
            <v>0</v>
          </cell>
          <cell r="AS229">
            <v>3008</v>
          </cell>
          <cell r="AT229">
            <v>548</v>
          </cell>
          <cell r="AU229">
            <v>44565</v>
          </cell>
          <cell r="AV229">
            <v>71070000</v>
          </cell>
          <cell r="AW229" t="str">
            <v>O23011601190000007825</v>
          </cell>
          <cell r="AX229" t="str">
            <v>INVERSION</v>
          </cell>
          <cell r="AY229">
            <v>0</v>
          </cell>
          <cell r="AZ229" t="str">
            <v>5000253881</v>
          </cell>
          <cell r="BA229">
            <v>247</v>
          </cell>
          <cell r="BB229">
            <v>44573</v>
          </cell>
          <cell r="BC229">
            <v>71070000</v>
          </cell>
          <cell r="BK229" t="str">
            <v/>
          </cell>
          <cell r="CE229" t="str">
            <v/>
          </cell>
          <cell r="CF229" t="str">
            <v/>
          </cell>
          <cell r="EL229" t="str">
            <v>NO</v>
          </cell>
          <cell r="EM229" t="str">
            <v>No Aplica</v>
          </cell>
          <cell r="EN229" t="str">
            <v xml:space="preserve">120
</v>
          </cell>
          <cell r="EO229" t="e">
            <v>#VALUE!</v>
          </cell>
          <cell r="EP229">
            <v>45823</v>
          </cell>
          <cell r="ES229" t="str">
            <v>Clausula 1 - Numeral 6 y 23</v>
          </cell>
          <cell r="ET22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29" t="str">
            <v>No aplica</v>
          </cell>
        </row>
        <row r="230">
          <cell r="E230">
            <v>224</v>
          </cell>
          <cell r="F230" t="str">
            <v>224-2022</v>
          </cell>
          <cell r="G230" t="str">
            <v>CO1.PCCNTR.3210256</v>
          </cell>
          <cell r="H230" t="str">
            <v>ELABORAR 4 DOCUMENTOS QUE CONTEMPLEN DIVERSAS PROPUESTAS PARA LA INCLUSIÓN E IMPLEMENTACIÓN DE NUEVAS FUENTES DE FINANCIACIÓN PARA LA GESTIÓN DEL HÁBITAT</v>
          </cell>
          <cell r="I230" t="str">
            <v>En Ejecución</v>
          </cell>
          <cell r="J230" t="str">
            <v>https://community.secop.gov.co/Public/Tendering/OpportunityDetail/Index?noticeUID=CO1.NTC.2531749&amp;isFromPublicArea=True&amp;isModal=true&amp;asPopupView=true</v>
          </cell>
          <cell r="K230" t="str">
            <v>SDHT-SDRPRI-PSP-002-2022</v>
          </cell>
          <cell r="L230" t="str">
            <v>X</v>
          </cell>
          <cell r="N230" t="str">
            <v>CC</v>
          </cell>
          <cell r="O230">
            <v>1077436352</v>
          </cell>
          <cell r="P230">
            <v>0</v>
          </cell>
          <cell r="Q230" t="str">
            <v xml:space="preserve">ARIAS </v>
          </cell>
          <cell r="R230" t="str">
            <v>YENIFER TAPIA</v>
          </cell>
          <cell r="S230" t="str">
            <v>No Aplica</v>
          </cell>
          <cell r="T230" t="str">
            <v xml:space="preserve">YENIFER TAPIA ARIAS </v>
          </cell>
          <cell r="U230" t="str">
            <v>F</v>
          </cell>
          <cell r="V230">
            <v>44573</v>
          </cell>
          <cell r="W230" t="str">
            <v>No Aplica</v>
          </cell>
          <cell r="X230">
            <v>44574</v>
          </cell>
          <cell r="Y230">
            <v>44754</v>
          </cell>
          <cell r="Z230" t="str">
            <v>Contratación Directa</v>
          </cell>
          <cell r="AA230" t="str">
            <v>Contrato</v>
          </cell>
          <cell r="AB230" t="str">
            <v>Prestación de Servicios Profesionales</v>
          </cell>
          <cell r="AC230" t="str">
            <v>PRESTAR SERVICIOS DE APOYO A LA GESTIÓN PARA LA IMPLEMENTACIÓN DE LOS PROGRAMAS PRIORIZADOS POR LA SUBSECRETARIA DE GESTIÓN FINANCIERA Y LA SUBDIRECCIÓN DE RECURSOS PRIVADOS PARA LA ADQUISICIÓN DE VIVIENDA.</v>
          </cell>
          <cell r="AD230">
            <v>44574</v>
          </cell>
          <cell r="AE230">
            <v>44578</v>
          </cell>
          <cell r="AF230">
            <v>44578</v>
          </cell>
          <cell r="AG230">
            <v>44758</v>
          </cell>
          <cell r="AH230">
            <v>6</v>
          </cell>
          <cell r="AI230">
            <v>0</v>
          </cell>
          <cell r="AJ230">
            <v>6</v>
          </cell>
          <cell r="AK230">
            <v>6</v>
          </cell>
          <cell r="AL230">
            <v>0</v>
          </cell>
          <cell r="AN230">
            <v>44758</v>
          </cell>
          <cell r="AO230">
            <v>31800000</v>
          </cell>
          <cell r="AP230">
            <v>31800000</v>
          </cell>
          <cell r="AQ230">
            <v>5300000</v>
          </cell>
          <cell r="AR230">
            <v>0</v>
          </cell>
          <cell r="AS230">
            <v>3634</v>
          </cell>
          <cell r="AT230">
            <v>707</v>
          </cell>
          <cell r="AU230">
            <v>44565</v>
          </cell>
          <cell r="AV230">
            <v>31800000</v>
          </cell>
          <cell r="AW230" t="str">
            <v>O23011601190000007825</v>
          </cell>
          <cell r="AX230" t="str">
            <v>INVERSION</v>
          </cell>
          <cell r="AY230">
            <v>0</v>
          </cell>
          <cell r="AZ230" t="str">
            <v>5000255224</v>
          </cell>
          <cell r="BA230">
            <v>311</v>
          </cell>
          <cell r="BB230">
            <v>44574</v>
          </cell>
          <cell r="BC230">
            <v>31800000</v>
          </cell>
          <cell r="BK230" t="str">
            <v/>
          </cell>
          <cell r="CE230" t="str">
            <v/>
          </cell>
          <cell r="CF230" t="str">
            <v/>
          </cell>
          <cell r="EL230" t="str">
            <v>NO</v>
          </cell>
          <cell r="EM230" t="str">
            <v>No Aplica</v>
          </cell>
          <cell r="EN230" t="str">
            <v xml:space="preserve">120
</v>
          </cell>
          <cell r="EO230" t="e">
            <v>#VALUE!</v>
          </cell>
          <cell r="EP230">
            <v>45658</v>
          </cell>
          <cell r="ES230" t="str">
            <v>Clausula 1 - Numeral 6 y 23</v>
          </cell>
          <cell r="ET23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30" t="str">
            <v>No aplica</v>
          </cell>
        </row>
        <row r="231">
          <cell r="E231">
            <v>225</v>
          </cell>
          <cell r="F231" t="str">
            <v>225-2022</v>
          </cell>
          <cell r="G231" t="str">
            <v>CO1.PCCNTR.3207633</v>
          </cell>
          <cell r="H231" t="str">
            <v>BENEFICIAR 15851 HOGARES  CON SUBSIDIOS PARA ADQUISICIÓN DE VIVIENDA VIS Y VIP</v>
          </cell>
          <cell r="I231" t="str">
            <v>En Ejecución</v>
          </cell>
          <cell r="J231" t="str">
            <v>https://community.secop.gov.co/Public/Tendering/OpportunityDetail/Index?noticeUID=CO1.NTC.2529224&amp;isFromPublicArea=True&amp;isModal=true&amp;asPopupView=true</v>
          </cell>
          <cell r="K231" t="str">
            <v>SDHT-SGF-PSAG-002-2022</v>
          </cell>
          <cell r="L231" t="str">
            <v>X</v>
          </cell>
          <cell r="N231" t="str">
            <v>CC</v>
          </cell>
          <cell r="O231">
            <v>1032482858</v>
          </cell>
          <cell r="P231">
            <v>7</v>
          </cell>
          <cell r="Q231" t="str">
            <v xml:space="preserve">GOMEZ </v>
          </cell>
          <cell r="R231" t="str">
            <v>DANIELA PEREZ</v>
          </cell>
          <cell r="S231" t="str">
            <v>No Aplica</v>
          </cell>
          <cell r="T231" t="str">
            <v xml:space="preserve">DANIELA PEREZ GOMEZ </v>
          </cell>
          <cell r="U231" t="str">
            <v>F</v>
          </cell>
          <cell r="V231">
            <v>44573</v>
          </cell>
          <cell r="W231" t="str">
            <v>No Aplica</v>
          </cell>
          <cell r="X231">
            <v>44574</v>
          </cell>
          <cell r="Y231">
            <v>44922</v>
          </cell>
          <cell r="Z231" t="str">
            <v>Contratación Directa</v>
          </cell>
          <cell r="AA231" t="str">
            <v>Contrato</v>
          </cell>
          <cell r="AB231" t="str">
            <v>Prestación de Servicios  de Apoyo a la Gestión</v>
          </cell>
          <cell r="AC231" t="str">
            <v>PRESTAR SERVICIOS DE APOYO ASISTENCIAL PARA REALIZAR EL CUMPLIMIENTO DE LOS COMPROMISOS MISIONALES A CARGO DE LA SUBSECRETARIA DE GESTIÓN FINANCIERA DE LA SECRETARÍA DISTRITAL DEL HABITÁT.</v>
          </cell>
          <cell r="AD231">
            <v>44574</v>
          </cell>
          <cell r="AE231">
            <v>44574</v>
          </cell>
          <cell r="AF231">
            <v>44574</v>
          </cell>
          <cell r="AG231">
            <v>44922</v>
          </cell>
          <cell r="AH231">
            <v>11</v>
          </cell>
          <cell r="AI231">
            <v>15</v>
          </cell>
          <cell r="AJ231">
            <v>11.5</v>
          </cell>
          <cell r="AK231">
            <v>11</v>
          </cell>
          <cell r="AL231">
            <v>15</v>
          </cell>
          <cell r="AN231">
            <v>44922</v>
          </cell>
          <cell r="AO231">
            <v>41457500</v>
          </cell>
          <cell r="AP231">
            <v>41457500</v>
          </cell>
          <cell r="AQ231">
            <v>3605000</v>
          </cell>
          <cell r="AR231">
            <v>0</v>
          </cell>
          <cell r="AS231">
            <v>3231</v>
          </cell>
          <cell r="AT231">
            <v>395</v>
          </cell>
          <cell r="AU231">
            <v>44565</v>
          </cell>
          <cell r="AV231">
            <v>41457500</v>
          </cell>
          <cell r="AW231" t="str">
            <v>O23011601010000007823</v>
          </cell>
          <cell r="AX231" t="str">
            <v>INVERSION</v>
          </cell>
          <cell r="AY231">
            <v>0</v>
          </cell>
          <cell r="AZ231" t="str">
            <v>5000256088</v>
          </cell>
          <cell r="BA231">
            <v>331</v>
          </cell>
          <cell r="BB231">
            <v>44574</v>
          </cell>
          <cell r="BC231">
            <v>41457500</v>
          </cell>
          <cell r="BK231" t="str">
            <v/>
          </cell>
          <cell r="CE231" t="str">
            <v/>
          </cell>
          <cell r="CF231" t="str">
            <v/>
          </cell>
          <cell r="EL231" t="str">
            <v>NO</v>
          </cell>
          <cell r="EM231" t="str">
            <v>No Aplica</v>
          </cell>
          <cell r="EN231" t="str">
            <v xml:space="preserve">120
</v>
          </cell>
          <cell r="EO231" t="e">
            <v>#VALUE!</v>
          </cell>
          <cell r="EP231">
            <v>45822</v>
          </cell>
          <cell r="ES231" t="str">
            <v>Clausula 1 - Numeral 6 y 23</v>
          </cell>
          <cell r="ET23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31" t="str">
            <v>No aplica</v>
          </cell>
        </row>
        <row r="232">
          <cell r="E232">
            <v>226</v>
          </cell>
          <cell r="F232" t="str">
            <v>226-2022</v>
          </cell>
          <cell r="G232" t="str">
            <v>CO1.PCCNTR.3198175</v>
          </cell>
          <cell r="H232" t="str">
            <v>ELABORAR 4 DOCUMENTOS QUE CONTEMPLEN DIVERSAS PROPUESTAS PARA LA INCLUSIÓN E IMPLEMENTACIÓN DE NUEVAS FUENTES DE FINANCIACIÓN PARA LA GESTIÓN DEL HÁBITAT</v>
          </cell>
          <cell r="I232" t="str">
            <v>En Ejecución</v>
          </cell>
          <cell r="J232" t="str">
            <v>https://community.secop.gov.co/Public/Tendering/OpportunityDetail/Index?noticeUID=CO1.NTC.2520760&amp;isFromPublicArea=True&amp;isModal=true&amp;asPopupView=true</v>
          </cell>
          <cell r="K232" t="str">
            <v>SDHT-SDRPRI-PSAG-002-2022</v>
          </cell>
          <cell r="L232" t="str">
            <v>X</v>
          </cell>
          <cell r="N232" t="str">
            <v>CC</v>
          </cell>
          <cell r="O232">
            <v>1032483865</v>
          </cell>
          <cell r="P232">
            <v>3</v>
          </cell>
          <cell r="Q232" t="str">
            <v>MORALES TORRES</v>
          </cell>
          <cell r="R232" t="str">
            <v>JENNIFER PAOLA</v>
          </cell>
          <cell r="S232" t="str">
            <v>No Aplica</v>
          </cell>
          <cell r="T232" t="str">
            <v>JENNIFER PAOLA MORALES TORRES</v>
          </cell>
          <cell r="U232" t="str">
            <v>F</v>
          </cell>
          <cell r="V232">
            <v>44572</v>
          </cell>
          <cell r="W232" t="str">
            <v>No Aplica</v>
          </cell>
          <cell r="X232">
            <v>44573</v>
          </cell>
          <cell r="Y232">
            <v>44921</v>
          </cell>
          <cell r="Z232" t="str">
            <v>Contratación Directa</v>
          </cell>
          <cell r="AA232" t="str">
            <v>Contrato</v>
          </cell>
          <cell r="AB232" t="str">
            <v>Prestación de Servicios  de Apoyo a la Gestión</v>
          </cell>
          <cell r="AC232" t="str">
            <v>PRESTAR SERVICIOS DE APOYO A LA GESTIÓN PARA LA IMPLEMENTACIÓN DE LOS PROGRAMAS PRIORIZADOS POR LA SUBSECRETARIA DE GESTIÓN FINANCIERA Y LA SUBDIRECCIÓN DE RECURSOS PRIVADOS PARA LA ADQUISICIÓN DE VIVIENDA.</v>
          </cell>
          <cell r="AD232">
            <v>44573</v>
          </cell>
          <cell r="AE232">
            <v>44574</v>
          </cell>
          <cell r="AF232">
            <v>44574</v>
          </cell>
          <cell r="AG232">
            <v>44922</v>
          </cell>
          <cell r="AH232">
            <v>11</v>
          </cell>
          <cell r="AI232">
            <v>15</v>
          </cell>
          <cell r="AJ232">
            <v>11.5</v>
          </cell>
          <cell r="AK232">
            <v>11</v>
          </cell>
          <cell r="AL232">
            <v>15</v>
          </cell>
          <cell r="AN232">
            <v>44922</v>
          </cell>
          <cell r="AO232">
            <v>31815670</v>
          </cell>
          <cell r="AP232">
            <v>31815670</v>
          </cell>
          <cell r="AQ232">
            <v>2766580</v>
          </cell>
          <cell r="AR232">
            <v>0</v>
          </cell>
          <cell r="AS232">
            <v>3633</v>
          </cell>
          <cell r="AT232">
            <v>729</v>
          </cell>
          <cell r="AU232">
            <v>44566</v>
          </cell>
          <cell r="AV232">
            <v>31816000</v>
          </cell>
          <cell r="AW232" t="str">
            <v>O23011601190000007825</v>
          </cell>
          <cell r="AX232" t="str">
            <v>INVERSION</v>
          </cell>
          <cell r="AY232">
            <v>0</v>
          </cell>
          <cell r="AZ232" t="str">
            <v>5000254406</v>
          </cell>
          <cell r="BA232">
            <v>263</v>
          </cell>
          <cell r="BB232">
            <v>44573</v>
          </cell>
          <cell r="BC232">
            <v>31815670</v>
          </cell>
          <cell r="BK232" t="str">
            <v/>
          </cell>
          <cell r="CE232" t="str">
            <v/>
          </cell>
          <cell r="CF232" t="str">
            <v/>
          </cell>
          <cell r="DA232">
            <v>44652</v>
          </cell>
          <cell r="DB232" t="str">
            <v xml:space="preserve">JENNIFER AVENDAÑO AGUDELO </v>
          </cell>
          <cell r="DC232">
            <v>1023889788</v>
          </cell>
          <cell r="DD232" t="str">
            <v>Calle 48P Sur No. 3 - 34 Int 5 Apto 102</v>
          </cell>
          <cell r="DE232" t="str">
            <v>3177437716;7710719</v>
          </cell>
          <cell r="DF232" t="str">
            <v>jenniferavendanoa@hotmail.com</v>
          </cell>
          <cell r="DG232">
            <v>24622562</v>
          </cell>
          <cell r="DH232" t="str">
            <v>No Aplica</v>
          </cell>
          <cell r="EL232" t="str">
            <v>NO</v>
          </cell>
          <cell r="EM232" t="str">
            <v>No Aplica</v>
          </cell>
          <cell r="EN232" t="str">
            <v xml:space="preserve">120
</v>
          </cell>
          <cell r="EO232" t="e">
            <v>#VALUE!</v>
          </cell>
          <cell r="EP232">
            <v>45822</v>
          </cell>
          <cell r="ES232" t="str">
            <v>Clausula 1 - Numeral 6 y 23</v>
          </cell>
          <cell r="ET23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32" t="str">
            <v>No aplica</v>
          </cell>
        </row>
        <row r="233">
          <cell r="E233">
            <v>227</v>
          </cell>
          <cell r="F233" t="str">
            <v>227-2022</v>
          </cell>
          <cell r="G233" t="str">
            <v>CO1.PCCNTR.3193813</v>
          </cell>
          <cell r="H233" t="str">
            <v>OBTENER EL 99 % DE ÍNDICE DE DISPONIBILIDAD DE LOS RECURSOS TECNOLÓGICOS.</v>
          </cell>
          <cell r="I233" t="str">
            <v>En Ejecución</v>
          </cell>
          <cell r="J233" t="str">
            <v>https://community.secop.gov.co/Public/Tendering/OpportunityDetail/Index?noticeUID=CO1.NTC.2516863&amp;isFromPublicArea=True&amp;isModal=true&amp;asPopupView=true</v>
          </cell>
          <cell r="K233" t="str">
            <v>SDHT-SGC-PSP-003-2022</v>
          </cell>
          <cell r="L233" t="str">
            <v>X</v>
          </cell>
          <cell r="N233" t="str">
            <v>CC</v>
          </cell>
          <cell r="O233">
            <v>1010162216</v>
          </cell>
          <cell r="P233">
            <v>6</v>
          </cell>
          <cell r="Q233" t="str">
            <v>LINARES BUSTOS</v>
          </cell>
          <cell r="R233" t="str">
            <v>JUAN GILBERTO</v>
          </cell>
          <cell r="S233" t="str">
            <v>No Aplica</v>
          </cell>
          <cell r="T233" t="str">
            <v>JUAN GILBERTO LINARES BUSTOS</v>
          </cell>
          <cell r="U233" t="str">
            <v>M</v>
          </cell>
          <cell r="V233">
            <v>44572</v>
          </cell>
          <cell r="W233" t="str">
            <v>No Aplica</v>
          </cell>
          <cell r="X233">
            <v>44573</v>
          </cell>
          <cell r="Y233">
            <v>44921</v>
          </cell>
          <cell r="Z233" t="str">
            <v>Contratación Directa</v>
          </cell>
          <cell r="AA233" t="str">
            <v>Contrato</v>
          </cell>
          <cell r="AB233" t="str">
            <v>Prestación de Servicios Profesionales</v>
          </cell>
          <cell r="AC233" t="str">
            <v>PRESTAR SERVICIOS PROFESIONALES PARA LA ADMINISTRACIÓN DE LA PLATAFORMA DE OFIMÁTICA, GESTIÓN DE LA MESA DE AYUDA Y DE LOS SERVICIOS DE DIRECTORIO ACTIVO Y REPOSITORIOS DE DATOS DE LA ENTIDAD</v>
          </cell>
          <cell r="AD233">
            <v>44573</v>
          </cell>
          <cell r="AE233">
            <v>44573</v>
          </cell>
          <cell r="AF233">
            <v>44573</v>
          </cell>
          <cell r="AG233">
            <v>44921</v>
          </cell>
          <cell r="AH233">
            <v>11</v>
          </cell>
          <cell r="AI233">
            <v>15</v>
          </cell>
          <cell r="AJ233">
            <v>11.5</v>
          </cell>
          <cell r="AK233">
            <v>11</v>
          </cell>
          <cell r="AL233">
            <v>15</v>
          </cell>
          <cell r="AN233">
            <v>44921</v>
          </cell>
          <cell r="AO233">
            <v>68701000</v>
          </cell>
          <cell r="AP233">
            <v>68701000</v>
          </cell>
          <cell r="AQ233">
            <v>5974000</v>
          </cell>
          <cell r="AR233">
            <v>0</v>
          </cell>
          <cell r="AS233">
            <v>3290</v>
          </cell>
          <cell r="AT233">
            <v>516</v>
          </cell>
          <cell r="AU233">
            <v>44565</v>
          </cell>
          <cell r="AV233">
            <v>68701000</v>
          </cell>
          <cell r="AW233" t="str">
            <v>O23011605530000007815</v>
          </cell>
          <cell r="AX233" t="str">
            <v>INVERSION</v>
          </cell>
          <cell r="AY233">
            <v>0</v>
          </cell>
          <cell r="AZ233" t="str">
            <v>5000252718</v>
          </cell>
          <cell r="BA233">
            <v>197</v>
          </cell>
          <cell r="BB233">
            <v>44572</v>
          </cell>
          <cell r="BC233">
            <v>68701000</v>
          </cell>
          <cell r="BK233" t="str">
            <v/>
          </cell>
          <cell r="CE233" t="str">
            <v/>
          </cell>
          <cell r="CF233" t="str">
            <v/>
          </cell>
          <cell r="EL233" t="str">
            <v>NO</v>
          </cell>
          <cell r="EM233" t="str">
            <v>No Aplica</v>
          </cell>
          <cell r="EN233" t="str">
            <v xml:space="preserve">120
</v>
          </cell>
          <cell r="EO233" t="e">
            <v>#VALUE!</v>
          </cell>
          <cell r="EP233">
            <v>45821</v>
          </cell>
          <cell r="ES233" t="str">
            <v>Clausula 1 - Numeral 6 y 23</v>
          </cell>
          <cell r="ET23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33" t="str">
            <v>No aplica</v>
          </cell>
        </row>
        <row r="234">
          <cell r="E234">
            <v>228</v>
          </cell>
          <cell r="F234" t="str">
            <v>228-2022</v>
          </cell>
          <cell r="G234" t="str">
            <v>CO1.PCCNTR.3194228</v>
          </cell>
          <cell r="H234" t="str">
            <v>ELABORAR 1 DOCUMENTO QUE CENTRALICE LOS COMPONENTES DE LA POLÍTICA DE GOBIERNO DIGITAL.</v>
          </cell>
          <cell r="I234" t="str">
            <v>Terminación Anticipada</v>
          </cell>
          <cell r="J234" t="str">
            <v>https://community.secop.gov.co/Public/Tendering/OpportunityDetail/Index?noticeUID=CO1.NTC.2517308&amp;isFromPublicArea=True&amp;isModal=true&amp;asPopupView=true</v>
          </cell>
          <cell r="K234" t="str">
            <v>SDHT-SGC-PSP-001-2022</v>
          </cell>
          <cell r="L234" t="str">
            <v>X</v>
          </cell>
          <cell r="N234" t="str">
            <v>CC</v>
          </cell>
          <cell r="O234">
            <v>1016066389</v>
          </cell>
          <cell r="P234">
            <v>2</v>
          </cell>
          <cell r="Q234" t="str">
            <v>MAYORGA ROBAYO</v>
          </cell>
          <cell r="R234" t="str">
            <v>DANIELA ALEXANDRA</v>
          </cell>
          <cell r="S234" t="str">
            <v>No Aplica</v>
          </cell>
          <cell r="T234" t="str">
            <v>DANIELA ALEXANDRA MAYORGA ROBAYO</v>
          </cell>
          <cell r="U234" t="str">
            <v>F</v>
          </cell>
          <cell r="V234">
            <v>44572</v>
          </cell>
          <cell r="W234" t="str">
            <v>No Aplica</v>
          </cell>
          <cell r="X234">
            <v>44573</v>
          </cell>
          <cell r="Y234">
            <v>44921</v>
          </cell>
          <cell r="Z234" t="str">
            <v>Contratación Directa</v>
          </cell>
          <cell r="AA234" t="str">
            <v>Contrato</v>
          </cell>
          <cell r="AB234" t="str">
            <v>Prestación de Servicios Profesionales</v>
          </cell>
          <cell r="AC234" t="str">
            <v xml:space="preserve"> PRESTAR SERVICIOS PROFESIONALES PARA APOYAR LA EJECUCIÓN DE LAS ACTIVIDADES DESARROLLADAS EN EL MARCO DEL PROCESO DE GESTIÓN TECNOLÓGICA DE LA ENTIDAD, MIPG Y GOBIERNO DIGITAL.</v>
          </cell>
          <cell r="AD234">
            <v>44573</v>
          </cell>
          <cell r="AE234">
            <v>44573</v>
          </cell>
          <cell r="AF234">
            <v>44573</v>
          </cell>
          <cell r="AG234">
            <v>44921</v>
          </cell>
          <cell r="AH234">
            <v>11</v>
          </cell>
          <cell r="AI234">
            <v>15</v>
          </cell>
          <cell r="AJ234">
            <v>11.5</v>
          </cell>
          <cell r="AK234">
            <v>11</v>
          </cell>
          <cell r="AL234">
            <v>15</v>
          </cell>
          <cell r="AM234">
            <v>44921</v>
          </cell>
          <cell r="AN234">
            <v>44834</v>
          </cell>
          <cell r="AO234">
            <v>66700000</v>
          </cell>
          <cell r="AP234">
            <v>66700000</v>
          </cell>
          <cell r="AQ234">
            <v>5800000</v>
          </cell>
          <cell r="AR234">
            <v>0</v>
          </cell>
          <cell r="AS234">
            <v>3204</v>
          </cell>
          <cell r="AT234">
            <v>345</v>
          </cell>
          <cell r="AU234">
            <v>44565</v>
          </cell>
          <cell r="AV234">
            <v>66700000</v>
          </cell>
          <cell r="AW234" t="str">
            <v>O23011605530000007815</v>
          </cell>
          <cell r="AX234" t="str">
            <v>INVERSION</v>
          </cell>
          <cell r="AY234">
            <v>0</v>
          </cell>
          <cell r="AZ234" t="str">
            <v>5000252715</v>
          </cell>
          <cell r="BA234">
            <v>196</v>
          </cell>
          <cell r="BB234">
            <v>44572</v>
          </cell>
          <cell r="BC234">
            <v>66700000</v>
          </cell>
          <cell r="BK234" t="str">
            <v/>
          </cell>
          <cell r="CE234" t="str">
            <v/>
          </cell>
          <cell r="CF234" t="str">
            <v/>
          </cell>
          <cell r="EI234">
            <v>16626667</v>
          </cell>
          <cell r="EJ234" t="str">
            <v>Terminación Anticipada</v>
          </cell>
          <cell r="EK234">
            <v>44835</v>
          </cell>
          <cell r="EL234" t="str">
            <v>NO</v>
          </cell>
          <cell r="EM234" t="str">
            <v>No Aplica</v>
          </cell>
          <cell r="EN234" t="str">
            <v xml:space="preserve">120
</v>
          </cell>
          <cell r="EO234" t="e">
            <v>#VALUE!</v>
          </cell>
          <cell r="EP234">
            <v>45734</v>
          </cell>
          <cell r="ES234" t="str">
            <v>Clausula 1 - Numeral 6 y 23</v>
          </cell>
          <cell r="ET23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34" t="str">
            <v>No aplica</v>
          </cell>
        </row>
        <row r="235">
          <cell r="E235">
            <v>229</v>
          </cell>
          <cell r="F235" t="str">
            <v>229-2022</v>
          </cell>
          <cell r="G235" t="str">
            <v>CO1.PCCNTR.3194321</v>
          </cell>
          <cell r="H235" t="str">
            <v>IMPLEMENTAR 1  SISTEMA  DE LA SDHT</v>
          </cell>
          <cell r="I235" t="str">
            <v>En Ejecución</v>
          </cell>
          <cell r="J235" t="str">
            <v>https://community.secop.gov.co/Public/Tendering/OpportunityDetail/Index?noticeUID=CO1.NTC.2517250&amp;isFromPublicArea=True&amp;isModal=true&amp;asPopupView=true</v>
          </cell>
          <cell r="K235" t="str">
            <v>SDHT-SDA-PSP-039-2022</v>
          </cell>
          <cell r="L235" t="str">
            <v>X</v>
          </cell>
          <cell r="N235" t="str">
            <v>CC</v>
          </cell>
          <cell r="O235">
            <v>1049621236</v>
          </cell>
          <cell r="P235">
            <v>5</v>
          </cell>
          <cell r="Q235" t="str">
            <v>CASTILLO ROBAYO</v>
          </cell>
          <cell r="R235" t="str">
            <v>JAIRO DAVID</v>
          </cell>
          <cell r="S235" t="str">
            <v>No Aplica</v>
          </cell>
          <cell r="T235" t="str">
            <v>JAIRO DAVID CASTILLO ROBAYO</v>
          </cell>
          <cell r="U235" t="str">
            <v>M</v>
          </cell>
          <cell r="V235">
            <v>44573</v>
          </cell>
          <cell r="W235" t="str">
            <v>No Aplica</v>
          </cell>
          <cell r="X235">
            <v>44574</v>
          </cell>
          <cell r="Y235">
            <v>44922</v>
          </cell>
          <cell r="Z235" t="str">
            <v>Contratación Directa</v>
          </cell>
          <cell r="AA235" t="str">
            <v>Contrato</v>
          </cell>
          <cell r="AB235" t="str">
            <v>Prestación de Servicios Profesionales</v>
          </cell>
          <cell r="AC235"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235">
            <v>44574</v>
          </cell>
          <cell r="AE235">
            <v>44574</v>
          </cell>
          <cell r="AF235">
            <v>44574</v>
          </cell>
          <cell r="AG235">
            <v>44922</v>
          </cell>
          <cell r="AH235">
            <v>11</v>
          </cell>
          <cell r="AI235">
            <v>15</v>
          </cell>
          <cell r="AJ235">
            <v>11.5</v>
          </cell>
          <cell r="AK235">
            <v>11</v>
          </cell>
          <cell r="AL235">
            <v>15</v>
          </cell>
          <cell r="AN235">
            <v>44922</v>
          </cell>
          <cell r="AO235">
            <v>61525000</v>
          </cell>
          <cell r="AP235">
            <v>61525000</v>
          </cell>
          <cell r="AQ235">
            <v>5350000</v>
          </cell>
          <cell r="AR235">
            <v>0</v>
          </cell>
          <cell r="AS235">
            <v>3128</v>
          </cell>
          <cell r="AT235">
            <v>611</v>
          </cell>
          <cell r="AU235">
            <v>44565</v>
          </cell>
          <cell r="AV235">
            <v>61594000</v>
          </cell>
          <cell r="AW235" t="str">
            <v>O23011605560000007754</v>
          </cell>
          <cell r="AX235" t="str">
            <v>INVERSION</v>
          </cell>
          <cell r="AY235">
            <v>0</v>
          </cell>
          <cell r="AZ235" t="str">
            <v>5000254420</v>
          </cell>
          <cell r="BA235">
            <v>267</v>
          </cell>
          <cell r="BB235">
            <v>44573</v>
          </cell>
          <cell r="BC235">
            <v>61525000</v>
          </cell>
          <cell r="BK235" t="str">
            <v/>
          </cell>
          <cell r="CE235" t="str">
            <v/>
          </cell>
          <cell r="CF235" t="str">
            <v/>
          </cell>
          <cell r="EL235" t="str">
            <v>NO</v>
          </cell>
          <cell r="EM235" t="str">
            <v>No Aplica</v>
          </cell>
          <cell r="EN235" t="str">
            <v xml:space="preserve">120
</v>
          </cell>
          <cell r="EO235" t="e">
            <v>#VALUE!</v>
          </cell>
          <cell r="EP235">
            <v>45822</v>
          </cell>
          <cell r="ES235" t="str">
            <v>Clausula 1 - Numeral 6 y 23</v>
          </cell>
          <cell r="ET23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35" t="str">
            <v>No aplica</v>
          </cell>
        </row>
        <row r="236">
          <cell r="E236">
            <v>230</v>
          </cell>
          <cell r="F236" t="str">
            <v>230-2022</v>
          </cell>
          <cell r="G236" t="str">
            <v>CO1.PCCNTR.3194852</v>
          </cell>
          <cell r="H236" t="str">
            <v>ELABORAR 1 DOCUMENTO QUE CENTRALICE LOS COMPONENTES DE LA POLÍTICA DE GOBIERNO DIGITAL.</v>
          </cell>
          <cell r="I236" t="str">
            <v>Terminación Anticipada</v>
          </cell>
          <cell r="J236" t="str">
            <v>https://community.secop.gov.co/Public/Tendering/OpportunityDetail/Index?noticeUID=CO1.NTC.2518001&amp;isFromPublicArea=True&amp;isModal=true&amp;asPopupView=true</v>
          </cell>
          <cell r="K236" t="str">
            <v>SDHT-SGC-PSP-010-2022</v>
          </cell>
          <cell r="L236" t="str">
            <v>X</v>
          </cell>
          <cell r="N236" t="str">
            <v>CC</v>
          </cell>
          <cell r="O236">
            <v>11256974</v>
          </cell>
          <cell r="P236">
            <v>8</v>
          </cell>
          <cell r="Q236" t="str">
            <v>BARRETO GUZMAN</v>
          </cell>
          <cell r="R236" t="str">
            <v>CARLOS ANDRES</v>
          </cell>
          <cell r="S236" t="str">
            <v>No Aplica</v>
          </cell>
          <cell r="T236" t="str">
            <v>CARLOS ANDRES BARRETO GUZMAN</v>
          </cell>
          <cell r="U236" t="str">
            <v>M</v>
          </cell>
          <cell r="V236">
            <v>44572</v>
          </cell>
          <cell r="W236">
            <v>44572</v>
          </cell>
          <cell r="X236">
            <v>44573</v>
          </cell>
          <cell r="Y236">
            <v>44922</v>
          </cell>
          <cell r="Z236" t="str">
            <v>Contratación Directa</v>
          </cell>
          <cell r="AA236" t="str">
            <v>Contrato</v>
          </cell>
          <cell r="AB236" t="str">
            <v>Prestación de Servicios Profesionales</v>
          </cell>
          <cell r="AC236" t="str">
            <v>PRESTAR SERVICIOS PROFESIONALES PARA APOYAR LAS ACTIVIDADES DE CONTRATACIÓN, GESTIÓN PRESUPUESTAL Y SEGUIMIENTO DE LAS ACCIONES DEL PROCESO DE GESTIÓN TECNOLÓGICA</v>
          </cell>
          <cell r="AD236">
            <v>44573</v>
          </cell>
          <cell r="AE236">
            <v>44573</v>
          </cell>
          <cell r="AF236">
            <v>44573</v>
          </cell>
          <cell r="AG236">
            <v>44921</v>
          </cell>
          <cell r="AH236">
            <v>11</v>
          </cell>
          <cell r="AI236">
            <v>15</v>
          </cell>
          <cell r="AJ236">
            <v>11.5</v>
          </cell>
          <cell r="AK236">
            <v>11</v>
          </cell>
          <cell r="AL236">
            <v>15</v>
          </cell>
          <cell r="AM236">
            <v>44921</v>
          </cell>
          <cell r="AN236">
            <v>44812</v>
          </cell>
          <cell r="AO236">
            <v>94760000</v>
          </cell>
          <cell r="AP236">
            <v>65096000</v>
          </cell>
          <cell r="AQ236">
            <v>8240000</v>
          </cell>
          <cell r="AR236">
            <v>0</v>
          </cell>
          <cell r="AS236">
            <v>3207</v>
          </cell>
          <cell r="AT236">
            <v>284</v>
          </cell>
          <cell r="AU236">
            <v>44565</v>
          </cell>
          <cell r="AV236">
            <v>94760000</v>
          </cell>
          <cell r="AW236" t="str">
            <v>O23011605530000007815</v>
          </cell>
          <cell r="AX236" t="str">
            <v>INVERSION</v>
          </cell>
          <cell r="AY236">
            <v>0</v>
          </cell>
          <cell r="AZ236" t="str">
            <v>5000252724</v>
          </cell>
          <cell r="BA236">
            <v>199</v>
          </cell>
          <cell r="BB236">
            <v>44572</v>
          </cell>
          <cell r="BC236">
            <v>94760000</v>
          </cell>
          <cell r="BK236" t="str">
            <v/>
          </cell>
          <cell r="CE236" t="str">
            <v/>
          </cell>
          <cell r="CF236" t="str">
            <v/>
          </cell>
          <cell r="EG236">
            <v>44813</v>
          </cell>
          <cell r="EH236">
            <v>29664000</v>
          </cell>
          <cell r="EJ236" t="str">
            <v>Terminación Anticipada</v>
          </cell>
          <cell r="EK236">
            <v>44813</v>
          </cell>
          <cell r="EL236" t="str">
            <v>NO</v>
          </cell>
          <cell r="EM236" t="str">
            <v>No Aplica</v>
          </cell>
          <cell r="EN236" t="str">
            <v xml:space="preserve">120
</v>
          </cell>
          <cell r="EO236" t="e">
            <v>#VALUE!</v>
          </cell>
          <cell r="EP236">
            <v>45712</v>
          </cell>
          <cell r="ES236" t="str">
            <v>Clausula 1 - Numeral 6 y 23</v>
          </cell>
          <cell r="ET23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36" t="str">
            <v>No aplica</v>
          </cell>
        </row>
        <row r="237">
          <cell r="E237">
            <v>231</v>
          </cell>
          <cell r="F237" t="str">
            <v>231-2022</v>
          </cell>
          <cell r="G237" t="str">
            <v>CO1.PCCNTR.3233831</v>
          </cell>
          <cell r="H237" t="str">
            <v>IMPLEMENTAR 1 SISTEMA INTEGRADO DEL SECTOR</v>
          </cell>
          <cell r="I237" t="str">
            <v>En Ejecución</v>
          </cell>
          <cell r="J237" t="str">
            <v>https://community.secop.gov.co/Public/Tendering/OpportunityDetail/Index?noticeUID=CO1.NTC.2514212&amp;isFromPublicArea=True&amp;isModal=true&amp;asPopupView=true</v>
          </cell>
          <cell r="K237" t="str">
            <v>SDHT-SGC-PSP-002-2022</v>
          </cell>
          <cell r="L237" t="str">
            <v>X</v>
          </cell>
          <cell r="N237" t="str">
            <v>CC</v>
          </cell>
          <cell r="O237">
            <v>85463896</v>
          </cell>
          <cell r="P237">
            <v>8</v>
          </cell>
          <cell r="Q237" t="str">
            <v>LAVERDE MANJARRES</v>
          </cell>
          <cell r="R237" t="str">
            <v>ALBERTO JAVIER</v>
          </cell>
          <cell r="S237" t="str">
            <v>No Aplica</v>
          </cell>
          <cell r="T237" t="str">
            <v>ALBERTO JAVIER LAVERDE MANJARRES</v>
          </cell>
          <cell r="U237" t="str">
            <v>M</v>
          </cell>
          <cell r="V237">
            <v>44575</v>
          </cell>
          <cell r="W237" t="str">
            <v>No Aplica</v>
          </cell>
          <cell r="X237">
            <v>44575</v>
          </cell>
          <cell r="Y237">
            <v>44923</v>
          </cell>
          <cell r="Z237" t="str">
            <v>Contratación Directa</v>
          </cell>
          <cell r="AA237" t="str">
            <v>Contrato</v>
          </cell>
          <cell r="AB237" t="str">
            <v>Prestación de Servicios Profesionales</v>
          </cell>
          <cell r="AC237" t="str">
            <v>PRESTAR SERVICIOS PROFESIONALES PARA APOYAR LA ADMINISTRACIÓN DE LAS BASES DE DATOS DE LA ENTIDAD Y LA DEFINICIÓN Y GESTIÓN DE ARQUITECTURA DE INFORMACIÓN EN LA SDHT.</v>
          </cell>
          <cell r="AD237">
            <v>44575</v>
          </cell>
          <cell r="AE237">
            <v>44578</v>
          </cell>
          <cell r="AF237">
            <v>44578</v>
          </cell>
          <cell r="AG237">
            <v>44926</v>
          </cell>
          <cell r="AH237">
            <v>11</v>
          </cell>
          <cell r="AI237">
            <v>15</v>
          </cell>
          <cell r="AJ237">
            <v>11.5</v>
          </cell>
          <cell r="AK237">
            <v>11</v>
          </cell>
          <cell r="AL237">
            <v>15</v>
          </cell>
          <cell r="AN237">
            <v>44926</v>
          </cell>
          <cell r="AO237">
            <v>69000000</v>
          </cell>
          <cell r="AP237">
            <v>69000000</v>
          </cell>
          <cell r="AQ237">
            <v>6000000</v>
          </cell>
          <cell r="AR237">
            <v>0</v>
          </cell>
          <cell r="AS237">
            <v>3286</v>
          </cell>
          <cell r="AT237">
            <v>506</v>
          </cell>
          <cell r="AU237">
            <v>44565</v>
          </cell>
          <cell r="AV237">
            <v>69000000</v>
          </cell>
          <cell r="AW237" t="str">
            <v>O23011605530000007815</v>
          </cell>
          <cell r="AX237" t="str">
            <v>INVERSION</v>
          </cell>
          <cell r="AY237">
            <v>0</v>
          </cell>
          <cell r="AZ237" t="str">
            <v>5000257838</v>
          </cell>
          <cell r="BA237">
            <v>388</v>
          </cell>
          <cell r="BB237">
            <v>44575</v>
          </cell>
          <cell r="BC237">
            <v>69000000</v>
          </cell>
          <cell r="BK237" t="str">
            <v/>
          </cell>
          <cell r="CE237" t="str">
            <v/>
          </cell>
          <cell r="CF237" t="str">
            <v/>
          </cell>
          <cell r="EL237" t="str">
            <v>NO</v>
          </cell>
          <cell r="EM237" t="str">
            <v>No Aplica</v>
          </cell>
          <cell r="EN237" t="str">
            <v xml:space="preserve">120
</v>
          </cell>
          <cell r="EO237" t="e">
            <v>#VALUE!</v>
          </cell>
          <cell r="EP237">
            <v>45826</v>
          </cell>
          <cell r="ES237" t="str">
            <v>Clausula 1 - Numeral 6 y 23</v>
          </cell>
          <cell r="ET23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37" t="str">
            <v>No aplica</v>
          </cell>
        </row>
        <row r="238">
          <cell r="E238">
            <v>232</v>
          </cell>
          <cell r="F238" t="str">
            <v>232-2022</v>
          </cell>
          <cell r="G238" t="str">
            <v>CO1.PCCNTR.3199724</v>
          </cell>
          <cell r="H238" t="str">
            <v>IMPLEMENTAR 1  SISTEMA  DE LA SDHT</v>
          </cell>
          <cell r="I238" t="str">
            <v>En Ejecución</v>
          </cell>
          <cell r="J238" t="str">
            <v>https://community.secop.gov.co/Public/Tendering/OpportunityDetail/Index?noticeUID=CO1.NTC.2521594&amp;isFromPublicArea=True&amp;isModal=true&amp;asPopupView=true</v>
          </cell>
          <cell r="K238" t="str">
            <v>SDHT-SDA-PSP-043-2022</v>
          </cell>
          <cell r="L238" t="str">
            <v>X</v>
          </cell>
          <cell r="N238" t="str">
            <v>CC</v>
          </cell>
          <cell r="O238">
            <v>45531690</v>
          </cell>
          <cell r="P238">
            <v>4</v>
          </cell>
          <cell r="Q238" t="str">
            <v xml:space="preserve">MARRUGO </v>
          </cell>
          <cell r="R238" t="str">
            <v>YISELY BALCARCEL</v>
          </cell>
          <cell r="S238" t="str">
            <v>No Aplica</v>
          </cell>
          <cell r="T238" t="str">
            <v xml:space="preserve">YISELY BALCARCEL MARRUGO </v>
          </cell>
          <cell r="U238" t="str">
            <v>F</v>
          </cell>
          <cell r="V238">
            <v>44572</v>
          </cell>
          <cell r="W238">
            <v>44573</v>
          </cell>
          <cell r="X238">
            <v>44572</v>
          </cell>
          <cell r="Y238">
            <v>44921</v>
          </cell>
          <cell r="Z238" t="str">
            <v>Contratación Directa</v>
          </cell>
          <cell r="AA238" t="str">
            <v>Contrato</v>
          </cell>
          <cell r="AB238" t="str">
            <v>Prestación de Servicios Profesionales</v>
          </cell>
          <cell r="AC238" t="str">
            <v>PRESTAR SERVICIOS PROFESIONALES ESPECIALIZADOS PARA ASESORAR EL DESARROLLO DE LAS ACTIVIDADES PROPIAS DE LA SUBDIRECCIÓN ADMINISTRATIVA DE LA SECRETARIA DISTRITAL DEL HABITAT</v>
          </cell>
          <cell r="AD238">
            <v>44573</v>
          </cell>
          <cell r="AE238">
            <v>44573</v>
          </cell>
          <cell r="AF238">
            <v>44573</v>
          </cell>
          <cell r="AG238">
            <v>44921</v>
          </cell>
          <cell r="AH238">
            <v>11</v>
          </cell>
          <cell r="AI238">
            <v>15</v>
          </cell>
          <cell r="AJ238">
            <v>11.5</v>
          </cell>
          <cell r="AK238">
            <v>11</v>
          </cell>
          <cell r="AL238">
            <v>15</v>
          </cell>
          <cell r="AN238">
            <v>44921</v>
          </cell>
          <cell r="AO238">
            <v>124372500</v>
          </cell>
          <cell r="AP238">
            <v>124372500</v>
          </cell>
          <cell r="AQ238">
            <v>10815000</v>
          </cell>
          <cell r="AR238">
            <v>0</v>
          </cell>
          <cell r="AS238">
            <v>3180</v>
          </cell>
          <cell r="AT238">
            <v>801</v>
          </cell>
          <cell r="AU238">
            <v>44568</v>
          </cell>
          <cell r="AV238">
            <v>124372500</v>
          </cell>
          <cell r="AW238" t="str">
            <v>O23011605560000007754</v>
          </cell>
          <cell r="AX238" t="str">
            <v>INVERSION</v>
          </cell>
          <cell r="AY238">
            <v>0</v>
          </cell>
          <cell r="AZ238" t="str">
            <v>5000253121</v>
          </cell>
          <cell r="BA238">
            <v>222</v>
          </cell>
          <cell r="BB238">
            <v>44572</v>
          </cell>
          <cell r="BC238">
            <v>124372500</v>
          </cell>
          <cell r="BK238" t="str">
            <v/>
          </cell>
          <cell r="CE238" t="str">
            <v/>
          </cell>
          <cell r="CF238" t="str">
            <v/>
          </cell>
          <cell r="EL238" t="str">
            <v>NO</v>
          </cell>
          <cell r="EM238" t="str">
            <v>No Aplica</v>
          </cell>
          <cell r="EN238" t="str">
            <v xml:space="preserve">120
</v>
          </cell>
          <cell r="EO238" t="e">
            <v>#VALUE!</v>
          </cell>
          <cell r="EP238">
            <v>45821</v>
          </cell>
          <cell r="ES238" t="str">
            <v>Clausula 1 - Numeral 6 y 23</v>
          </cell>
          <cell r="ET23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38" t="str">
            <v>No aplica</v>
          </cell>
        </row>
        <row r="239">
          <cell r="E239">
            <v>233</v>
          </cell>
          <cell r="F239" t="str">
            <v>233-2022</v>
          </cell>
          <cell r="G239" t="str">
            <v>CO1.PCCNTR.3205990</v>
          </cell>
          <cell r="H239" t="str">
            <v>IMPLEMENTAR 1  SISTEMA  DE LA SDHT</v>
          </cell>
          <cell r="I239" t="str">
            <v>En Ejecución</v>
          </cell>
          <cell r="J239" t="str">
            <v>https://community.secop.gov.co/Public/Tendering/OpportunityDetail/Index?noticeUID=CO1.NTC.2527986&amp;isFromPublicArea=True&amp;isModal=true&amp;asPopupView=true</v>
          </cell>
          <cell r="K239" t="str">
            <v>SDHT-SDA-PSP-040-2022</v>
          </cell>
          <cell r="L239" t="str">
            <v>X</v>
          </cell>
          <cell r="N239" t="str">
            <v>CC</v>
          </cell>
          <cell r="O239">
            <v>1013661962</v>
          </cell>
          <cell r="P239">
            <v>4</v>
          </cell>
          <cell r="Q239" t="str">
            <v>SANCHEZ ZAMORA</v>
          </cell>
          <cell r="R239" t="str">
            <v>LAURA ALEJANDRA</v>
          </cell>
          <cell r="S239" t="str">
            <v>No Aplica</v>
          </cell>
          <cell r="T239" t="str">
            <v>LAURA ALEJANDRA SANCHEZ ZAMORA</v>
          </cell>
          <cell r="U239" t="str">
            <v>F</v>
          </cell>
          <cell r="V239">
            <v>44573</v>
          </cell>
          <cell r="W239" t="str">
            <v>No Aplica</v>
          </cell>
          <cell r="X239">
            <v>44574</v>
          </cell>
          <cell r="Y239">
            <v>44922</v>
          </cell>
          <cell r="Z239" t="str">
            <v>Contratación Directa</v>
          </cell>
          <cell r="AA239" t="str">
            <v>Contrato</v>
          </cell>
          <cell r="AB239" t="str">
            <v>Prestación de Servicios Profesionales</v>
          </cell>
          <cell r="AC239" t="str">
            <v>PRESTAR SERVICIOS PROFESIONALES DE APOYO EN LOS PROCESOS ADMINISTRATIVOS DE LA SUBDIRECCIÓN ADMINISTRATIVA</v>
          </cell>
          <cell r="AD239">
            <v>44574</v>
          </cell>
          <cell r="AE239">
            <v>44574</v>
          </cell>
          <cell r="AF239">
            <v>44574</v>
          </cell>
          <cell r="AG239">
            <v>44922</v>
          </cell>
          <cell r="AH239">
            <v>11</v>
          </cell>
          <cell r="AI239">
            <v>15</v>
          </cell>
          <cell r="AJ239">
            <v>11.5</v>
          </cell>
          <cell r="AK239">
            <v>11</v>
          </cell>
          <cell r="AL239">
            <v>15</v>
          </cell>
          <cell r="AN239">
            <v>44922</v>
          </cell>
          <cell r="AO239">
            <v>61525000</v>
          </cell>
          <cell r="AP239">
            <v>61525000</v>
          </cell>
          <cell r="AQ239">
            <v>5350000</v>
          </cell>
          <cell r="AR239">
            <v>0</v>
          </cell>
          <cell r="AS239">
            <v>3179</v>
          </cell>
          <cell r="AT239">
            <v>716</v>
          </cell>
          <cell r="AU239">
            <v>44566</v>
          </cell>
          <cell r="AV239">
            <v>61525000</v>
          </cell>
          <cell r="AW239" t="str">
            <v>O23011605560000007754</v>
          </cell>
          <cell r="AX239" t="str">
            <v>INVERSION</v>
          </cell>
          <cell r="AY239">
            <v>0</v>
          </cell>
          <cell r="AZ239" t="str">
            <v>5000254183</v>
          </cell>
          <cell r="BA239">
            <v>254</v>
          </cell>
          <cell r="BB239">
            <v>44573</v>
          </cell>
          <cell r="BC239">
            <v>61525000</v>
          </cell>
          <cell r="BK239" t="str">
            <v/>
          </cell>
          <cell r="CE239" t="str">
            <v/>
          </cell>
          <cell r="CF239" t="str">
            <v/>
          </cell>
          <cell r="EL239" t="str">
            <v>NO</v>
          </cell>
          <cell r="EM239" t="str">
            <v>No Aplica</v>
          </cell>
          <cell r="EN239" t="str">
            <v xml:space="preserve">120
</v>
          </cell>
          <cell r="EO239" t="e">
            <v>#VALUE!</v>
          </cell>
          <cell r="EP239">
            <v>45822</v>
          </cell>
          <cell r="ES239" t="str">
            <v>Clausula 1 - Numeral 6 y 23</v>
          </cell>
          <cell r="ET23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39" t="str">
            <v>No aplica</v>
          </cell>
        </row>
        <row r="240">
          <cell r="E240">
            <v>234</v>
          </cell>
          <cell r="F240" t="str">
            <v>234-2022</v>
          </cell>
          <cell r="G240" t="str">
            <v>CO1.PCCNTR.3213906</v>
          </cell>
          <cell r="H240" t="str">
            <v>IMPLEMENTAR 1  SISTEMA  DE LA SDHT</v>
          </cell>
          <cell r="I240" t="str">
            <v>En Ejecución</v>
          </cell>
          <cell r="J240" t="str">
            <v>https://community.secop.gov.co/Public/Tendering/OpportunityDetail/Index?noticeUID=CO1.NTC.2534865&amp;isFromPublicArea=True&amp;isModal=true&amp;asPopupView=true</v>
          </cell>
          <cell r="K240" t="str">
            <v>SDHT-SDA-PSAG-029-2022</v>
          </cell>
          <cell r="L240" t="str">
            <v>X</v>
          </cell>
          <cell r="N240" t="str">
            <v>CC</v>
          </cell>
          <cell r="O240">
            <v>79762838</v>
          </cell>
          <cell r="P240">
            <v>1</v>
          </cell>
          <cell r="Q240" t="str">
            <v>RUIZ GOMEZ</v>
          </cell>
          <cell r="R240" t="str">
            <v>WILLIAM ORLANDO</v>
          </cell>
          <cell r="S240" t="str">
            <v>No Aplica</v>
          </cell>
          <cell r="T240" t="str">
            <v>WILLIAM ORLANDO RUIZ GOMEZ</v>
          </cell>
          <cell r="U240" t="str">
            <v>M</v>
          </cell>
          <cell r="V240">
            <v>44573</v>
          </cell>
          <cell r="W240" t="str">
            <v>No Aplica</v>
          </cell>
          <cell r="X240">
            <v>44575</v>
          </cell>
          <cell r="Y240">
            <v>44922</v>
          </cell>
          <cell r="Z240" t="str">
            <v>Contratación Directa</v>
          </cell>
          <cell r="AA240" t="str">
            <v>Contrato</v>
          </cell>
          <cell r="AB240" t="str">
            <v>Prestación de Servicios  de Apoyo a la Gestión</v>
          </cell>
          <cell r="AC240" t="str">
            <v>PRESTAR SERVICIOS DE APOYO TÉCNICO EN LAS DIFERENTES ACTIVIDADES ADMINISTRATIVAS DE LA GESTIÓN CONTRACTUAL Y SECOP II.</v>
          </cell>
          <cell r="AD240">
            <v>44575</v>
          </cell>
          <cell r="AE240">
            <v>44575</v>
          </cell>
          <cell r="AF240">
            <v>44575</v>
          </cell>
          <cell r="AG240">
            <v>44923</v>
          </cell>
          <cell r="AH240">
            <v>11</v>
          </cell>
          <cell r="AI240">
            <v>15</v>
          </cell>
          <cell r="AJ240">
            <v>11.5</v>
          </cell>
          <cell r="AK240">
            <v>11</v>
          </cell>
          <cell r="AL240">
            <v>15</v>
          </cell>
          <cell r="AN240">
            <v>44923</v>
          </cell>
          <cell r="AO240">
            <v>50600000</v>
          </cell>
          <cell r="AP240">
            <v>50600000</v>
          </cell>
          <cell r="AQ240">
            <v>4400000</v>
          </cell>
          <cell r="AR240">
            <v>0</v>
          </cell>
          <cell r="AS240">
            <v>3132</v>
          </cell>
          <cell r="AT240">
            <v>615</v>
          </cell>
          <cell r="AU240">
            <v>44565</v>
          </cell>
          <cell r="AV240">
            <v>50600000</v>
          </cell>
          <cell r="AW240" t="str">
            <v>O23011605560000007754</v>
          </cell>
          <cell r="AX240" t="str">
            <v>INVERSION</v>
          </cell>
          <cell r="AY240">
            <v>0</v>
          </cell>
          <cell r="AZ240" t="str">
            <v>5000255228</v>
          </cell>
          <cell r="BA240">
            <v>313</v>
          </cell>
          <cell r="BB240">
            <v>44574</v>
          </cell>
          <cell r="BC240">
            <v>50600000</v>
          </cell>
          <cell r="BK240" t="str">
            <v/>
          </cell>
          <cell r="CE240" t="str">
            <v/>
          </cell>
          <cell r="CF240" t="str">
            <v/>
          </cell>
          <cell r="EL240" t="str">
            <v>NO</v>
          </cell>
          <cell r="EM240" t="str">
            <v>No Aplica</v>
          </cell>
          <cell r="EN240" t="str">
            <v xml:space="preserve">120
</v>
          </cell>
          <cell r="EO240" t="e">
            <v>#VALUE!</v>
          </cell>
          <cell r="EP240">
            <v>45823</v>
          </cell>
          <cell r="ES240" t="str">
            <v>Clausula 1 - Numeral 6 y 23</v>
          </cell>
          <cell r="ET24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40" t="str">
            <v>No aplica</v>
          </cell>
        </row>
        <row r="241">
          <cell r="E241">
            <v>235</v>
          </cell>
          <cell r="F241" t="str">
            <v>235-2022</v>
          </cell>
          <cell r="G241" t="str">
            <v>CO1.PCCNTR.3210235</v>
          </cell>
          <cell r="H241" t="str">
            <v>IMPLEMENTAR 1  SISTEMA  DE LA SDHT</v>
          </cell>
          <cell r="I241" t="str">
            <v>En Ejecución</v>
          </cell>
          <cell r="J241" t="str">
            <v>https://community.secop.gov.co/Public/Tendering/OpportunityDetail/Index?noticeUID=CO1.NTC.2531551&amp;isFromPublicArea=True&amp;isModal=true&amp;asPopupView=true</v>
          </cell>
          <cell r="K241" t="str">
            <v>SDHT-SDA-PSAG-030-2022</v>
          </cell>
          <cell r="L241" t="str">
            <v>X</v>
          </cell>
          <cell r="N241" t="str">
            <v>CC</v>
          </cell>
          <cell r="O241">
            <v>39755949</v>
          </cell>
          <cell r="P241">
            <v>6</v>
          </cell>
          <cell r="Q241" t="str">
            <v>TRIVIÑO ROJAS</v>
          </cell>
          <cell r="R241" t="str">
            <v>CLAUDIA PATRICIA</v>
          </cell>
          <cell r="S241" t="str">
            <v>No Aplica</v>
          </cell>
          <cell r="T241" t="str">
            <v>CLAUDIA PATRICIA TRIVIÑO ROJAS</v>
          </cell>
          <cell r="U241" t="str">
            <v>F</v>
          </cell>
          <cell r="V241">
            <v>44573</v>
          </cell>
          <cell r="W241" t="str">
            <v>No Aplica</v>
          </cell>
          <cell r="X241">
            <v>44574</v>
          </cell>
          <cell r="Y241">
            <v>44922</v>
          </cell>
          <cell r="Z241" t="str">
            <v>Contratación Directa</v>
          </cell>
          <cell r="AA241" t="str">
            <v>Contrato</v>
          </cell>
          <cell r="AB241" t="str">
            <v>Prestación de Servicios  de Apoyo a la Gestión</v>
          </cell>
          <cell r="AC241" t="str">
            <v>PRESTAR SERVICIOS PARA BRINDAR APOYO TÉCNICO Y OPERATIVO EN LAS ACTIVIDADES DESARROLLADAS EN EL PROCESO DE GESTIÓN ADMINISTRATIVA Y DOCUMENTAL DE LA GESTIÓN CONTRACTUAL</v>
          </cell>
          <cell r="AD241">
            <v>44574</v>
          </cell>
          <cell r="AE241">
            <v>44574</v>
          </cell>
          <cell r="AF241">
            <v>44574</v>
          </cell>
          <cell r="AG241">
            <v>44922</v>
          </cell>
          <cell r="AH241">
            <v>11</v>
          </cell>
          <cell r="AI241">
            <v>15</v>
          </cell>
          <cell r="AJ241">
            <v>11.5</v>
          </cell>
          <cell r="AK241">
            <v>11</v>
          </cell>
          <cell r="AL241">
            <v>15</v>
          </cell>
          <cell r="AN241">
            <v>44922</v>
          </cell>
          <cell r="AO241">
            <v>50600000</v>
          </cell>
          <cell r="AP241">
            <v>50600000</v>
          </cell>
          <cell r="AQ241">
            <v>4400000</v>
          </cell>
          <cell r="AR241">
            <v>0</v>
          </cell>
          <cell r="AS241">
            <v>3141</v>
          </cell>
          <cell r="AT241">
            <v>645</v>
          </cell>
          <cell r="AU241">
            <v>44565</v>
          </cell>
          <cell r="AV241">
            <v>50600000</v>
          </cell>
          <cell r="AW241" t="str">
            <v>O23011605560000007754</v>
          </cell>
          <cell r="AX241" t="str">
            <v>INVERSION</v>
          </cell>
          <cell r="AY241">
            <v>0</v>
          </cell>
          <cell r="AZ241" t="str">
            <v>5000254808</v>
          </cell>
          <cell r="BA241">
            <v>284</v>
          </cell>
          <cell r="BB241">
            <v>44573</v>
          </cell>
          <cell r="BC241">
            <v>50600000</v>
          </cell>
          <cell r="BK241" t="str">
            <v/>
          </cell>
          <cell r="CE241" t="str">
            <v/>
          </cell>
          <cell r="CF241" t="str">
            <v/>
          </cell>
          <cell r="EL241" t="str">
            <v>NO</v>
          </cell>
          <cell r="EM241" t="str">
            <v>No Aplica</v>
          </cell>
          <cell r="EN241" t="str">
            <v xml:space="preserve">120
</v>
          </cell>
          <cell r="EO241" t="e">
            <v>#VALUE!</v>
          </cell>
          <cell r="EP241">
            <v>45822</v>
          </cell>
          <cell r="ES241" t="str">
            <v>Clausula 1 - Numeral 6 y 23</v>
          </cell>
          <cell r="ET24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41" t="str">
            <v>No aplica</v>
          </cell>
        </row>
        <row r="242">
          <cell r="E242">
            <v>236</v>
          </cell>
          <cell r="F242" t="str">
            <v>236-2022</v>
          </cell>
          <cell r="G242" t="str">
            <v>CO1.PCCNTR.3195779</v>
          </cell>
          <cell r="H242" t="str">
            <v>GESTIONAR Y ATENDER EL 100 % DE LOS REQUERIMIENTOS ALLEGADOS A LA ENTIDAD, RELACIONADOS CON ARRENDAMIENTO Y DESARROLLO DE VIVIENDA</v>
          </cell>
          <cell r="I242" t="str">
            <v>En Ejecución</v>
          </cell>
          <cell r="J242" t="str">
            <v>https://community.secop.gov.co/Public/Tendering/OpportunityDetail/Index?noticeUID=CO1.NTC.2517312&amp;isFromPublicArea=True&amp;isModal=true&amp;asPopupView=true</v>
          </cell>
          <cell r="K242" t="str">
            <v>SDHT-SIVC-PSP-010-2022.</v>
          </cell>
          <cell r="L242" t="str">
            <v>X</v>
          </cell>
          <cell r="N242" t="str">
            <v>CC</v>
          </cell>
          <cell r="O242">
            <v>1030541713</v>
          </cell>
          <cell r="P242">
            <v>4</v>
          </cell>
          <cell r="Q242" t="str">
            <v>ACOSTA BOHORQUEZ.</v>
          </cell>
          <cell r="R242" t="str">
            <v>ANDRES FELIPE</v>
          </cell>
          <cell r="S242" t="str">
            <v>No Aplica</v>
          </cell>
          <cell r="T242" t="str">
            <v>ANDRES FELIPE ACOSTA BOHORQUEZ.</v>
          </cell>
          <cell r="U242" t="str">
            <v>M</v>
          </cell>
          <cell r="V242">
            <v>44572</v>
          </cell>
          <cell r="W242" t="str">
            <v>No Aplica</v>
          </cell>
          <cell r="X242">
            <v>44574</v>
          </cell>
          <cell r="Y242">
            <v>44916</v>
          </cell>
          <cell r="Z242" t="str">
            <v>Contratación Directa</v>
          </cell>
          <cell r="AA242" t="str">
            <v>Contrato</v>
          </cell>
          <cell r="AB242" t="str">
            <v>Prestación de Servicios Profesionales</v>
          </cell>
          <cell r="AC242" t="str">
            <v>PRESTAR SUS SERVICIOS PROFESIONALES PARA BRINDAR APOYO JURÍDICO, CONSOLIDACIÓN, REVISIÓN Y SEGUIMIENTO DE LOS PROCESOS QUE DEN CUMPLIMIENTO A LOS OBJETIVOS MISIONALES DE LA SUBSECRETARÍA DE INSPECCIÓN, VIGILANCIA Y CONTROL DE VIVIENDA</v>
          </cell>
          <cell r="AD242">
            <v>44574</v>
          </cell>
          <cell r="AE242">
            <v>44574</v>
          </cell>
          <cell r="AF242">
            <v>44574</v>
          </cell>
          <cell r="AG242">
            <v>44917</v>
          </cell>
          <cell r="AH242">
            <v>11</v>
          </cell>
          <cell r="AI242">
            <v>9</v>
          </cell>
          <cell r="AJ242">
            <v>11.3</v>
          </cell>
          <cell r="AK242">
            <v>11</v>
          </cell>
          <cell r="AL242">
            <v>9</v>
          </cell>
          <cell r="AN242">
            <v>44917</v>
          </cell>
          <cell r="AO242">
            <v>73325700</v>
          </cell>
          <cell r="AP242">
            <v>73325700</v>
          </cell>
          <cell r="AQ242">
            <v>6489000</v>
          </cell>
          <cell r="AR242">
            <v>0</v>
          </cell>
          <cell r="AS242">
            <v>2973</v>
          </cell>
          <cell r="AT242">
            <v>223</v>
          </cell>
          <cell r="AU242">
            <v>44565</v>
          </cell>
          <cell r="AV242">
            <v>73520370</v>
          </cell>
          <cell r="AW242" t="str">
            <v>O23011603450000007812</v>
          </cell>
          <cell r="AX242" t="str">
            <v>INVERSION</v>
          </cell>
          <cell r="AY242">
            <v>0</v>
          </cell>
          <cell r="AZ242" t="str">
            <v>5000252831</v>
          </cell>
          <cell r="BA242">
            <v>201</v>
          </cell>
          <cell r="BB242">
            <v>44572</v>
          </cell>
          <cell r="BC242">
            <v>73325700</v>
          </cell>
          <cell r="BK242" t="str">
            <v/>
          </cell>
          <cell r="CE242" t="str">
            <v/>
          </cell>
          <cell r="CF242" t="str">
            <v/>
          </cell>
          <cell r="EL242" t="str">
            <v>NO</v>
          </cell>
          <cell r="EM242" t="str">
            <v>No Aplica</v>
          </cell>
          <cell r="EN242" t="str">
            <v xml:space="preserve">120
</v>
          </cell>
          <cell r="EO242" t="e">
            <v>#VALUE!</v>
          </cell>
          <cell r="EP242">
            <v>45817</v>
          </cell>
          <cell r="ES242" t="str">
            <v>Clausula 1 - Numeral 6 y 23</v>
          </cell>
          <cell r="ET24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42" t="str">
            <v>No aplica</v>
          </cell>
        </row>
        <row r="243">
          <cell r="E243">
            <v>237</v>
          </cell>
          <cell r="F243" t="str">
            <v>237-2022</v>
          </cell>
          <cell r="G243" t="str">
            <v>CO1.PCCNTR.3195786</v>
          </cell>
          <cell r="H243" t="str">
            <v>OBTENER EL 99 % DE ÍNDICE DE DISPONIBILIDAD DE LOS RECURSOS TECNOLÓGICOS.</v>
          </cell>
          <cell r="I243" t="str">
            <v>En Ejecución</v>
          </cell>
          <cell r="J243" t="str">
            <v>https://community.secop.gov.co/Public/Tendering/OpportunityDetail/Index?noticeUID=CO1.NTC.2518760&amp;isFromPublicArea=True&amp;isModal=true&amp;asPopupView=true</v>
          </cell>
          <cell r="K243" t="str">
            <v>SDHT-SGC-PSP-005-2022</v>
          </cell>
          <cell r="L243" t="str">
            <v>X</v>
          </cell>
          <cell r="N243" t="str">
            <v>CC</v>
          </cell>
          <cell r="O243">
            <v>1014197422</v>
          </cell>
          <cell r="P243">
            <v>2</v>
          </cell>
          <cell r="Q243" t="str">
            <v>BENAVIDES CARRANZA</v>
          </cell>
          <cell r="R243" t="str">
            <v>JULIO CESAR</v>
          </cell>
          <cell r="S243" t="str">
            <v>No Aplica</v>
          </cell>
          <cell r="T243" t="str">
            <v>JULIO CESAR BENAVIDES CARRANZA</v>
          </cell>
          <cell r="U243" t="str">
            <v>M</v>
          </cell>
          <cell r="V243">
            <v>44572</v>
          </cell>
          <cell r="W243" t="str">
            <v>No Aplica</v>
          </cell>
          <cell r="X243">
            <v>44573</v>
          </cell>
          <cell r="Y243">
            <v>44922</v>
          </cell>
          <cell r="Z243" t="str">
            <v>Contratación Directa</v>
          </cell>
          <cell r="AA243" t="str">
            <v>Contrato</v>
          </cell>
          <cell r="AB243" t="str">
            <v>Prestación de Servicios Profesionales</v>
          </cell>
          <cell r="AC243" t="str">
            <v xml:space="preserve"> PRESTAR SERVICIOS PROFESIONALES PARA APOYAR LAS GESTIONES DE CONTRATACIÓN DE LAS ACCIONES ORIENTADAS A INFRAESTRUCTURA TECNOLÓGICA Y APOYO EN SEGURIDAD DIGITAL.</v>
          </cell>
          <cell r="AD243">
            <v>44573</v>
          </cell>
          <cell r="AE243">
            <v>44573</v>
          </cell>
          <cell r="AF243">
            <v>44573</v>
          </cell>
          <cell r="AG243">
            <v>44921</v>
          </cell>
          <cell r="AH243">
            <v>11</v>
          </cell>
          <cell r="AI243">
            <v>15</v>
          </cell>
          <cell r="AJ243">
            <v>11.5</v>
          </cell>
          <cell r="AK243">
            <v>11</v>
          </cell>
          <cell r="AL243">
            <v>15</v>
          </cell>
          <cell r="AN243">
            <v>44921</v>
          </cell>
          <cell r="AO243">
            <v>69000000</v>
          </cell>
          <cell r="AP243">
            <v>69000000</v>
          </cell>
          <cell r="AQ243">
            <v>6000000</v>
          </cell>
          <cell r="AR243">
            <v>0</v>
          </cell>
          <cell r="AS243">
            <v>3291</v>
          </cell>
          <cell r="AT243">
            <v>518</v>
          </cell>
          <cell r="AU243">
            <v>44565</v>
          </cell>
          <cell r="AV243">
            <v>69000000</v>
          </cell>
          <cell r="AW243" t="str">
            <v>O23011605530000007815</v>
          </cell>
          <cell r="AX243" t="str">
            <v>INVERSION</v>
          </cell>
          <cell r="AY243">
            <v>0</v>
          </cell>
          <cell r="AZ243" t="str">
            <v>5000252664</v>
          </cell>
          <cell r="BA243">
            <v>194</v>
          </cell>
          <cell r="BB243">
            <v>44572</v>
          </cell>
          <cell r="BC243">
            <v>69000000</v>
          </cell>
          <cell r="BK243" t="str">
            <v/>
          </cell>
          <cell r="CE243" t="str">
            <v/>
          </cell>
          <cell r="CF243" t="str">
            <v/>
          </cell>
          <cell r="EL243" t="str">
            <v>NO</v>
          </cell>
          <cell r="EM243" t="str">
            <v>No Aplica</v>
          </cell>
          <cell r="EN243" t="str">
            <v xml:space="preserve">120
</v>
          </cell>
          <cell r="EO243" t="e">
            <v>#VALUE!</v>
          </cell>
          <cell r="EP243">
            <v>45821</v>
          </cell>
          <cell r="ES243" t="str">
            <v>Clausula 1 - Numeral 6 y 23</v>
          </cell>
          <cell r="ET24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43" t="str">
            <v>No aplica</v>
          </cell>
        </row>
        <row r="244">
          <cell r="E244">
            <v>238</v>
          </cell>
          <cell r="F244" t="str">
            <v>238-2022</v>
          </cell>
          <cell r="G244" t="str">
            <v>CO1.PCCNTR.3195752</v>
          </cell>
          <cell r="H244" t="str">
            <v>OBTENER EL 99 % DE ÍNDICE DE DISPONIBILIDAD DE LOS RECURSOS TECNOLÓGICOS.</v>
          </cell>
          <cell r="I244" t="str">
            <v>En Ejecución</v>
          </cell>
          <cell r="J244" t="str">
            <v>https://community.secop.gov.co/Public/Tendering/OpportunityDetail/Index?noticeUID=CO1.NTC.2518833&amp;isFromPublicArea=True&amp;isModal=true&amp;asPopupView=true</v>
          </cell>
          <cell r="K244" t="str">
            <v>SDHT-SGC-PSP-012-2022</v>
          </cell>
          <cell r="L244" t="str">
            <v>X</v>
          </cell>
          <cell r="N244" t="str">
            <v>CC</v>
          </cell>
          <cell r="O244">
            <v>1013651852</v>
          </cell>
          <cell r="P244">
            <v>1</v>
          </cell>
          <cell r="Q244" t="str">
            <v>MARROQUIN LADINO</v>
          </cell>
          <cell r="R244" t="str">
            <v>JUAN DAVID</v>
          </cell>
          <cell r="S244" t="str">
            <v>No Aplica</v>
          </cell>
          <cell r="T244" t="str">
            <v>JUAN DAVID MARROQUIN LADINO</v>
          </cell>
          <cell r="U244" t="str">
            <v>M</v>
          </cell>
          <cell r="V244">
            <v>44572</v>
          </cell>
          <cell r="W244" t="str">
            <v>No Aplica</v>
          </cell>
          <cell r="X244">
            <v>44573</v>
          </cell>
          <cell r="Y244">
            <v>44922</v>
          </cell>
          <cell r="Z244" t="str">
            <v>Contratación Directa</v>
          </cell>
          <cell r="AA244" t="str">
            <v>Contrato</v>
          </cell>
          <cell r="AB244" t="str">
            <v>Prestación de Servicios Profesionales</v>
          </cell>
          <cell r="AC244" t="str">
            <v>PRESTAR SERVICIOS PROFESIONALES PARA BRINDAR SOPORTE TÉCNICO EN LAS ACTIVIDADES DESARROLLADAS EN EL PROCESO DE GESTIÓN TECNOLÓGICA.</v>
          </cell>
          <cell r="AD244">
            <v>44573</v>
          </cell>
          <cell r="AE244">
            <v>44573</v>
          </cell>
          <cell r="AF244">
            <v>44573</v>
          </cell>
          <cell r="AG244">
            <v>44921</v>
          </cell>
          <cell r="AH244">
            <v>11</v>
          </cell>
          <cell r="AI244">
            <v>15</v>
          </cell>
          <cell r="AJ244">
            <v>11.5</v>
          </cell>
          <cell r="AK244">
            <v>11</v>
          </cell>
          <cell r="AL244">
            <v>15</v>
          </cell>
          <cell r="AN244">
            <v>44921</v>
          </cell>
          <cell r="AO244">
            <v>69000000</v>
          </cell>
          <cell r="AP244">
            <v>69000000</v>
          </cell>
          <cell r="AQ244">
            <v>6000000</v>
          </cell>
          <cell r="AR244">
            <v>0</v>
          </cell>
          <cell r="AS244">
            <v>3293</v>
          </cell>
          <cell r="AT244">
            <v>521</v>
          </cell>
          <cell r="AU244">
            <v>44565</v>
          </cell>
          <cell r="AV244">
            <v>69000000</v>
          </cell>
          <cell r="AW244" t="str">
            <v>O23011605530000007815</v>
          </cell>
          <cell r="AX244" t="str">
            <v>INVERSION</v>
          </cell>
          <cell r="AY244">
            <v>0</v>
          </cell>
          <cell r="AZ244" t="str">
            <v>5000252714</v>
          </cell>
          <cell r="BA244">
            <v>195</v>
          </cell>
          <cell r="BB244">
            <v>44572</v>
          </cell>
          <cell r="BC244">
            <v>69000000</v>
          </cell>
          <cell r="BK244" t="str">
            <v/>
          </cell>
          <cell r="CE244" t="str">
            <v/>
          </cell>
          <cell r="CF244" t="str">
            <v/>
          </cell>
          <cell r="EL244" t="str">
            <v>NO</v>
          </cell>
          <cell r="EM244" t="str">
            <v>No Aplica</v>
          </cell>
          <cell r="EN244" t="str">
            <v xml:space="preserve">120
</v>
          </cell>
          <cell r="EO244" t="e">
            <v>#VALUE!</v>
          </cell>
          <cell r="EP244">
            <v>45821</v>
          </cell>
          <cell r="ES244" t="str">
            <v>Clausula 1 - Numeral 6 y 23</v>
          </cell>
          <cell r="ET24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44" t="str">
            <v>No aplica</v>
          </cell>
        </row>
        <row r="245">
          <cell r="E245">
            <v>239</v>
          </cell>
          <cell r="F245" t="str">
            <v>239-2022</v>
          </cell>
          <cell r="G245" t="str">
            <v>CO1.PCCNTR.3203709</v>
          </cell>
          <cell r="H245" t="str">
            <v>EJECUTAR  6 ESTRATEGIAS PARA EL FORTALECIMIENTO DE LA PARTICIPACIÓN CIUDADANA EN LOS TEMAS ESTRATÉGICOS DEL SECTOR</v>
          </cell>
          <cell r="I245" t="str">
            <v>En Ejecución</v>
          </cell>
          <cell r="J245" t="str">
            <v>https://community.secop.gov.co/Public/Tendering/OpportunityDetail/Index?noticeUID=CO1.NTC.2525642&amp;isFromPublicArea=True&amp;isModal=true&amp;asPopupView=true</v>
          </cell>
          <cell r="K245" t="str">
            <v>SDHT-SPRC-PSP-032-2022</v>
          </cell>
          <cell r="L245" t="str">
            <v>X</v>
          </cell>
          <cell r="N245" t="str">
            <v>CC</v>
          </cell>
          <cell r="O245">
            <v>1018424460</v>
          </cell>
          <cell r="P245">
            <v>1</v>
          </cell>
          <cell r="Q245" t="str">
            <v>ARRIOLA BECERRA</v>
          </cell>
          <cell r="R245" t="str">
            <v>MARTHA CECILIA</v>
          </cell>
          <cell r="S245" t="str">
            <v>No Aplica</v>
          </cell>
          <cell r="T245" t="str">
            <v>MARTHA CECILIA ARRIOLA BECERRA</v>
          </cell>
          <cell r="U245" t="str">
            <v>F</v>
          </cell>
          <cell r="V245">
            <v>44573</v>
          </cell>
          <cell r="W245" t="str">
            <v>No Aplica</v>
          </cell>
          <cell r="X245">
            <v>44574</v>
          </cell>
          <cell r="Y245">
            <v>44907</v>
          </cell>
          <cell r="Z245" t="str">
            <v>Contratación Directa</v>
          </cell>
          <cell r="AA245" t="str">
            <v>Contrato</v>
          </cell>
          <cell r="AB245" t="str">
            <v>Prestación de Servicios Profesionales</v>
          </cell>
          <cell r="AC245" t="str">
            <v>PRESTAR SERVICIOS PROFESIONALES PARA BRINDAR EL APOYO SOCIAL REQUERIDO EN LA PROMOCIÓN, DIVULGACIÓN Y EJECUCIÓN DE LAS ESTRATEGIAS DE PARTICIPACIÓN CIUDADANA EN LAS INTERVENCIONES PRIORIZADAS POR EL SECTOR HÁBITAT</v>
          </cell>
          <cell r="AD245">
            <v>44574</v>
          </cell>
          <cell r="AE245">
            <v>44574</v>
          </cell>
          <cell r="AF245">
            <v>44574</v>
          </cell>
          <cell r="AG245">
            <v>44907</v>
          </cell>
          <cell r="AH245">
            <v>11</v>
          </cell>
          <cell r="AI245">
            <v>0</v>
          </cell>
          <cell r="AJ245">
            <v>11</v>
          </cell>
          <cell r="AK245">
            <v>11</v>
          </cell>
          <cell r="AL245">
            <v>0</v>
          </cell>
          <cell r="AN245">
            <v>44907</v>
          </cell>
          <cell r="AO245">
            <v>58300000</v>
          </cell>
          <cell r="AP245">
            <v>58300000</v>
          </cell>
          <cell r="AQ245">
            <v>5300000</v>
          </cell>
          <cell r="AR245">
            <v>0</v>
          </cell>
          <cell r="AS245">
            <v>2919</v>
          </cell>
          <cell r="AT245">
            <v>165</v>
          </cell>
          <cell r="AU245">
            <v>44564</v>
          </cell>
          <cell r="AV245">
            <v>58300000</v>
          </cell>
          <cell r="AW245" t="str">
            <v>O23011601210000007590</v>
          </cell>
          <cell r="AX245" t="str">
            <v>INVERSION</v>
          </cell>
          <cell r="AY245">
            <v>0</v>
          </cell>
          <cell r="AZ245" t="str">
            <v>5000255233</v>
          </cell>
          <cell r="BA245">
            <v>314</v>
          </cell>
          <cell r="BB245">
            <v>44574</v>
          </cell>
          <cell r="BC245">
            <v>58300000</v>
          </cell>
          <cell r="BK245" t="str">
            <v/>
          </cell>
          <cell r="CE245" t="str">
            <v/>
          </cell>
          <cell r="CF245" t="str">
            <v/>
          </cell>
          <cell r="EL245" t="str">
            <v>NO</v>
          </cell>
          <cell r="EM245" t="str">
            <v>No Aplica</v>
          </cell>
          <cell r="EN245" t="str">
            <v xml:space="preserve">120
</v>
          </cell>
          <cell r="EO245" t="e">
            <v>#VALUE!</v>
          </cell>
          <cell r="EP245">
            <v>45807</v>
          </cell>
          <cell r="ES245" t="str">
            <v>Clausula 1 - Numeral 6 y 23</v>
          </cell>
          <cell r="ET24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45" t="str">
            <v>No aplica</v>
          </cell>
        </row>
        <row r="246">
          <cell r="E246">
            <v>240</v>
          </cell>
          <cell r="F246" t="str">
            <v>240-2022</v>
          </cell>
          <cell r="G246" t="str">
            <v>CO1.PCCNTR.3198709</v>
          </cell>
          <cell r="H246" t="str">
            <v>BENEFICIAR 15851 HOGARES  CON SUBSIDIOS PARA ADQUISICIÓN DE VIVIENDA VIS Y VIP</v>
          </cell>
          <cell r="I246" t="str">
            <v>En Ejecución</v>
          </cell>
          <cell r="J246" t="str">
            <v>https://community.secop.gov.co/Public/Tendering/OpportunityDetail/Index?noticeUID=CO1.NTC.2521220&amp;isFromPublicArea=True&amp;isModal=true&amp;asPopupView=true</v>
          </cell>
          <cell r="K246" t="str">
            <v>SDHT-SDRPUB-PSP-026-2022</v>
          </cell>
          <cell r="L246" t="str">
            <v>X</v>
          </cell>
          <cell r="N246" t="str">
            <v>CC</v>
          </cell>
          <cell r="O246">
            <v>1030599185</v>
          </cell>
          <cell r="P246">
            <v>5</v>
          </cell>
          <cell r="Q246" t="str">
            <v>HOYOS ROBAYO</v>
          </cell>
          <cell r="R246" t="str">
            <v>JUAN CARLOS</v>
          </cell>
          <cell r="S246" t="str">
            <v>No Aplica</v>
          </cell>
          <cell r="T246" t="str">
            <v>JUAN CARLOS HOYOS ROBAYO</v>
          </cell>
          <cell r="U246" t="str">
            <v>M</v>
          </cell>
          <cell r="V246">
            <v>44572</v>
          </cell>
          <cell r="W246" t="str">
            <v>No Aplica</v>
          </cell>
          <cell r="X246">
            <v>44573</v>
          </cell>
          <cell r="Y246">
            <v>44846</v>
          </cell>
          <cell r="Z246" t="str">
            <v>Contratación Directa</v>
          </cell>
          <cell r="AA246" t="str">
            <v>Contrato</v>
          </cell>
          <cell r="AB246" t="str">
            <v>Prestación de Servicios Profesionales</v>
          </cell>
          <cell r="AC246" t="str">
            <v>PRESTAR SERVICIOS PROFESIONALES JURÍDICOS PARA REALIZAR EL SEGUIMIENTO Y GESTIÓN JURÍDICA A LOS PROYECTOS VIVIENDA ASOCIADOS A LOS INSTRUMENTOS DE FINANCIACIÓN A CARGO DE LA SECRETARÍA DISTRITAL DEL HÁBITAT PARA EL ACCESO A LA VIVIENDA VIP Y VIS.</v>
          </cell>
          <cell r="AD246">
            <v>44573</v>
          </cell>
          <cell r="AE246">
            <v>44574</v>
          </cell>
          <cell r="AF246">
            <v>44574</v>
          </cell>
          <cell r="AG246">
            <v>44846</v>
          </cell>
          <cell r="AH246">
            <v>9</v>
          </cell>
          <cell r="AI246">
            <v>0</v>
          </cell>
          <cell r="AJ246">
            <v>9</v>
          </cell>
          <cell r="AK246">
            <v>9</v>
          </cell>
          <cell r="AL246">
            <v>0</v>
          </cell>
          <cell r="AN246">
            <v>44846</v>
          </cell>
          <cell r="AO246">
            <v>55620000</v>
          </cell>
          <cell r="AP246">
            <v>55620000</v>
          </cell>
          <cell r="AQ246">
            <v>6180000</v>
          </cell>
          <cell r="AR246">
            <v>0</v>
          </cell>
          <cell r="AS246">
            <v>3239</v>
          </cell>
          <cell r="AT246">
            <v>455</v>
          </cell>
          <cell r="AU246">
            <v>44565</v>
          </cell>
          <cell r="AV246">
            <v>55620000</v>
          </cell>
          <cell r="AW246" t="str">
            <v>O23011601010000007823</v>
          </cell>
          <cell r="AX246" t="str">
            <v>INVERSION</v>
          </cell>
          <cell r="AY246">
            <v>0</v>
          </cell>
          <cell r="AZ246" t="str">
            <v>5000253800</v>
          </cell>
          <cell r="BA246">
            <v>238</v>
          </cell>
          <cell r="BB246">
            <v>44573</v>
          </cell>
          <cell r="BC246">
            <v>55620000</v>
          </cell>
          <cell r="BK246" t="str">
            <v/>
          </cell>
          <cell r="CE246" t="str">
            <v/>
          </cell>
          <cell r="CF246" t="str">
            <v/>
          </cell>
          <cell r="EL246" t="str">
            <v>NO</v>
          </cell>
          <cell r="EM246" t="str">
            <v>No Aplica</v>
          </cell>
          <cell r="EN246" t="str">
            <v xml:space="preserve">120
</v>
          </cell>
          <cell r="EO246" t="e">
            <v>#VALUE!</v>
          </cell>
          <cell r="EP246">
            <v>45746</v>
          </cell>
          <cell r="ES246" t="str">
            <v>Clausula 1 - Numeral 6 y 23</v>
          </cell>
          <cell r="ET24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46" t="str">
            <v>No aplica</v>
          </cell>
        </row>
        <row r="247">
          <cell r="E247">
            <v>241</v>
          </cell>
          <cell r="F247" t="str">
            <v>241-2022</v>
          </cell>
          <cell r="G247" t="str">
            <v>CO1.PCCNTR.3198055</v>
          </cell>
          <cell r="H247" t="str">
            <v>BENEFICIAR 15851 HOGARES  CON SUBSIDIOS PARA ADQUISICIÓN DE VIVIENDA VIS Y VIP</v>
          </cell>
          <cell r="I247" t="str">
            <v>En Ejecución</v>
          </cell>
          <cell r="J247" t="str">
            <v>https://community.secop.gov.co/Public/Tendering/OpportunityDetail/Index?noticeUID=CO1.NTC.2520711&amp;isFromPublicArea=True&amp;isModal=true&amp;asPopupView=true</v>
          </cell>
          <cell r="K247" t="str">
            <v>SDHT-SDRPUB-PSAG-004-2022</v>
          </cell>
          <cell r="L247" t="str">
            <v>X</v>
          </cell>
          <cell r="N247" t="str">
            <v>CC</v>
          </cell>
          <cell r="O247">
            <v>1022373892</v>
          </cell>
          <cell r="P247">
            <v>4</v>
          </cell>
          <cell r="Q247" t="str">
            <v>JOYA REY</v>
          </cell>
          <cell r="R247" t="str">
            <v>LEIDY JOHANNA</v>
          </cell>
          <cell r="S247" t="str">
            <v>No Aplica</v>
          </cell>
          <cell r="T247" t="str">
            <v>LEIDY JOHANNA JOYA REY</v>
          </cell>
          <cell r="U247" t="str">
            <v>F</v>
          </cell>
          <cell r="V247">
            <v>44572</v>
          </cell>
          <cell r="W247" t="str">
            <v>No Aplica</v>
          </cell>
          <cell r="X247">
            <v>44573</v>
          </cell>
          <cell r="Y247">
            <v>44846</v>
          </cell>
          <cell r="Z247" t="str">
            <v>Contratación Directa</v>
          </cell>
          <cell r="AA247" t="str">
            <v>Contrato</v>
          </cell>
          <cell r="AB247" t="str">
            <v>Prestación de Servicios  de Apoyo a la Gestión</v>
          </cell>
          <cell r="AC247" t="str">
            <v xml:space="preserve"> PRESTAR SERVICIOS DE APOYO A LA GESTIÓN EN LA SISTEMATIZACIÓN DE INFORMACIÓN DE LOS INSTRUMENTOS DE FINANCIACIÓN DE LA SECRETARÍA DISTRITAL DEL HÁBITAT.</v>
          </cell>
          <cell r="AD247">
            <v>44573</v>
          </cell>
          <cell r="AE247">
            <v>44574</v>
          </cell>
          <cell r="AF247">
            <v>44574</v>
          </cell>
          <cell r="AG247">
            <v>44846</v>
          </cell>
          <cell r="AH247">
            <v>9</v>
          </cell>
          <cell r="AI247">
            <v>0</v>
          </cell>
          <cell r="AJ247">
            <v>9</v>
          </cell>
          <cell r="AK247">
            <v>9</v>
          </cell>
          <cell r="AL247">
            <v>0</v>
          </cell>
          <cell r="AN247">
            <v>44846</v>
          </cell>
          <cell r="AO247">
            <v>24903000</v>
          </cell>
          <cell r="AP247">
            <v>24903000</v>
          </cell>
          <cell r="AQ247">
            <v>2767000</v>
          </cell>
          <cell r="AR247">
            <v>0</v>
          </cell>
          <cell r="AS247">
            <v>3721</v>
          </cell>
          <cell r="AT247">
            <v>298</v>
          </cell>
          <cell r="AU247">
            <v>44565</v>
          </cell>
          <cell r="AV247">
            <v>24903000</v>
          </cell>
          <cell r="AW247" t="str">
            <v>O23011601010000007823</v>
          </cell>
          <cell r="AX247" t="str">
            <v>INVERSION</v>
          </cell>
          <cell r="AY247">
            <v>0</v>
          </cell>
          <cell r="AZ247" t="str">
            <v>5000253777</v>
          </cell>
          <cell r="BA247">
            <v>236</v>
          </cell>
          <cell r="BB247">
            <v>44573</v>
          </cell>
          <cell r="BC247">
            <v>24903000</v>
          </cell>
          <cell r="BK247" t="str">
            <v/>
          </cell>
          <cell r="CE247" t="str">
            <v/>
          </cell>
          <cell r="CF247" t="str">
            <v/>
          </cell>
          <cell r="EL247" t="str">
            <v>NO</v>
          </cell>
          <cell r="EM247" t="str">
            <v>No Aplica</v>
          </cell>
          <cell r="EN247" t="str">
            <v xml:space="preserve">120
</v>
          </cell>
          <cell r="EO247" t="e">
            <v>#VALUE!</v>
          </cell>
          <cell r="EP247">
            <v>45746</v>
          </cell>
          <cell r="ES247" t="str">
            <v>Clausula 1 - Numeral 6 y 23</v>
          </cell>
          <cell r="ET24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47" t="str">
            <v>No aplica</v>
          </cell>
        </row>
        <row r="248">
          <cell r="E248">
            <v>242</v>
          </cell>
          <cell r="F248" t="str">
            <v>242-2022</v>
          </cell>
          <cell r="H248" t="str">
            <v>No Aplica</v>
          </cell>
          <cell r="I248" t="str">
            <v>Rechazado</v>
          </cell>
          <cell r="J248" t="str">
            <v>https://community.secop.gov.co/Public/Tendering/OpportunityDetail/Index?noticeUID=CO1.NTC.2520424&amp;isFromPublicArea=True&amp;isModal=False</v>
          </cell>
          <cell r="K248" t="str">
            <v>SDHT-SDRPUB-PSP-033-2022</v>
          </cell>
          <cell r="Q248" t="str">
            <v xml:space="preserve"> </v>
          </cell>
          <cell r="R248" t="str">
            <v xml:space="preserve"> </v>
          </cell>
          <cell r="T248">
            <v>0</v>
          </cell>
          <cell r="AC248" t="str">
            <v/>
          </cell>
          <cell r="AJ248">
            <v>0</v>
          </cell>
          <cell r="AK248">
            <v>0</v>
          </cell>
          <cell r="AL248">
            <v>0</v>
          </cell>
          <cell r="AP248">
            <v>0</v>
          </cell>
          <cell r="AR248">
            <v>0</v>
          </cell>
          <cell r="AX248" t="str">
            <v/>
          </cell>
          <cell r="BK248" t="str">
            <v/>
          </cell>
        </row>
        <row r="249">
          <cell r="E249">
            <v>243</v>
          </cell>
          <cell r="F249" t="str">
            <v>243-2022</v>
          </cell>
          <cell r="G249" t="str">
            <v>CO1.PCCNTR.3197626</v>
          </cell>
          <cell r="H249" t="str">
            <v>OBTENER EL 99 % DE ÍNDICE DE DISPONIBILIDAD DE LOS RECURSOS TECNOLÓGICOS.</v>
          </cell>
          <cell r="I249" t="str">
            <v>Terminación Anticipada</v>
          </cell>
          <cell r="J249" t="str">
            <v>https://community.secop.gov.co/Public/Tendering/OpportunityDetail/Index?noticeUID=CO1.NTC.2520430&amp;isFromPublicArea=True&amp;isModal=true&amp;asPopupView=true</v>
          </cell>
          <cell r="K249" t="str">
            <v>SDHT-SGC-PSP-006-2022</v>
          </cell>
          <cell r="L249" t="str">
            <v>X</v>
          </cell>
          <cell r="N249" t="str">
            <v>CC</v>
          </cell>
          <cell r="O249">
            <v>79427009</v>
          </cell>
          <cell r="P249">
            <v>7</v>
          </cell>
          <cell r="Q249" t="str">
            <v>FERRER MARIN</v>
          </cell>
          <cell r="R249" t="str">
            <v>OSMAN GONZALO</v>
          </cell>
          <cell r="S249" t="str">
            <v>No Aplica</v>
          </cell>
          <cell r="T249" t="str">
            <v>OSMAN GONZALO FERRER MARIN</v>
          </cell>
          <cell r="U249" t="str">
            <v>M</v>
          </cell>
          <cell r="V249">
            <v>44572</v>
          </cell>
          <cell r="W249" t="str">
            <v>No Aplica</v>
          </cell>
          <cell r="X249">
            <v>44573</v>
          </cell>
          <cell r="Y249">
            <v>44923</v>
          </cell>
          <cell r="Z249" t="str">
            <v>Contratación Directa</v>
          </cell>
          <cell r="AA249" t="str">
            <v>Contrato</v>
          </cell>
          <cell r="AB249" t="str">
            <v>Prestación de Servicios Profesionales</v>
          </cell>
          <cell r="AC249" t="str">
            <v>PRESTAR SERVICIOS PROFESIONALES PARA APOYAR LOS PROCESOS DE CONFIGURACIÓN, MONITOREO, CONTINUIDAD Y SOPORTE DE LA INFRAESTRUCTURA TECNOLÓGICA DE LA ENTIDAD</v>
          </cell>
          <cell r="AD249">
            <v>44573</v>
          </cell>
          <cell r="AE249">
            <v>44573</v>
          </cell>
          <cell r="AF249">
            <v>44573</v>
          </cell>
          <cell r="AG249">
            <v>44921</v>
          </cell>
          <cell r="AH249">
            <v>11</v>
          </cell>
          <cell r="AI249">
            <v>15</v>
          </cell>
          <cell r="AJ249">
            <v>11.5</v>
          </cell>
          <cell r="AK249">
            <v>11</v>
          </cell>
          <cell r="AL249">
            <v>15</v>
          </cell>
          <cell r="AM249">
            <v>44921</v>
          </cell>
          <cell r="AN249">
            <v>44770</v>
          </cell>
          <cell r="AO249">
            <v>69000000</v>
          </cell>
          <cell r="AP249">
            <v>39400000</v>
          </cell>
          <cell r="AQ249">
            <v>6000000</v>
          </cell>
          <cell r="AR249">
            <v>0</v>
          </cell>
          <cell r="AS249">
            <v>3289</v>
          </cell>
          <cell r="AT249">
            <v>514</v>
          </cell>
          <cell r="AU249">
            <v>44565</v>
          </cell>
          <cell r="AV249">
            <v>69000000</v>
          </cell>
          <cell r="AW249" t="str">
            <v>O23011605530000007815</v>
          </cell>
          <cell r="AX249" t="str">
            <v>INVERSION</v>
          </cell>
          <cell r="AY249">
            <v>0</v>
          </cell>
          <cell r="AZ249" t="str">
            <v>5000252728</v>
          </cell>
          <cell r="BA249">
            <v>200</v>
          </cell>
          <cell r="BB249">
            <v>44572</v>
          </cell>
          <cell r="BC249">
            <v>69000000</v>
          </cell>
          <cell r="BK249" t="str">
            <v/>
          </cell>
          <cell r="CE249" t="str">
            <v/>
          </cell>
          <cell r="CF249" t="str">
            <v/>
          </cell>
          <cell r="EG249">
            <v>44770</v>
          </cell>
          <cell r="EH249">
            <v>29600000</v>
          </cell>
          <cell r="EI249" t="str">
            <v>OK</v>
          </cell>
          <cell r="EJ249" t="str">
            <v>Terminación Anticipada</v>
          </cell>
          <cell r="EK249">
            <v>44771</v>
          </cell>
          <cell r="EL249" t="str">
            <v>NO</v>
          </cell>
          <cell r="EM249" t="str">
            <v>No Aplica</v>
          </cell>
          <cell r="EN249" t="str">
            <v xml:space="preserve">120
</v>
          </cell>
          <cell r="EO249" t="e">
            <v>#VALUE!</v>
          </cell>
          <cell r="EP249">
            <v>45670</v>
          </cell>
          <cell r="ES249" t="str">
            <v>Clausula 1 - Numeral 6 y 23</v>
          </cell>
          <cell r="ET24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49" t="str">
            <v>No aplica</v>
          </cell>
        </row>
        <row r="250">
          <cell r="E250">
            <v>244</v>
          </cell>
          <cell r="F250" t="str">
            <v>244-2022</v>
          </cell>
          <cell r="G250" t="str">
            <v>CO1.PCCNTR.3197719</v>
          </cell>
          <cell r="H250" t="str">
            <v>OBTENER EL 99 % DE ÍNDICE DE DISPONIBILIDAD DE LOS RECURSOS TECNOLÓGICOS.</v>
          </cell>
          <cell r="I250" t="str">
            <v>En Ejecución</v>
          </cell>
          <cell r="J250" t="str">
            <v>https://community.secop.gov.co/Public/Tendering/OpportunityDetail/Index?noticeUID=CO1.NTC.2520279&amp;isFromPublicArea=True&amp;isModal=true&amp;asPopupView=true</v>
          </cell>
          <cell r="K250" t="str">
            <v>SDHT-SGC-PSAG-001-2022</v>
          </cell>
          <cell r="L250" t="str">
            <v>X</v>
          </cell>
          <cell r="N250" t="str">
            <v>CC</v>
          </cell>
          <cell r="O250">
            <v>79690530</v>
          </cell>
          <cell r="P250">
            <v>9</v>
          </cell>
          <cell r="Q250" t="str">
            <v xml:space="preserve">CARDOSO </v>
          </cell>
          <cell r="R250" t="str">
            <v>HERLIN MAURICIO</v>
          </cell>
          <cell r="S250" t="str">
            <v>No Aplica</v>
          </cell>
          <cell r="T250" t="str">
            <v xml:space="preserve">HERLIN MAURICIO CARDOSO </v>
          </cell>
          <cell r="U250" t="str">
            <v>M</v>
          </cell>
          <cell r="V250">
            <v>44572</v>
          </cell>
          <cell r="W250" t="str">
            <v>No Aplica</v>
          </cell>
          <cell r="X250">
            <v>44573</v>
          </cell>
          <cell r="Y250">
            <v>44923</v>
          </cell>
          <cell r="Z250" t="str">
            <v>Contratación Directa</v>
          </cell>
          <cell r="AA250" t="str">
            <v>Contrato</v>
          </cell>
          <cell r="AB250" t="str">
            <v>Prestación de Servicios  de Apoyo a la Gestión</v>
          </cell>
          <cell r="AC250" t="str">
            <v>PRESTAR SERVICIOS DE APOYO PARA LA GESTIÓN Y MANTENIMIENTO DE LAS REDES INFORMÁTICAS DE LA SDHT Y DE SOPORTE TÉCNICO DE LA INFRAESTRUCTURA TECNOLÓGICA DE LA ENTIDAD</v>
          </cell>
          <cell r="AD250">
            <v>44573</v>
          </cell>
          <cell r="AE250">
            <v>44573</v>
          </cell>
          <cell r="AF250">
            <v>44573</v>
          </cell>
          <cell r="AG250">
            <v>44921</v>
          </cell>
          <cell r="AH250">
            <v>11</v>
          </cell>
          <cell r="AI250">
            <v>15</v>
          </cell>
          <cell r="AJ250">
            <v>11.5</v>
          </cell>
          <cell r="AK250">
            <v>11</v>
          </cell>
          <cell r="AL250">
            <v>15</v>
          </cell>
          <cell r="AN250">
            <v>44921</v>
          </cell>
          <cell r="AO250">
            <v>50777514</v>
          </cell>
          <cell r="AP250">
            <v>50777514</v>
          </cell>
          <cell r="AQ250">
            <v>4415436</v>
          </cell>
          <cell r="AR250">
            <v>7.4505805969238281E-9</v>
          </cell>
          <cell r="AS250">
            <v>3292</v>
          </cell>
          <cell r="AT250">
            <v>93</v>
          </cell>
          <cell r="AU250">
            <v>44564</v>
          </cell>
          <cell r="AV250">
            <v>50784000</v>
          </cell>
          <cell r="AW250" t="str">
            <v>O23011605530000007815</v>
          </cell>
          <cell r="AX250" t="str">
            <v>INVERSION</v>
          </cell>
          <cell r="AY250">
            <v>0</v>
          </cell>
          <cell r="AZ250" t="str">
            <v>5000252720</v>
          </cell>
          <cell r="BA250">
            <v>198</v>
          </cell>
          <cell r="BB250">
            <v>44572</v>
          </cell>
          <cell r="BC250">
            <v>50777514</v>
          </cell>
          <cell r="BK250" t="str">
            <v/>
          </cell>
          <cell r="CE250" t="str">
            <v/>
          </cell>
          <cell r="CF250" t="str">
            <v/>
          </cell>
          <cell r="EL250" t="str">
            <v>NO</v>
          </cell>
          <cell r="EM250" t="str">
            <v>No Aplica</v>
          </cell>
          <cell r="EN250" t="str">
            <v xml:space="preserve">120
</v>
          </cell>
          <cell r="EO250" t="e">
            <v>#VALUE!</v>
          </cell>
          <cell r="EP250">
            <v>45821</v>
          </cell>
          <cell r="ES250" t="str">
            <v>Clausula 1 - Numeral 6 y 23</v>
          </cell>
          <cell r="ET25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50" t="str">
            <v>No aplica</v>
          </cell>
        </row>
        <row r="251">
          <cell r="E251">
            <v>245</v>
          </cell>
          <cell r="F251" t="str">
            <v>245-2022</v>
          </cell>
          <cell r="G251" t="str">
            <v>CO1.PCCNTR.3198109</v>
          </cell>
          <cell r="H251" t="str">
            <v>IMPLEMENTAR 1  SISTEMA  DE LA SDHT</v>
          </cell>
          <cell r="I251" t="str">
            <v>En Ejecución</v>
          </cell>
          <cell r="J251" t="str">
            <v>https://community.secop.gov.co/Public/Tendering/OpportunityDetail/Index?noticeUID=CO1.NTC.2520595&amp;isFromPublicArea=True&amp;isModal=true&amp;asPopupView=true</v>
          </cell>
          <cell r="K251" t="str">
            <v>SDHT-SGC-PSP-019-2022</v>
          </cell>
          <cell r="L251" t="str">
            <v>X</v>
          </cell>
          <cell r="N251" t="str">
            <v>CC</v>
          </cell>
          <cell r="O251">
            <v>79730902</v>
          </cell>
          <cell r="P251">
            <v>8</v>
          </cell>
          <cell r="Q251" t="str">
            <v>CARDENAS MANZANARES</v>
          </cell>
          <cell r="R251" t="str">
            <v>GHEINER SAUL</v>
          </cell>
          <cell r="S251" t="str">
            <v>No Aplica</v>
          </cell>
          <cell r="T251" t="str">
            <v>GHEINER SAUL CARDENAS MANZANARES</v>
          </cell>
          <cell r="U251" t="str">
            <v>M</v>
          </cell>
          <cell r="V251">
            <v>44572</v>
          </cell>
          <cell r="W251" t="str">
            <v>No Aplica</v>
          </cell>
          <cell r="X251">
            <v>44573</v>
          </cell>
          <cell r="Y251">
            <v>44921</v>
          </cell>
          <cell r="Z251" t="str">
            <v>Contratación Directa</v>
          </cell>
          <cell r="AA251" t="str">
            <v>Contrato</v>
          </cell>
          <cell r="AB251" t="str">
            <v>Prestación de Servicios Profesionales</v>
          </cell>
          <cell r="AC251" t="str">
            <v>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v>
          </cell>
          <cell r="AD251">
            <v>44573</v>
          </cell>
          <cell r="AE251">
            <v>44573</v>
          </cell>
          <cell r="AF251">
            <v>44573</v>
          </cell>
          <cell r="AG251">
            <v>44921</v>
          </cell>
          <cell r="AH251">
            <v>11</v>
          </cell>
          <cell r="AI251">
            <v>15</v>
          </cell>
          <cell r="AJ251">
            <v>11.5</v>
          </cell>
          <cell r="AK251">
            <v>11</v>
          </cell>
          <cell r="AL251">
            <v>15</v>
          </cell>
          <cell r="AN251">
            <v>44921</v>
          </cell>
          <cell r="AO251">
            <v>85675000</v>
          </cell>
          <cell r="AP251">
            <v>85675000</v>
          </cell>
          <cell r="AQ251">
            <v>7450000</v>
          </cell>
          <cell r="AR251">
            <v>0</v>
          </cell>
          <cell r="AS251">
            <v>3172</v>
          </cell>
          <cell r="AT251">
            <v>534</v>
          </cell>
          <cell r="AU251">
            <v>44565</v>
          </cell>
          <cell r="AV251">
            <v>85675000</v>
          </cell>
          <cell r="AW251" t="str">
            <v>O23011605560000007754</v>
          </cell>
          <cell r="AX251" t="str">
            <v>INVERSION</v>
          </cell>
          <cell r="AY251">
            <v>0</v>
          </cell>
          <cell r="AZ251" t="str">
            <v>5000252988</v>
          </cell>
          <cell r="BA251">
            <v>211</v>
          </cell>
          <cell r="BB251">
            <v>44572</v>
          </cell>
          <cell r="BC251">
            <v>85675000</v>
          </cell>
          <cell r="BK251" t="str">
            <v/>
          </cell>
          <cell r="CE251" t="str">
            <v/>
          </cell>
          <cell r="CF251" t="str">
            <v/>
          </cell>
          <cell r="EL251" t="str">
            <v>NO</v>
          </cell>
          <cell r="EM251" t="str">
            <v>No Aplica</v>
          </cell>
          <cell r="EN251" t="str">
            <v xml:space="preserve">120
</v>
          </cell>
          <cell r="EO251" t="e">
            <v>#VALUE!</v>
          </cell>
          <cell r="EP251">
            <v>45821</v>
          </cell>
          <cell r="ES251" t="str">
            <v>Clausula 1 - Numeral 6 y 23</v>
          </cell>
          <cell r="ET25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51" t="str">
            <v>No aplica</v>
          </cell>
        </row>
        <row r="252">
          <cell r="E252">
            <v>246</v>
          </cell>
          <cell r="F252" t="str">
            <v>246-2022</v>
          </cell>
          <cell r="G252" t="str">
            <v>CO1.PCCNTR.3197936</v>
          </cell>
          <cell r="H252" t="str">
            <v>IMPLEMENTAR 100 % DEL SISTEMA DE SERVICIO AL CIUDADANO.</v>
          </cell>
          <cell r="I252" t="str">
            <v>En Ejecución</v>
          </cell>
          <cell r="J252" t="str">
            <v>https://community.secop.gov.co/Public/Tendering/OpportunityDetail/Index?noticeUID=CO1.NTC.2520631&amp;isFromPublicArea=True&amp;isModal=true&amp;asPopupView=true</v>
          </cell>
          <cell r="K252" t="str">
            <v>SDHT-SDA-PSAG-021</v>
          </cell>
          <cell r="L252" t="str">
            <v>X</v>
          </cell>
          <cell r="N252" t="str">
            <v>CC</v>
          </cell>
          <cell r="O252">
            <v>1030567450</v>
          </cell>
          <cell r="P252">
            <v>5</v>
          </cell>
          <cell r="Q252" t="str">
            <v>CEBALLOS DEVIA</v>
          </cell>
          <cell r="R252" t="str">
            <v>MONICA</v>
          </cell>
          <cell r="S252" t="str">
            <v>No Aplica</v>
          </cell>
          <cell r="T252" t="str">
            <v>MONICA CEBALLOS DEVIA</v>
          </cell>
          <cell r="U252" t="str">
            <v>F</v>
          </cell>
          <cell r="V252">
            <v>44572</v>
          </cell>
          <cell r="W252" t="str">
            <v>No Aplica</v>
          </cell>
          <cell r="X252">
            <v>44574</v>
          </cell>
          <cell r="Y252">
            <v>44753</v>
          </cell>
          <cell r="Z252" t="str">
            <v>Contratación Directa</v>
          </cell>
          <cell r="AA252" t="str">
            <v>Contrato</v>
          </cell>
          <cell r="AB252" t="str">
            <v>Prestación de Servicios  de Apoyo a la Gestión</v>
          </cell>
          <cell r="AC252" t="str">
            <v>PRESTAR SERVICIOS DE APOYO A LA GESTIÓN, PARA LA ATENCIÓN A LA CIUDADANÍA SOBRE LA OFERTA INSTITUCIONAL DE LA SECRETARÍA DISTRITAL DE HÁBITAT, MEDIANTE LOS CANALES OFICIALES DE LA ENTIDAD</v>
          </cell>
          <cell r="AD252">
            <v>44574</v>
          </cell>
          <cell r="AE252">
            <v>44574</v>
          </cell>
          <cell r="AF252">
            <v>44574</v>
          </cell>
          <cell r="AG252">
            <v>44754</v>
          </cell>
          <cell r="AH252">
            <v>6</v>
          </cell>
          <cell r="AI252">
            <v>0</v>
          </cell>
          <cell r="AJ252">
            <v>6</v>
          </cell>
          <cell r="AK252">
            <v>6</v>
          </cell>
          <cell r="AL252">
            <v>0</v>
          </cell>
          <cell r="AN252">
            <v>44754</v>
          </cell>
          <cell r="AO252">
            <v>21000000</v>
          </cell>
          <cell r="AP252">
            <v>21000000</v>
          </cell>
          <cell r="AQ252">
            <v>3500000</v>
          </cell>
          <cell r="AR252">
            <v>0</v>
          </cell>
          <cell r="AS252">
            <v>3079</v>
          </cell>
          <cell r="AT252">
            <v>269</v>
          </cell>
          <cell r="AU252">
            <v>44565</v>
          </cell>
          <cell r="AV252">
            <v>21000000</v>
          </cell>
          <cell r="AW252" t="str">
            <v>O23011605560000007754</v>
          </cell>
          <cell r="AX252" t="str">
            <v>INVERSION</v>
          </cell>
          <cell r="AY252">
            <v>0</v>
          </cell>
          <cell r="AZ252" t="str">
            <v>5000253043</v>
          </cell>
          <cell r="BA252">
            <v>212</v>
          </cell>
          <cell r="BB252">
            <v>44572</v>
          </cell>
          <cell r="BC252">
            <v>21000000</v>
          </cell>
          <cell r="BK252" t="str">
            <v/>
          </cell>
          <cell r="CE252" t="str">
            <v/>
          </cell>
          <cell r="CF252" t="str">
            <v/>
          </cell>
          <cell r="EL252" t="str">
            <v>NO</v>
          </cell>
          <cell r="EM252" t="str">
            <v>No Aplica</v>
          </cell>
          <cell r="EN252" t="str">
            <v xml:space="preserve">120
</v>
          </cell>
          <cell r="EO252" t="e">
            <v>#VALUE!</v>
          </cell>
          <cell r="EP252">
            <v>45654</v>
          </cell>
          <cell r="ES252" t="str">
            <v>Clausula 1 - Numeral 6 y 23</v>
          </cell>
          <cell r="ET25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52" t="str">
            <v>No aplica</v>
          </cell>
        </row>
        <row r="253">
          <cell r="E253">
            <v>247</v>
          </cell>
          <cell r="F253" t="str">
            <v>247-2022</v>
          </cell>
          <cell r="G253" t="str">
            <v>CO1.PCCNTR.3197954</v>
          </cell>
          <cell r="H253" t="str">
            <v>IMPLEMENTAR 100 % DEL SISTEMA DE SERVICIO AL CIUDADANO.</v>
          </cell>
          <cell r="I253" t="str">
            <v>En Ejecución</v>
          </cell>
          <cell r="J253" t="str">
            <v>https://community.secop.gov.co/Public/Tendering/OpportunityDetail/Index?noticeUID=CO1.NTC.2520712&amp;isFromPublicArea=True&amp;isModal=true&amp;asPopupView=true</v>
          </cell>
          <cell r="K253" t="str">
            <v>SDHT-SDA-PSAG-024</v>
          </cell>
          <cell r="L253" t="str">
            <v>X</v>
          </cell>
          <cell r="N253" t="str">
            <v>CC</v>
          </cell>
          <cell r="O253">
            <v>1073526106</v>
          </cell>
          <cell r="P253">
            <v>7</v>
          </cell>
          <cell r="Q253" t="str">
            <v>ROJAS GARCIA</v>
          </cell>
          <cell r="R253" t="str">
            <v>TATIANA XIMENA</v>
          </cell>
          <cell r="S253" t="str">
            <v>No Aplica</v>
          </cell>
          <cell r="T253" t="str">
            <v>TATIANA XIMENA ROJAS GARCIA</v>
          </cell>
          <cell r="U253" t="str">
            <v>F</v>
          </cell>
          <cell r="V253">
            <v>44572</v>
          </cell>
          <cell r="W253" t="str">
            <v>No Aplica</v>
          </cell>
          <cell r="X253">
            <v>44574</v>
          </cell>
          <cell r="Y253">
            <v>44753</v>
          </cell>
          <cell r="Z253" t="str">
            <v>Contratación Directa</v>
          </cell>
          <cell r="AA253" t="str">
            <v>Contrato</v>
          </cell>
          <cell r="AB253" t="str">
            <v>Prestación de Servicios  de Apoyo a la Gestión</v>
          </cell>
          <cell r="AC253" t="str">
            <v>PRESTAR SERVICIOS DE APOYO A LA GESTIÓN, PARA LA ATENCIÓN A LA CIUDADANÍA SOBRE LA OFERTA INSTITUCIONAL DE LA SECRETARÍA DISTRITAL DE HÁBITAT, MEDIANTE LOS CANALES OFICIALES DE LA ENTIDAD</v>
          </cell>
          <cell r="AD253">
            <v>44574</v>
          </cell>
          <cell r="AE253">
            <v>44574</v>
          </cell>
          <cell r="AF253">
            <v>44574</v>
          </cell>
          <cell r="AG253">
            <v>44754</v>
          </cell>
          <cell r="AH253">
            <v>6</v>
          </cell>
          <cell r="AI253">
            <v>0</v>
          </cell>
          <cell r="AJ253">
            <v>6</v>
          </cell>
          <cell r="AK253">
            <v>6</v>
          </cell>
          <cell r="AL253">
            <v>0</v>
          </cell>
          <cell r="AN253">
            <v>44754</v>
          </cell>
          <cell r="AO253">
            <v>21000000</v>
          </cell>
          <cell r="AP253">
            <v>21000000</v>
          </cell>
          <cell r="AQ253">
            <v>3500000</v>
          </cell>
          <cell r="AR253">
            <v>0</v>
          </cell>
          <cell r="AS253">
            <v>3073</v>
          </cell>
          <cell r="AT253">
            <v>687</v>
          </cell>
          <cell r="AU253">
            <v>44565</v>
          </cell>
          <cell r="AV253">
            <v>21000000</v>
          </cell>
          <cell r="AW253" t="str">
            <v>O23011605560000007754</v>
          </cell>
          <cell r="AX253" t="str">
            <v>INVERSION</v>
          </cell>
          <cell r="AY253">
            <v>0</v>
          </cell>
          <cell r="AZ253" t="str">
            <v>5000253052</v>
          </cell>
          <cell r="BA253">
            <v>213</v>
          </cell>
          <cell r="BB253">
            <v>44572</v>
          </cell>
          <cell r="BC253">
            <v>21000000</v>
          </cell>
          <cell r="BK253" t="str">
            <v/>
          </cell>
          <cell r="CE253" t="str">
            <v/>
          </cell>
          <cell r="CF253" t="str">
            <v/>
          </cell>
          <cell r="EL253" t="str">
            <v>NO</v>
          </cell>
          <cell r="EM253" t="str">
            <v>No Aplica</v>
          </cell>
          <cell r="EN253" t="str">
            <v xml:space="preserve">120
</v>
          </cell>
          <cell r="EO253" t="e">
            <v>#VALUE!</v>
          </cell>
          <cell r="EP253">
            <v>45654</v>
          </cell>
          <cell r="ES253" t="str">
            <v>Clausula 1 - Numeral 6 y 23</v>
          </cell>
          <cell r="ET25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53" t="str">
            <v>No aplica</v>
          </cell>
        </row>
        <row r="254">
          <cell r="E254">
            <v>248</v>
          </cell>
          <cell r="F254" t="str">
            <v>248-2022</v>
          </cell>
          <cell r="G254" t="str">
            <v>CO1.PCCNTR.3198703</v>
          </cell>
          <cell r="H254" t="str">
            <v>IMPLEMENTAR 100 % DEL SISTEMA DE SERVICIO AL CIUDADANO.</v>
          </cell>
          <cell r="I254" t="str">
            <v>En Ejecución</v>
          </cell>
          <cell r="J254" t="str">
            <v>https://community.secop.gov.co/Public/Tendering/OpportunityDetail/Index?noticeUID=CO1.NTC.2521215&amp;isFromPublicArea=True&amp;isModal=true&amp;asPopupView=true</v>
          </cell>
          <cell r="K254" t="str">
            <v>SDHT-SDA-PSAG-010</v>
          </cell>
          <cell r="L254" t="str">
            <v>X</v>
          </cell>
          <cell r="N254" t="str">
            <v>CC</v>
          </cell>
          <cell r="O254">
            <v>53119634</v>
          </cell>
          <cell r="P254">
            <v>5</v>
          </cell>
          <cell r="Q254" t="str">
            <v>DANDERINO TORRES</v>
          </cell>
          <cell r="R254" t="str">
            <v>ANA LORENA</v>
          </cell>
          <cell r="S254" t="str">
            <v>No Aplica</v>
          </cell>
          <cell r="T254" t="str">
            <v>ANA LORENA DANDERINO TORRES</v>
          </cell>
          <cell r="U254" t="str">
            <v>F</v>
          </cell>
          <cell r="V254">
            <v>44572</v>
          </cell>
          <cell r="W254" t="str">
            <v>No Aplica</v>
          </cell>
          <cell r="X254">
            <v>44574</v>
          </cell>
          <cell r="Y254">
            <v>44753</v>
          </cell>
          <cell r="Z254" t="str">
            <v>Contratación Directa</v>
          </cell>
          <cell r="AA254" t="str">
            <v>Contrato</v>
          </cell>
          <cell r="AB254" t="str">
            <v>Prestación de Servicios  de Apoyo a la Gestión</v>
          </cell>
          <cell r="AC254" t="str">
            <v>PRESTAR SERVICIOS DE APOYO A LA GESTIÓN, PARA LA ATENCIÓN A LA CIUDADANÍA SOBRE LA OFERTA INSTITUCIONAL DE LA SECRETARÍA DISTRITAL DE HÁBITAT, MEDIANTE LOS CANALES OFICIALES DE LA ENTIDAD.</v>
          </cell>
          <cell r="AD254">
            <v>44574</v>
          </cell>
          <cell r="AE254">
            <v>44574</v>
          </cell>
          <cell r="AF254">
            <v>44574</v>
          </cell>
          <cell r="AG254">
            <v>44754</v>
          </cell>
          <cell r="AH254">
            <v>6</v>
          </cell>
          <cell r="AI254">
            <v>0</v>
          </cell>
          <cell r="AJ254">
            <v>6</v>
          </cell>
          <cell r="AK254">
            <v>6</v>
          </cell>
          <cell r="AL254">
            <v>0</v>
          </cell>
          <cell r="AN254">
            <v>44754</v>
          </cell>
          <cell r="AO254">
            <v>21000000</v>
          </cell>
          <cell r="AP254">
            <v>21000000</v>
          </cell>
          <cell r="AQ254">
            <v>3500000</v>
          </cell>
          <cell r="AR254">
            <v>0</v>
          </cell>
          <cell r="AS254">
            <v>3068</v>
          </cell>
          <cell r="AT254">
            <v>350</v>
          </cell>
          <cell r="AU254">
            <v>44565</v>
          </cell>
          <cell r="AV254">
            <v>21000000</v>
          </cell>
          <cell r="AW254" t="str">
            <v>O23011605560000007754</v>
          </cell>
          <cell r="AX254" t="str">
            <v>INVERSION</v>
          </cell>
          <cell r="AY254">
            <v>0</v>
          </cell>
          <cell r="AZ254" t="str">
            <v>5000253057</v>
          </cell>
          <cell r="BA254">
            <v>214</v>
          </cell>
          <cell r="BB254">
            <v>44572</v>
          </cell>
          <cell r="BC254">
            <v>21000000</v>
          </cell>
          <cell r="BK254" t="str">
            <v/>
          </cell>
          <cell r="CE254" t="str">
            <v/>
          </cell>
          <cell r="CF254" t="str">
            <v/>
          </cell>
          <cell r="EL254" t="str">
            <v>NO</v>
          </cell>
          <cell r="EM254" t="str">
            <v>No Aplica</v>
          </cell>
          <cell r="EN254" t="str">
            <v xml:space="preserve">120
</v>
          </cell>
          <cell r="EO254" t="e">
            <v>#VALUE!</v>
          </cell>
          <cell r="EP254">
            <v>45654</v>
          </cell>
          <cell r="ES254" t="str">
            <v>Clausula 1 - Numeral 6 y 23</v>
          </cell>
          <cell r="ET25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54" t="str">
            <v>No aplica</v>
          </cell>
        </row>
        <row r="255">
          <cell r="E255">
            <v>249</v>
          </cell>
          <cell r="F255" t="str">
            <v>249-2022</v>
          </cell>
          <cell r="G255" t="str">
            <v>CO1.PCCNTR.3198383</v>
          </cell>
          <cell r="H255" t="str">
            <v>IMPLEMENTAR 1  SISTEMA  DE LA SDHT</v>
          </cell>
          <cell r="I255" t="str">
            <v>En Ejecución</v>
          </cell>
          <cell r="J255" t="str">
            <v>https://community.secop.gov.co/Public/Tendering/OpportunityDetail/Index?noticeUID=CO1.NTC.2521245&amp;isFromPublicArea=True&amp;isModal=true&amp;asPopupView=true</v>
          </cell>
          <cell r="K255" t="str">
            <v>SDTH-SDA-PSP-017-2022</v>
          </cell>
          <cell r="L255" t="str">
            <v>X</v>
          </cell>
          <cell r="N255" t="str">
            <v>CC</v>
          </cell>
          <cell r="O255">
            <v>1065813009</v>
          </cell>
          <cell r="P255">
            <v>2</v>
          </cell>
          <cell r="Q255" t="str">
            <v>ARIZA LOZANO</v>
          </cell>
          <cell r="R255" t="str">
            <v>MARIA FERNANDA</v>
          </cell>
          <cell r="S255" t="str">
            <v>No Aplica</v>
          </cell>
          <cell r="T255" t="str">
            <v>MARIA FERNANDA ARIZA LOZANO</v>
          </cell>
          <cell r="U255" t="str">
            <v>F</v>
          </cell>
          <cell r="V255">
            <v>44572</v>
          </cell>
          <cell r="W255">
            <v>44573</v>
          </cell>
          <cell r="X255">
            <v>44573</v>
          </cell>
          <cell r="Y255">
            <v>44921</v>
          </cell>
          <cell r="Z255" t="str">
            <v>Contratación Directa</v>
          </cell>
          <cell r="AA255" t="str">
            <v>Contrato</v>
          </cell>
          <cell r="AB255" t="str">
            <v>Prestación de Servicios Profesionales</v>
          </cell>
          <cell r="AC255" t="str">
            <v>PRESTAR SERVICIOS PROFESIONALES PARA APOYAR EL DESARROLLO DEL SISTEMA DE SEGURIDAD Y SALUD EN EL TRABAJO SG-SST, LAS ACTIVIDADES INHERENTES A LA DOTACIÓN DEL PERSONAL Y EN LOS TEMAS RELACIONADOS CON EL ÁREA DE TALENTO HUMANO DE LA SECRETARÍA DISTRITAL DEL HÁBITAT.</v>
          </cell>
          <cell r="AD255">
            <v>44573</v>
          </cell>
          <cell r="AE255">
            <v>44573</v>
          </cell>
          <cell r="AF255">
            <v>44573</v>
          </cell>
          <cell r="AG255">
            <v>44921</v>
          </cell>
          <cell r="AH255">
            <v>11</v>
          </cell>
          <cell r="AI255">
            <v>15</v>
          </cell>
          <cell r="AJ255">
            <v>11.5</v>
          </cell>
          <cell r="AK255">
            <v>11</v>
          </cell>
          <cell r="AL255">
            <v>15</v>
          </cell>
          <cell r="AN255">
            <v>44921</v>
          </cell>
          <cell r="AO255">
            <v>61525000</v>
          </cell>
          <cell r="AP255">
            <v>61525000</v>
          </cell>
          <cell r="AQ255">
            <v>5350000</v>
          </cell>
          <cell r="AR255">
            <v>0</v>
          </cell>
          <cell r="AS255">
            <v>3191</v>
          </cell>
          <cell r="AT255">
            <v>536</v>
          </cell>
          <cell r="AU255">
            <v>44565</v>
          </cell>
          <cell r="AV255">
            <v>61525000</v>
          </cell>
          <cell r="AW255" t="str">
            <v>O23011605560000007754</v>
          </cell>
          <cell r="AX255" t="str">
            <v>INVERSION</v>
          </cell>
          <cell r="AY255">
            <v>0</v>
          </cell>
          <cell r="AZ255" t="str">
            <v>5000253905</v>
          </cell>
          <cell r="BA255">
            <v>249</v>
          </cell>
          <cell r="BB255">
            <v>44573</v>
          </cell>
          <cell r="BC255">
            <v>61525000</v>
          </cell>
          <cell r="BK255" t="str">
            <v/>
          </cell>
          <cell r="CE255" t="str">
            <v/>
          </cell>
          <cell r="CF255" t="str">
            <v/>
          </cell>
          <cell r="EL255" t="str">
            <v>NO</v>
          </cell>
          <cell r="EM255" t="str">
            <v>No Aplica</v>
          </cell>
          <cell r="EN255" t="str">
            <v xml:space="preserve">120
</v>
          </cell>
          <cell r="EO255" t="e">
            <v>#VALUE!</v>
          </cell>
          <cell r="EP255">
            <v>45821</v>
          </cell>
          <cell r="ES255" t="str">
            <v>Clausula 1 - Numeral 6 y 23</v>
          </cell>
          <cell r="ET25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55" t="str">
            <v>No aplica</v>
          </cell>
        </row>
        <row r="256">
          <cell r="E256">
            <v>250</v>
          </cell>
          <cell r="F256" t="str">
            <v>250-2022</v>
          </cell>
          <cell r="G256" t="str">
            <v>CO1.PCCNTR.3198262</v>
          </cell>
          <cell r="H256" t="str">
            <v>IMPLEMENTAR 1  SISTEMA  DE LA SDHT</v>
          </cell>
          <cell r="I256" t="str">
            <v>En Ejecución</v>
          </cell>
          <cell r="J256" t="str">
            <v>https://community.secop.gov.co/Public/Tendering/OpportunityDetail/Index?noticeUID=CO1.NTC.2520921&amp;isFromPublicArea=True&amp;isModal=true&amp;asPopupView=true</v>
          </cell>
          <cell r="K256" t="str">
            <v>SDHT-SDA-PSP-024</v>
          </cell>
          <cell r="L256" t="str">
            <v>X</v>
          </cell>
          <cell r="N256" t="str">
            <v>CC</v>
          </cell>
          <cell r="O256">
            <v>80747087</v>
          </cell>
          <cell r="P256">
            <v>8</v>
          </cell>
          <cell r="Q256" t="str">
            <v xml:space="preserve">MENDIETA </v>
          </cell>
          <cell r="R256" t="str">
            <v>GIOVANNI ENRIQUE</v>
          </cell>
          <cell r="S256" t="str">
            <v>No Aplica</v>
          </cell>
          <cell r="T256" t="str">
            <v xml:space="preserve">GIOVANNI ENRIQUE MENDIETA </v>
          </cell>
          <cell r="U256" t="str">
            <v>M</v>
          </cell>
          <cell r="V256">
            <v>44572</v>
          </cell>
          <cell r="W256">
            <v>44573</v>
          </cell>
          <cell r="X256">
            <v>44573</v>
          </cell>
          <cell r="Y256">
            <v>44921</v>
          </cell>
          <cell r="Z256" t="str">
            <v>Contratación Directa</v>
          </cell>
          <cell r="AA256" t="str">
            <v>Contrato</v>
          </cell>
          <cell r="AB256" t="str">
            <v>Prestación de Servicios Profesionales</v>
          </cell>
          <cell r="AC256"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256">
            <v>44573</v>
          </cell>
          <cell r="AE256">
            <v>44573</v>
          </cell>
          <cell r="AF256">
            <v>44573</v>
          </cell>
          <cell r="AG256">
            <v>44921</v>
          </cell>
          <cell r="AH256">
            <v>11</v>
          </cell>
          <cell r="AI256">
            <v>15</v>
          </cell>
          <cell r="AJ256">
            <v>11.5</v>
          </cell>
          <cell r="AK256">
            <v>11</v>
          </cell>
          <cell r="AL256">
            <v>15</v>
          </cell>
          <cell r="AN256">
            <v>44921</v>
          </cell>
          <cell r="AO256">
            <v>97750000</v>
          </cell>
          <cell r="AP256">
            <v>97750000</v>
          </cell>
          <cell r="AQ256">
            <v>8500000</v>
          </cell>
          <cell r="AR256">
            <v>0</v>
          </cell>
          <cell r="AS256">
            <v>3135</v>
          </cell>
          <cell r="AT256">
            <v>623</v>
          </cell>
          <cell r="AU256">
            <v>44565</v>
          </cell>
          <cell r="AV256">
            <v>97750000</v>
          </cell>
          <cell r="AW256" t="str">
            <v>O23011605560000007754</v>
          </cell>
          <cell r="AX256" t="str">
            <v>INVERSION</v>
          </cell>
          <cell r="AY256">
            <v>0</v>
          </cell>
          <cell r="AZ256" t="str">
            <v>5000252975</v>
          </cell>
          <cell r="BA256">
            <v>210</v>
          </cell>
          <cell r="BB256">
            <v>44572</v>
          </cell>
          <cell r="BC256">
            <v>97750000</v>
          </cell>
          <cell r="BK256" t="str">
            <v/>
          </cell>
          <cell r="CE256" t="str">
            <v/>
          </cell>
          <cell r="CF256" t="str">
            <v/>
          </cell>
          <cell r="EL256" t="str">
            <v>NO</v>
          </cell>
          <cell r="EM256" t="str">
            <v>No Aplica</v>
          </cell>
          <cell r="EN256" t="str">
            <v xml:space="preserve">120
</v>
          </cell>
          <cell r="EO256" t="e">
            <v>#VALUE!</v>
          </cell>
          <cell r="EP256">
            <v>45821</v>
          </cell>
          <cell r="ES256" t="str">
            <v>Clausula 1 - Numeral 6 y 23</v>
          </cell>
          <cell r="ET25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56" t="str">
            <v>No aplica</v>
          </cell>
        </row>
        <row r="257">
          <cell r="E257">
            <v>251</v>
          </cell>
          <cell r="F257" t="str">
            <v>251-2022</v>
          </cell>
          <cell r="G257" t="str">
            <v>CO1.PCCNTR.3202709</v>
          </cell>
          <cell r="H257" t="str">
            <v>IMPLEMENTAR 1  SISTEMA  DE LA SDHT</v>
          </cell>
          <cell r="I257" t="str">
            <v>En Ejecución</v>
          </cell>
          <cell r="J257" t="str">
            <v>https://community.secop.gov.co/Public/Tendering/OpportunityDetail/Index?noticeUID=CO1.NTC.2524452&amp;isFromPublicArea=True&amp;isModal=true&amp;asPopupView=true</v>
          </cell>
          <cell r="K257" t="str">
            <v>SDTH-SDA-PSP-010-2022</v>
          </cell>
          <cell r="L257" t="str">
            <v>X</v>
          </cell>
          <cell r="N257" t="str">
            <v>CC</v>
          </cell>
          <cell r="O257">
            <v>53014200</v>
          </cell>
          <cell r="P257">
            <v>0</v>
          </cell>
          <cell r="Q257" t="str">
            <v>MUÑOZ MARIN</v>
          </cell>
          <cell r="R257" t="str">
            <v>MAGDA LORENA</v>
          </cell>
          <cell r="S257" t="str">
            <v>No Aplica</v>
          </cell>
          <cell r="T257" t="str">
            <v>MAGDA LORENA MUÑOZ MARIN</v>
          </cell>
          <cell r="U257" t="str">
            <v>F</v>
          </cell>
          <cell r="V257">
            <v>44573</v>
          </cell>
          <cell r="W257">
            <v>44575</v>
          </cell>
          <cell r="X257">
            <v>44574</v>
          </cell>
          <cell r="Y257">
            <v>44922</v>
          </cell>
          <cell r="Z257" t="str">
            <v>Contratación Directa</v>
          </cell>
          <cell r="AA257" t="str">
            <v>Contrato</v>
          </cell>
          <cell r="AB257" t="str">
            <v>Prestación de Servicios Profesionales</v>
          </cell>
          <cell r="AC257" t="str">
            <v>PRESTAR SERVICIOS PROFESIONALES PARA APOYAR LA EJECUCIÓN, SEGUIMIENTO Y EVALUACIÓN DE LAS ACTIVIDADES DE GESTIÓN DEL TALENTO HUMANO Y EL PLAN DE BIENESTAR E INCENTIVOS DE LA SECRETARÍA DISTRITAL DEL HÁBITAT.</v>
          </cell>
          <cell r="AD257">
            <v>44575</v>
          </cell>
          <cell r="AE257">
            <v>44575</v>
          </cell>
          <cell r="AF257">
            <v>44575</v>
          </cell>
          <cell r="AG257">
            <v>44923</v>
          </cell>
          <cell r="AH257">
            <v>11</v>
          </cell>
          <cell r="AI257">
            <v>15</v>
          </cell>
          <cell r="AJ257">
            <v>11.5</v>
          </cell>
          <cell r="AK257">
            <v>11</v>
          </cell>
          <cell r="AL257">
            <v>15</v>
          </cell>
          <cell r="AN257">
            <v>44923</v>
          </cell>
          <cell r="AO257">
            <v>61525000</v>
          </cell>
          <cell r="AP257">
            <v>61525000</v>
          </cell>
          <cell r="AQ257">
            <v>5350000</v>
          </cell>
          <cell r="AR257">
            <v>0</v>
          </cell>
          <cell r="AS257">
            <v>3186</v>
          </cell>
          <cell r="AT257">
            <v>119</v>
          </cell>
          <cell r="AU257">
            <v>44564</v>
          </cell>
          <cell r="AV257">
            <v>61525000</v>
          </cell>
          <cell r="AW257" t="str">
            <v>O23011605560000007754</v>
          </cell>
          <cell r="AX257" t="str">
            <v>INVERSION</v>
          </cell>
          <cell r="AY257">
            <v>0</v>
          </cell>
          <cell r="AZ257" t="str">
            <v>5000254211</v>
          </cell>
          <cell r="BA257">
            <v>262</v>
          </cell>
          <cell r="BB257">
            <v>44573</v>
          </cell>
          <cell r="BC257">
            <v>61525000</v>
          </cell>
          <cell r="BK257" t="str">
            <v/>
          </cell>
          <cell r="CE257" t="str">
            <v/>
          </cell>
          <cell r="CF257" t="str">
            <v/>
          </cell>
          <cell r="EL257" t="str">
            <v>NO</v>
          </cell>
          <cell r="EM257" t="str">
            <v>No Aplica</v>
          </cell>
          <cell r="EN257" t="str">
            <v xml:space="preserve">120
</v>
          </cell>
          <cell r="EO257" t="e">
            <v>#VALUE!</v>
          </cell>
          <cell r="EP257">
            <v>45823</v>
          </cell>
          <cell r="ES257" t="str">
            <v>Clausula 1 - Numeral 6 y 23</v>
          </cell>
          <cell r="ET25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57" t="str">
            <v>No aplica</v>
          </cell>
        </row>
        <row r="258">
          <cell r="E258">
            <v>252</v>
          </cell>
          <cell r="F258" t="str">
            <v>252-2022</v>
          </cell>
          <cell r="G258" t="str">
            <v>CO1.PCCNTR.3202746</v>
          </cell>
          <cell r="H258" t="str">
            <v>IMPLEMENTAR 1  SISTEMA  DE LA SDHT</v>
          </cell>
          <cell r="I258" t="str">
            <v>En Ejecución</v>
          </cell>
          <cell r="J258" t="str">
            <v>https://community.secop.gov.co/Public/Tendering/OpportunityDetail/Index?noticeUID=CO1.NTC.2524469&amp;isFromPublicArea=True&amp;isModal=true&amp;asPopupView=true</v>
          </cell>
          <cell r="K258" t="str">
            <v>SDTH-SDA-PSP-016-2022</v>
          </cell>
          <cell r="L258" t="str">
            <v>X</v>
          </cell>
          <cell r="N258" t="str">
            <v>CC</v>
          </cell>
          <cell r="O258">
            <v>52820550</v>
          </cell>
          <cell r="P258">
            <v>7</v>
          </cell>
          <cell r="Q258" t="str">
            <v>BARRERA SUAREZ</v>
          </cell>
          <cell r="R258" t="str">
            <v>JENNY MARITZA</v>
          </cell>
          <cell r="S258" t="str">
            <v>No Aplica</v>
          </cell>
          <cell r="T258" t="str">
            <v>JENNY MARITZA BARRERA SUAREZ</v>
          </cell>
          <cell r="U258" t="str">
            <v>F</v>
          </cell>
          <cell r="V258">
            <v>44572</v>
          </cell>
          <cell r="W258">
            <v>44575</v>
          </cell>
          <cell r="X258">
            <v>44573</v>
          </cell>
          <cell r="Y258">
            <v>44937</v>
          </cell>
          <cell r="Z258" t="str">
            <v>Contratación Directa</v>
          </cell>
          <cell r="AA258" t="str">
            <v>Contrato</v>
          </cell>
          <cell r="AB258" t="str">
            <v>Prestación de Servicios Profesionales</v>
          </cell>
          <cell r="AC258" t="str">
            <v>PRESTAR SERVICIOS PROFESIONALES EN LA EJECUCIÓN, SEGUIMIENTO, EVALUACIÓN Y CONTROL AL SISTEMA DE SEGURIDAD Y SALUD EN EL TRABAJO SG-SST Y AL PLAN ANUAL DE SEGURIDAD Y SALUD EN EL TRABAJO.</v>
          </cell>
          <cell r="AD258">
            <v>44575</v>
          </cell>
          <cell r="AE258">
            <v>44575</v>
          </cell>
          <cell r="AF258">
            <v>44575</v>
          </cell>
          <cell r="AG258">
            <v>44923</v>
          </cell>
          <cell r="AH258">
            <v>11</v>
          </cell>
          <cell r="AI258">
            <v>15</v>
          </cell>
          <cell r="AJ258">
            <v>11.5</v>
          </cell>
          <cell r="AK258">
            <v>11</v>
          </cell>
          <cell r="AL258">
            <v>15</v>
          </cell>
          <cell r="AN258">
            <v>44923</v>
          </cell>
          <cell r="AO258">
            <v>85675000</v>
          </cell>
          <cell r="AP258">
            <v>85675000</v>
          </cell>
          <cell r="AQ258">
            <v>7450000</v>
          </cell>
          <cell r="AR258">
            <v>0</v>
          </cell>
          <cell r="AS258">
            <v>3193</v>
          </cell>
          <cell r="AT258">
            <v>537</v>
          </cell>
          <cell r="AU258">
            <v>44565</v>
          </cell>
          <cell r="AV258">
            <v>85675000</v>
          </cell>
          <cell r="AW258" t="str">
            <v>O23011605560000007754</v>
          </cell>
          <cell r="AX258" t="str">
            <v>INVERSION</v>
          </cell>
          <cell r="AY258">
            <v>0</v>
          </cell>
          <cell r="AZ258" t="str">
            <v>5000253680</v>
          </cell>
          <cell r="BA258">
            <v>233</v>
          </cell>
          <cell r="BB258">
            <v>44573</v>
          </cell>
          <cell r="BC258">
            <v>85675000</v>
          </cell>
          <cell r="BK258" t="str">
            <v/>
          </cell>
          <cell r="CE258" t="str">
            <v/>
          </cell>
          <cell r="CF258" t="str">
            <v/>
          </cell>
          <cell r="EL258" t="str">
            <v>NO</v>
          </cell>
          <cell r="EM258" t="str">
            <v>No Aplica</v>
          </cell>
          <cell r="EN258" t="str">
            <v xml:space="preserve">120
</v>
          </cell>
          <cell r="EO258" t="e">
            <v>#VALUE!</v>
          </cell>
          <cell r="EP258">
            <v>45823</v>
          </cell>
          <cell r="ES258" t="str">
            <v>Clausula 1 - Numeral 6 y 23</v>
          </cell>
          <cell r="ET25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58" t="str">
            <v>No aplica</v>
          </cell>
        </row>
        <row r="259">
          <cell r="E259">
            <v>253</v>
          </cell>
          <cell r="F259" t="str">
            <v>253-2022</v>
          </cell>
          <cell r="G259" t="str">
            <v>CO1.PCCNTR.3200784</v>
          </cell>
          <cell r="H259" t="str">
            <v>ELABORAR 4 DOCUMENTOS QUE CONTEMPLEN DIVERSAS PROPUESTAS PARA LA INCLUSIÓN E IMPLEMENTACIÓN DE NUEVAS FUENTES DE FINANCIACIÓN PARA LA GESTIÓN DEL HÁBITAT</v>
          </cell>
          <cell r="I259" t="str">
            <v>En Ejecución</v>
          </cell>
          <cell r="J259" t="str">
            <v>https://community.secop.gov.co/Public/Tendering/OpportunityDetail/Index?noticeUID=CO1.NTC.2523095&amp;isFromPublicArea=True&amp;isModal=true&amp;asPopupView=true</v>
          </cell>
          <cell r="K259" t="str">
            <v>SDHT-SDRPRI-PSP-013-2022</v>
          </cell>
          <cell r="L259" t="str">
            <v>X</v>
          </cell>
          <cell r="N259" t="str">
            <v>CC</v>
          </cell>
          <cell r="O259">
            <v>1073514616</v>
          </cell>
          <cell r="P259">
            <v>1</v>
          </cell>
          <cell r="Q259" t="str">
            <v>RIVERA MUÑOZ</v>
          </cell>
          <cell r="R259" t="str">
            <v>KAREN JULIE</v>
          </cell>
          <cell r="S259" t="str">
            <v>No Aplica</v>
          </cell>
          <cell r="T259" t="str">
            <v>KAREN JULIE RIVERA MUÑOZ</v>
          </cell>
          <cell r="U259" t="str">
            <v>F</v>
          </cell>
          <cell r="V259">
            <v>44572</v>
          </cell>
          <cell r="W259" t="str">
            <v>No Aplica</v>
          </cell>
          <cell r="X259">
            <v>44573</v>
          </cell>
          <cell r="Y259">
            <v>44921</v>
          </cell>
          <cell r="Z259" t="str">
            <v>Contratación Directa</v>
          </cell>
          <cell r="AA259" t="str">
            <v>Contrato</v>
          </cell>
          <cell r="AB259" t="str">
            <v>Prestación de Servicios Profesionales</v>
          </cell>
          <cell r="AC259" t="str">
            <v>PRESTAR SERVICIOS PROFESIONALES PARA FORMULAR E IMPLEMENTAR EL PLAN DE COMUNICACIONES QUE PERMITA LA DIVULGACIÓN Y CONVOCATORIA DE LOS PROGRAMAS Y ACTIVIDADES PRIORIZADAS POR LA SUBSECRETARÍA DE GESTIÓN FINANCIERA Y LA SUBDIRECCIÓN DE RECURSOS PRIVADOS</v>
          </cell>
          <cell r="AD259">
            <v>44573</v>
          </cell>
          <cell r="AE259">
            <v>44574</v>
          </cell>
          <cell r="AF259">
            <v>44574</v>
          </cell>
          <cell r="AG259">
            <v>44922</v>
          </cell>
          <cell r="AH259">
            <v>11</v>
          </cell>
          <cell r="AI259">
            <v>15</v>
          </cell>
          <cell r="AJ259">
            <v>11.5</v>
          </cell>
          <cell r="AK259">
            <v>11</v>
          </cell>
          <cell r="AL259">
            <v>15</v>
          </cell>
          <cell r="AN259">
            <v>44922</v>
          </cell>
          <cell r="AO259">
            <v>71070000</v>
          </cell>
          <cell r="AP259">
            <v>71070000</v>
          </cell>
          <cell r="AQ259">
            <v>6180000</v>
          </cell>
          <cell r="AR259">
            <v>0</v>
          </cell>
          <cell r="AS259">
            <v>3037</v>
          </cell>
          <cell r="AT259">
            <v>590</v>
          </cell>
          <cell r="AU259">
            <v>44565</v>
          </cell>
          <cell r="AV259">
            <v>71070000</v>
          </cell>
          <cell r="AW259" t="str">
            <v>O23011601190000007825</v>
          </cell>
          <cell r="AX259" t="str">
            <v>INVERSION</v>
          </cell>
          <cell r="AY259">
            <v>0</v>
          </cell>
          <cell r="AZ259" t="str">
            <v>5000254415</v>
          </cell>
          <cell r="BA259">
            <v>266</v>
          </cell>
          <cell r="BB259">
            <v>44573</v>
          </cell>
          <cell r="BC259">
            <v>71070000</v>
          </cell>
          <cell r="BK259" t="str">
            <v/>
          </cell>
          <cell r="CE259" t="str">
            <v/>
          </cell>
          <cell r="CF259" t="str">
            <v/>
          </cell>
          <cell r="EL259" t="str">
            <v>NO</v>
          </cell>
          <cell r="EM259" t="str">
            <v>No Aplica</v>
          </cell>
          <cell r="EN259" t="str">
            <v xml:space="preserve">120
</v>
          </cell>
          <cell r="EO259" t="e">
            <v>#VALUE!</v>
          </cell>
          <cell r="EP259">
            <v>45822</v>
          </cell>
          <cell r="ES259" t="str">
            <v>Clausula 1 - Numeral 6 y 23</v>
          </cell>
          <cell r="ET25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59" t="str">
            <v>No aplica</v>
          </cell>
        </row>
        <row r="260">
          <cell r="E260">
            <v>254</v>
          </cell>
          <cell r="F260" t="str">
            <v>254-2022</v>
          </cell>
          <cell r="G260" t="str">
            <v>CO1.PCCNTR.3202040</v>
          </cell>
          <cell r="H260" t="str">
            <v>ELABORAR 4 DOCUMENTOS QUE CONTEMPLEN DIVERSAS PROPUESTAS PARA LA INCLUSIÓN E IMPLEMENTACIÓN DE NUEVAS FUENTES DE FINANCIACIÓN PARA LA GESTIÓN DEL HÁBITAT</v>
          </cell>
          <cell r="I260" t="str">
            <v>En Ejecución</v>
          </cell>
          <cell r="J260" t="str">
            <v>https://community.secop.gov.co/Public/Tendering/OpportunityDetail/Index?noticeUID=CO1.NTC.2524208&amp;isFromPublicArea=True&amp;isModal=true&amp;asPopupView=true</v>
          </cell>
          <cell r="K260" t="str">
            <v>SDHT-SDRPRI-PSP-011-2022</v>
          </cell>
          <cell r="L260" t="str">
            <v>X</v>
          </cell>
          <cell r="N260" t="str">
            <v>CC</v>
          </cell>
          <cell r="O260">
            <v>80874671</v>
          </cell>
          <cell r="P260">
            <v>3</v>
          </cell>
          <cell r="Q260" t="str">
            <v>BONILLA MORENO</v>
          </cell>
          <cell r="R260" t="str">
            <v>JULIAN FELIPE</v>
          </cell>
          <cell r="S260" t="str">
            <v>No Aplica</v>
          </cell>
          <cell r="T260" t="str">
            <v>JULIAN FELIPE BONILLA MORENO</v>
          </cell>
          <cell r="U260" t="str">
            <v>M</v>
          </cell>
          <cell r="V260">
            <v>44572</v>
          </cell>
          <cell r="W260" t="str">
            <v>No Aplica</v>
          </cell>
          <cell r="X260">
            <v>44574</v>
          </cell>
          <cell r="Y260">
            <v>44922</v>
          </cell>
          <cell r="Z260" t="str">
            <v>Contratación Directa</v>
          </cell>
          <cell r="AA260" t="str">
            <v>Contrato</v>
          </cell>
          <cell r="AB260" t="str">
            <v>Prestación de Servicios Profesionales</v>
          </cell>
          <cell r="AC260" t="str">
            <v>PRESTAR SERVICIOS PROFESIONALES DE ORDEN JURÍDICO, REQUERIDO PARA LA ATENCIÓN DE ENTES DE CONTROL Y DEMÁS ENTIDADES EN EL MARCO DEL DESARROLLO E IMPLEMENTACIÓN DE INSTRUMENTOS DE FINANCIACIÓN PARA LA ADQUISICIÓN DE VIVIENDA</v>
          </cell>
          <cell r="AD260">
            <v>44574</v>
          </cell>
          <cell r="AE260">
            <v>44574</v>
          </cell>
          <cell r="AF260">
            <v>44574</v>
          </cell>
          <cell r="AG260">
            <v>44922</v>
          </cell>
          <cell r="AH260">
            <v>11</v>
          </cell>
          <cell r="AI260">
            <v>15</v>
          </cell>
          <cell r="AJ260">
            <v>11.5</v>
          </cell>
          <cell r="AK260">
            <v>11</v>
          </cell>
          <cell r="AL260">
            <v>15</v>
          </cell>
          <cell r="AN260">
            <v>44922</v>
          </cell>
          <cell r="AO260">
            <v>71070000</v>
          </cell>
          <cell r="AP260">
            <v>71070000</v>
          </cell>
          <cell r="AQ260">
            <v>6180000</v>
          </cell>
          <cell r="AR260">
            <v>0</v>
          </cell>
          <cell r="AS260">
            <v>3031</v>
          </cell>
          <cell r="AT260">
            <v>574</v>
          </cell>
          <cell r="AU260">
            <v>44565</v>
          </cell>
          <cell r="AV260">
            <v>71070000</v>
          </cell>
          <cell r="AW260" t="str">
            <v>O23011601190000007825</v>
          </cell>
          <cell r="AX260" t="str">
            <v>INVERSION</v>
          </cell>
          <cell r="AY260">
            <v>0</v>
          </cell>
          <cell r="AZ260" t="str">
            <v>5000254410</v>
          </cell>
          <cell r="BA260">
            <v>264</v>
          </cell>
          <cell r="BB260">
            <v>44573</v>
          </cell>
          <cell r="BC260">
            <v>71070000</v>
          </cell>
          <cell r="BK260" t="str">
            <v/>
          </cell>
          <cell r="CE260" t="str">
            <v/>
          </cell>
          <cell r="CF260" t="str">
            <v/>
          </cell>
          <cell r="EL260" t="str">
            <v>NO</v>
          </cell>
          <cell r="EM260" t="str">
            <v>No Aplica</v>
          </cell>
          <cell r="EN260" t="str">
            <v xml:space="preserve">120
</v>
          </cell>
          <cell r="EO260" t="e">
            <v>#VALUE!</v>
          </cell>
          <cell r="EP260">
            <v>45822</v>
          </cell>
          <cell r="ES260" t="str">
            <v>Clausula 1 - Numeral 6 y 23</v>
          </cell>
          <cell r="ET26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60" t="str">
            <v>No aplica</v>
          </cell>
        </row>
        <row r="261">
          <cell r="E261">
            <v>255</v>
          </cell>
          <cell r="F261" t="str">
            <v>255-2022</v>
          </cell>
          <cell r="G261" t="str">
            <v>CO1.PCCNTR.3202072</v>
          </cell>
          <cell r="H261" t="str">
            <v>PROMOVER 100 % DE LA IMPLEMENTACIÓN DE LAS FUENTES DE FINANCIACIÓN PARA EL HÁBITAT</v>
          </cell>
          <cell r="I261" t="str">
            <v>En Ejecución</v>
          </cell>
          <cell r="J261" t="str">
            <v>https://community.secop.gov.co/Public/Tendering/OpportunityDetail/Index?noticeUID=CO1.NTC.2524243&amp;isFromPublicArea=True&amp;isModal=true&amp;asPopupView=true</v>
          </cell>
          <cell r="K261" t="str">
            <v>SDHT-SDRPRI-PSP-017-2022</v>
          </cell>
          <cell r="L261" t="str">
            <v>X</v>
          </cell>
          <cell r="N261" t="str">
            <v>CC</v>
          </cell>
          <cell r="O261">
            <v>22668830</v>
          </cell>
          <cell r="P261">
            <v>4</v>
          </cell>
          <cell r="Q261" t="str">
            <v>MUÑOZ COTERA</v>
          </cell>
          <cell r="R261" t="str">
            <v>BLANCA SOFIA</v>
          </cell>
          <cell r="S261" t="str">
            <v>No Aplica</v>
          </cell>
          <cell r="T261" t="str">
            <v>BLANCA SOFIA MUÑOZ COTERA</v>
          </cell>
          <cell r="U261" t="str">
            <v>F</v>
          </cell>
          <cell r="V261">
            <v>44572</v>
          </cell>
          <cell r="W261" t="str">
            <v>No Aplica</v>
          </cell>
          <cell r="X261">
            <v>44574</v>
          </cell>
          <cell r="Y261">
            <v>44922</v>
          </cell>
          <cell r="Z261" t="str">
            <v>Contratación Directa</v>
          </cell>
          <cell r="AA261" t="str">
            <v>Contrato</v>
          </cell>
          <cell r="AB261" t="str">
            <v>Prestación de Servicios Profesionales</v>
          </cell>
          <cell r="AC261" t="str">
            <v>PRESTAR SERVICIOS PROFESIONALES ESPECIALIZADOS PARA APOYAR EL PROCESO DE SEGUIMIENTO A LA ETAPA DE IMPLEMENTACIÓN DE LA POLÍTICA DE GESTIÓN INTEGRAL DEL HÁBITAT, ASI COMO APOYAR LAS RESPUESTAS A LOS REQUERIMIENTOS DE INFORMACIÓN DEL SECTOR.</v>
          </cell>
          <cell r="AD261">
            <v>44574</v>
          </cell>
          <cell r="AE261">
            <v>44574</v>
          </cell>
          <cell r="AF261">
            <v>44574</v>
          </cell>
          <cell r="AG261">
            <v>44922</v>
          </cell>
          <cell r="AH261">
            <v>11</v>
          </cell>
          <cell r="AI261">
            <v>15</v>
          </cell>
          <cell r="AJ261">
            <v>11.5</v>
          </cell>
          <cell r="AK261">
            <v>11</v>
          </cell>
          <cell r="AL261">
            <v>15</v>
          </cell>
          <cell r="AN261">
            <v>44922</v>
          </cell>
          <cell r="AO261">
            <v>106605000</v>
          </cell>
          <cell r="AP261">
            <v>106605000</v>
          </cell>
          <cell r="AQ261">
            <v>9270000</v>
          </cell>
          <cell r="AR261">
            <v>0</v>
          </cell>
          <cell r="AS261">
            <v>3057</v>
          </cell>
          <cell r="AT261">
            <v>633</v>
          </cell>
          <cell r="AU261">
            <v>44565</v>
          </cell>
          <cell r="AV261">
            <v>106605000</v>
          </cell>
          <cell r="AW261" t="str">
            <v>O23011601190000007825</v>
          </cell>
          <cell r="AX261" t="str">
            <v>INVERSION</v>
          </cell>
          <cell r="AY261">
            <v>0</v>
          </cell>
          <cell r="AZ261" t="str">
            <v>5000254421</v>
          </cell>
          <cell r="BA261">
            <v>268</v>
          </cell>
          <cell r="BB261">
            <v>44573</v>
          </cell>
          <cell r="BC261">
            <v>106605000</v>
          </cell>
          <cell r="BK261" t="str">
            <v/>
          </cell>
          <cell r="CE261" t="str">
            <v/>
          </cell>
          <cell r="CF261" t="str">
            <v/>
          </cell>
          <cell r="EL261" t="str">
            <v>NO</v>
          </cell>
          <cell r="EM261" t="str">
            <v>No Aplica</v>
          </cell>
          <cell r="EN261" t="str">
            <v xml:space="preserve">120
</v>
          </cell>
          <cell r="EO261" t="e">
            <v>#VALUE!</v>
          </cell>
          <cell r="EP261">
            <v>45822</v>
          </cell>
          <cell r="ES261" t="str">
            <v>Clausula 1 - Numeral 6 y 23</v>
          </cell>
          <cell r="ET26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61" t="str">
            <v>No aplica</v>
          </cell>
        </row>
        <row r="262">
          <cell r="E262">
            <v>256</v>
          </cell>
          <cell r="F262" t="str">
            <v>256-2022</v>
          </cell>
          <cell r="G262" t="str">
            <v>CO1.PCCNTR.3197823</v>
          </cell>
          <cell r="H262" t="str">
            <v>IMPLEMENTAR 1  SISTEMA  DE LA SDHT</v>
          </cell>
          <cell r="I262" t="str">
            <v>En Ejecución</v>
          </cell>
          <cell r="J262" t="str">
            <v>https://community.secop.gov.co/Public/Tendering/OpportunityDetail/Index?noticeUID=CO1.NTC.2520162&amp;isFromPublicArea=True&amp;isModal=true&amp;asPopupView=true</v>
          </cell>
          <cell r="K262" t="str">
            <v>SDHT-SDA-PSP-011-2022</v>
          </cell>
          <cell r="L262" t="str">
            <v>X</v>
          </cell>
          <cell r="N262" t="str">
            <v>CC</v>
          </cell>
          <cell r="O262">
            <v>1128443233</v>
          </cell>
          <cell r="P262">
            <v>6</v>
          </cell>
          <cell r="Q262" t="str">
            <v>SOSA GIRALDO</v>
          </cell>
          <cell r="R262" t="str">
            <v>CESAR AUGUSTO</v>
          </cell>
          <cell r="S262" t="str">
            <v>No Aplica</v>
          </cell>
          <cell r="T262" t="str">
            <v>CESAR AUGUSTO SOSA GIRALDO</v>
          </cell>
          <cell r="U262" t="str">
            <v>M</v>
          </cell>
          <cell r="V262">
            <v>44572</v>
          </cell>
          <cell r="W262" t="str">
            <v>No Aplica</v>
          </cell>
          <cell r="X262">
            <v>44573</v>
          </cell>
          <cell r="Y262">
            <v>44753</v>
          </cell>
          <cell r="Z262" t="str">
            <v>Contratación Directa</v>
          </cell>
          <cell r="AA262" t="str">
            <v>Contrato</v>
          </cell>
          <cell r="AB262" t="str">
            <v>Prestación de Servicios Profesionales</v>
          </cell>
          <cell r="AC262"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262">
            <v>44573</v>
          </cell>
          <cell r="AE262">
            <v>44573</v>
          </cell>
          <cell r="AF262">
            <v>44573</v>
          </cell>
          <cell r="AG262">
            <v>44753</v>
          </cell>
          <cell r="AH262">
            <v>6</v>
          </cell>
          <cell r="AI262">
            <v>0</v>
          </cell>
          <cell r="AJ262">
            <v>6</v>
          </cell>
          <cell r="AK262">
            <v>6</v>
          </cell>
          <cell r="AL262">
            <v>0</v>
          </cell>
          <cell r="AN262">
            <v>44753</v>
          </cell>
          <cell r="AO262">
            <v>32100000</v>
          </cell>
          <cell r="AP262">
            <v>32100000</v>
          </cell>
          <cell r="AQ262">
            <v>5350000</v>
          </cell>
          <cell r="AR262">
            <v>0</v>
          </cell>
          <cell r="AS262">
            <v>3139</v>
          </cell>
          <cell r="AT262">
            <v>635</v>
          </cell>
          <cell r="AU262">
            <v>44565</v>
          </cell>
          <cell r="AV262">
            <v>32100000</v>
          </cell>
          <cell r="AW262" t="str">
            <v>O23011605560000007754</v>
          </cell>
          <cell r="AX262" t="str">
            <v>INVERSION</v>
          </cell>
          <cell r="AY262">
            <v>0</v>
          </cell>
          <cell r="AZ262" t="str">
            <v>5000253072</v>
          </cell>
          <cell r="BA262">
            <v>215</v>
          </cell>
          <cell r="BB262">
            <v>44573</v>
          </cell>
          <cell r="BC262">
            <v>32100000</v>
          </cell>
          <cell r="BK262" t="str">
            <v/>
          </cell>
          <cell r="CE262" t="str">
            <v/>
          </cell>
          <cell r="CF262" t="str">
            <v/>
          </cell>
          <cell r="EL262" t="str">
            <v>NO</v>
          </cell>
          <cell r="EM262" t="str">
            <v>No Aplica</v>
          </cell>
          <cell r="EN262" t="str">
            <v xml:space="preserve">120
</v>
          </cell>
          <cell r="EO262" t="e">
            <v>#VALUE!</v>
          </cell>
          <cell r="EP262">
            <v>45653</v>
          </cell>
          <cell r="ES262" t="str">
            <v>Clausula 1 - Numeral 6 y 23</v>
          </cell>
          <cell r="ET26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62" t="str">
            <v>No aplica</v>
          </cell>
        </row>
        <row r="263">
          <cell r="E263">
            <v>257</v>
          </cell>
          <cell r="F263" t="str">
            <v>257-2022</v>
          </cell>
          <cell r="G263" t="str">
            <v>CO1.PCCNTR.3198498</v>
          </cell>
          <cell r="H263" t="str">
            <v>IMPLEMENTAR 1  SISTEMA  DE LA SDHT</v>
          </cell>
          <cell r="I263" t="str">
            <v>En Ejecución</v>
          </cell>
          <cell r="J263" t="str">
            <v>https://community.secop.gov.co/Public/Tendering/OpportunityDetail/Index?noticeUID=CO1.NTC.2521249&amp;isFromPublicArea=True&amp;isModal=true&amp;asPopupView=true</v>
          </cell>
          <cell r="K263" t="str">
            <v>SDHT-SGC-PSP-016-2022</v>
          </cell>
          <cell r="L263" t="str">
            <v>X</v>
          </cell>
          <cell r="N263" t="str">
            <v>CC</v>
          </cell>
          <cell r="O263">
            <v>1012333107</v>
          </cell>
          <cell r="P263">
            <v>3</v>
          </cell>
          <cell r="Q263" t="str">
            <v>GUARNIZO LATORRE</v>
          </cell>
          <cell r="R263" t="str">
            <v>MARIA ALEJANDRA</v>
          </cell>
          <cell r="S263" t="str">
            <v>No Aplica</v>
          </cell>
          <cell r="T263" t="str">
            <v>MARIA ALEJANDRA GUARNIZO LATORRE</v>
          </cell>
          <cell r="U263" t="str">
            <v>F</v>
          </cell>
          <cell r="V263">
            <v>44572</v>
          </cell>
          <cell r="W263" t="str">
            <v>No Aplica</v>
          </cell>
          <cell r="X263">
            <v>44572</v>
          </cell>
          <cell r="Y263">
            <v>44921</v>
          </cell>
          <cell r="Z263" t="str">
            <v>Contratación Directa</v>
          </cell>
          <cell r="AA263" t="str">
            <v>Contrato</v>
          </cell>
          <cell r="AB263" t="str">
            <v>Prestación de Servicios Profesionales</v>
          </cell>
          <cell r="AC263" t="str">
            <v xml:space="preserve"> PRESTAR SERVICIOS PROFESIONALES PARA APOYAR LA REVISIÓN JURÍDICA DE LOS DOCUMENTOS EXPEDIDOS POR LA SUBSECRETARIA DE GESTIÓN CORPORATIVA.</v>
          </cell>
          <cell r="AD263">
            <v>44572</v>
          </cell>
          <cell r="AE263">
            <v>44572</v>
          </cell>
          <cell r="AF263">
            <v>44572</v>
          </cell>
          <cell r="AG263">
            <v>44920</v>
          </cell>
          <cell r="AH263">
            <v>11</v>
          </cell>
          <cell r="AI263">
            <v>15</v>
          </cell>
          <cell r="AJ263">
            <v>11.5</v>
          </cell>
          <cell r="AK263">
            <v>11</v>
          </cell>
          <cell r="AL263">
            <v>15</v>
          </cell>
          <cell r="AN263">
            <v>44920</v>
          </cell>
          <cell r="AO263">
            <v>86250000</v>
          </cell>
          <cell r="AP263">
            <v>86250000</v>
          </cell>
          <cell r="AQ263">
            <v>7500000</v>
          </cell>
          <cell r="AR263">
            <v>0</v>
          </cell>
          <cell r="AS263">
            <v>3653</v>
          </cell>
          <cell r="AT263">
            <v>235</v>
          </cell>
          <cell r="AU263">
            <v>44565</v>
          </cell>
          <cell r="AV263">
            <v>86250000</v>
          </cell>
          <cell r="AW263" t="str">
            <v>O23011605560000007754</v>
          </cell>
          <cell r="AX263" t="str">
            <v>INVERSION</v>
          </cell>
          <cell r="AY263">
            <v>0</v>
          </cell>
          <cell r="AZ263" t="str">
            <v>5000253132</v>
          </cell>
          <cell r="BA263">
            <v>223</v>
          </cell>
          <cell r="BB263">
            <v>44572</v>
          </cell>
          <cell r="BC263">
            <v>86250000</v>
          </cell>
          <cell r="BK263" t="str">
            <v/>
          </cell>
          <cell r="CE263" t="str">
            <v/>
          </cell>
          <cell r="CF263" t="str">
            <v/>
          </cell>
          <cell r="EL263" t="str">
            <v>NO</v>
          </cell>
          <cell r="EM263" t="str">
            <v>No Aplica</v>
          </cell>
          <cell r="EN263" t="str">
            <v xml:space="preserve">120
</v>
          </cell>
          <cell r="EO263" t="e">
            <v>#VALUE!</v>
          </cell>
          <cell r="EP263">
            <v>45820</v>
          </cell>
          <cell r="ES263" t="str">
            <v>Clausula 1 - Numeral 6 y 23</v>
          </cell>
          <cell r="ET26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63" t="str">
            <v>No aplica</v>
          </cell>
        </row>
        <row r="264">
          <cell r="E264">
            <v>258</v>
          </cell>
          <cell r="F264" t="str">
            <v>258-2022</v>
          </cell>
          <cell r="G264" t="str">
            <v>CO1.PCCNTR.3199128</v>
          </cell>
          <cell r="H264" t="str">
            <v xml:space="preserve"> ADOPTAR 1 POLÍTICA DE GESTIÓN INTEGRAL DEL SECTOR HÁBITAT </v>
          </cell>
          <cell r="I264" t="str">
            <v>En Ejecución</v>
          </cell>
          <cell r="J264" t="str">
            <v>https://community.secop.gov.co/Public/Tendering/OpportunityDetail/Index?noticeUID=CO1.NTC.2521602&amp;isFromPublicArea=True&amp;isModal=true&amp;asPopupView=true</v>
          </cell>
          <cell r="K264" t="str">
            <v>SDHT-SDIS-PSP-018-2022</v>
          </cell>
          <cell r="L264" t="str">
            <v>X</v>
          </cell>
          <cell r="N264" t="str">
            <v>CC</v>
          </cell>
          <cell r="O264">
            <v>32834734</v>
          </cell>
          <cell r="P264">
            <v>3</v>
          </cell>
          <cell r="Q264" t="str">
            <v>LABRADOR ARAUJO</v>
          </cell>
          <cell r="R264" t="str">
            <v>GISELA PAOLA</v>
          </cell>
          <cell r="S264" t="str">
            <v>No Aplica</v>
          </cell>
          <cell r="T264" t="str">
            <v>GISELA PAOLA LABRADOR ARAUJO</v>
          </cell>
          <cell r="U264" t="str">
            <v>F</v>
          </cell>
          <cell r="V264">
            <v>44573</v>
          </cell>
          <cell r="W264">
            <v>44578</v>
          </cell>
          <cell r="X264">
            <v>44573</v>
          </cell>
          <cell r="Y264">
            <v>44926</v>
          </cell>
          <cell r="Z264" t="str">
            <v>Contratación Directa</v>
          </cell>
          <cell r="AA264" t="str">
            <v>Contrato</v>
          </cell>
          <cell r="AB264" t="str">
            <v>Prestación de Servicios Profesionales</v>
          </cell>
          <cell r="AC264" t="str">
            <v>PRESTAR SERVICIOS PROFESIONALES ESPECIALIZADOS PARA APOYAR EL PROCESO DE SEGUIMIENTO A LA ETAPA DE IMPLEMENTACIÓN DE LA POLÍTICA DE GESTIÓN INTEGRAL DEL HÁBITAT, ASI COMO APOYAR LAS RESPUESTAS A LOS REQUERIMIENTOS DE INFORMACIÓN DEL SECTOR.</v>
          </cell>
          <cell r="AD264">
            <v>44578</v>
          </cell>
          <cell r="AE264">
            <v>44578</v>
          </cell>
          <cell r="AF264">
            <v>44578</v>
          </cell>
          <cell r="AG264">
            <v>44926</v>
          </cell>
          <cell r="AH264">
            <v>11</v>
          </cell>
          <cell r="AI264">
            <v>15</v>
          </cell>
          <cell r="AJ264">
            <v>11.5</v>
          </cell>
          <cell r="AK264">
            <v>11</v>
          </cell>
          <cell r="AL264">
            <v>15</v>
          </cell>
          <cell r="AN264">
            <v>44926</v>
          </cell>
          <cell r="AO264">
            <v>154307000</v>
          </cell>
          <cell r="AP264">
            <v>154307000</v>
          </cell>
          <cell r="AQ264">
            <v>13418000</v>
          </cell>
          <cell r="AR264">
            <v>0</v>
          </cell>
          <cell r="AS264">
            <v>2633</v>
          </cell>
          <cell r="AT264">
            <v>567</v>
          </cell>
          <cell r="AU264">
            <v>44565</v>
          </cell>
          <cell r="AV264">
            <v>154307000</v>
          </cell>
          <cell r="AW264" t="str">
            <v>O23011601190000007721</v>
          </cell>
          <cell r="AX264" t="str">
            <v>INVERSION</v>
          </cell>
          <cell r="AY264">
            <v>0</v>
          </cell>
          <cell r="AZ264" t="str">
            <v>5000253885</v>
          </cell>
          <cell r="BA264">
            <v>248</v>
          </cell>
          <cell r="BB264">
            <v>44573</v>
          </cell>
          <cell r="BC264">
            <v>154307000</v>
          </cell>
          <cell r="BK264" t="str">
            <v/>
          </cell>
          <cell r="CE264" t="str">
            <v/>
          </cell>
          <cell r="CF264" t="str">
            <v/>
          </cell>
          <cell r="EL264" t="str">
            <v>NO</v>
          </cell>
          <cell r="EM264" t="str">
            <v>No Aplica</v>
          </cell>
          <cell r="EN264" t="str">
            <v xml:space="preserve">120
</v>
          </cell>
          <cell r="EO264" t="e">
            <v>#VALUE!</v>
          </cell>
          <cell r="EP264">
            <v>45826</v>
          </cell>
          <cell r="ES264" t="str">
            <v>Clausula 1 - Numeral 6 y 23</v>
          </cell>
          <cell r="ET26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64" t="str">
            <v>No aplica</v>
          </cell>
        </row>
        <row r="265">
          <cell r="E265">
            <v>259</v>
          </cell>
          <cell r="F265" t="str">
            <v>259-2022</v>
          </cell>
          <cell r="G265" t="str">
            <v>CO1.PCCNTR.3199533</v>
          </cell>
          <cell r="H265" t="str">
            <v>DESARROLLAR 7 DOCUMENTOS ENTRE  ESTUDIOS  Y  EVALUACIONES SOBRE PROGRAMAS, ESTRATEGÍAS Y POLITÍTICAS DEL SECTOR HÁBITAT.</v>
          </cell>
          <cell r="I265" t="str">
            <v>Terminación Anticipada</v>
          </cell>
          <cell r="J265" t="str">
            <v>https://community.secop.gov.co/Public/Tendering/OpportunityDetail/Index?noticeUID=CO1.NTC.2520127&amp;isFromPublicArea=True&amp;isModal=true&amp;asPopupView=true</v>
          </cell>
          <cell r="K265" t="str">
            <v>SDHT-SDIS-PSP-023-2022</v>
          </cell>
          <cell r="L265" t="str">
            <v>X</v>
          </cell>
          <cell r="N265" t="str">
            <v>CC</v>
          </cell>
          <cell r="O265">
            <v>1015411768</v>
          </cell>
          <cell r="P265">
            <v>7</v>
          </cell>
          <cell r="Q265" t="str">
            <v>GONZALEZ GUATIBONZA</v>
          </cell>
          <cell r="R265" t="str">
            <v>LEIDY CATALINA</v>
          </cell>
          <cell r="S265" t="str">
            <v>No Aplica</v>
          </cell>
          <cell r="T265" t="str">
            <v>LEIDY CATALINA GONZALEZ GUATIBONZA</v>
          </cell>
          <cell r="U265" t="str">
            <v>F</v>
          </cell>
          <cell r="V265">
            <v>44572</v>
          </cell>
          <cell r="W265">
            <v>44573</v>
          </cell>
          <cell r="X265">
            <v>44573</v>
          </cell>
          <cell r="Y265">
            <v>44916</v>
          </cell>
          <cell r="Z265" t="str">
            <v>Contratación Directa</v>
          </cell>
          <cell r="AA265" t="str">
            <v>Contrato</v>
          </cell>
          <cell r="AB265" t="str">
            <v>Prestación de Servicios Profesionales</v>
          </cell>
          <cell r="AC265" t="str">
            <v>PRESTAR SERVICIOS PROFESIONALES PARA APOYAR EL ANÁLISIS DE INFORMACION ESTADÍSTICA QUE PERMITA REALIZAR EL SEGUIMIENTO Y EVALUACIONES EN TEMAS DE VIVIENDA, EN EL MARCO DE LA POLÍTICA DE GESTIÓN INTEGRAL DEL HÁBITAT.</v>
          </cell>
          <cell r="AD265">
            <v>44573</v>
          </cell>
          <cell r="AE265">
            <v>44573</v>
          </cell>
          <cell r="AF265">
            <v>44573</v>
          </cell>
          <cell r="AG265">
            <v>44922</v>
          </cell>
          <cell r="AH265">
            <v>11</v>
          </cell>
          <cell r="AI265">
            <v>15</v>
          </cell>
          <cell r="AJ265">
            <v>11.5</v>
          </cell>
          <cell r="AK265">
            <v>11</v>
          </cell>
          <cell r="AL265">
            <v>15</v>
          </cell>
          <cell r="AM265">
            <v>44922</v>
          </cell>
          <cell r="AN265">
            <v>44806</v>
          </cell>
          <cell r="AO265">
            <v>88838000</v>
          </cell>
          <cell r="AP265">
            <v>59482831</v>
          </cell>
          <cell r="AQ265">
            <v>7725043</v>
          </cell>
          <cell r="AR265">
            <v>-5.5</v>
          </cell>
          <cell r="AS265">
            <v>2638</v>
          </cell>
          <cell r="AT265">
            <v>591</v>
          </cell>
          <cell r="AU265">
            <v>44565</v>
          </cell>
          <cell r="AV265">
            <v>88838000</v>
          </cell>
          <cell r="AW265" t="str">
            <v>O23011601190000007721</v>
          </cell>
          <cell r="AX265" t="str">
            <v>INVERSION</v>
          </cell>
          <cell r="AY265">
            <v>0</v>
          </cell>
          <cell r="AZ265" t="str">
            <v>5000254190</v>
          </cell>
          <cell r="BA265">
            <v>257</v>
          </cell>
          <cell r="BB265">
            <v>44573</v>
          </cell>
          <cell r="BC265">
            <v>88838000</v>
          </cell>
          <cell r="BK265" t="str">
            <v/>
          </cell>
          <cell r="CE265" t="str">
            <v/>
          </cell>
          <cell r="CF265" t="str">
            <v/>
          </cell>
          <cell r="EH265">
            <v>29355169</v>
          </cell>
          <cell r="EI265" t="str">
            <v>OK</v>
          </cell>
          <cell r="EJ265" t="str">
            <v>Terminación Anticipada</v>
          </cell>
          <cell r="EK265">
            <v>44807</v>
          </cell>
          <cell r="EL265" t="str">
            <v>NO</v>
          </cell>
          <cell r="EM265" t="str">
            <v>No Aplica</v>
          </cell>
          <cell r="EN265" t="str">
            <v xml:space="preserve">120
</v>
          </cell>
          <cell r="EO265" t="e">
            <v>#VALUE!</v>
          </cell>
          <cell r="EP265">
            <v>45706</v>
          </cell>
          <cell r="ES265" t="str">
            <v>Clausula 1 - Numeral 6 y 23</v>
          </cell>
          <cell r="ET26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65" t="str">
            <v>No aplica</v>
          </cell>
        </row>
        <row r="266">
          <cell r="E266">
            <v>260</v>
          </cell>
          <cell r="F266" t="str">
            <v>260-2022</v>
          </cell>
          <cell r="G266" t="str">
            <v>CO1.PCCNTR.3199870</v>
          </cell>
          <cell r="H266" t="str">
            <v>CREAR 1 INVENTARIO DE INFORMACIÓN MISIONAL Y ESTRATÉGICA DEL SECTOR HÁBITAT</v>
          </cell>
          <cell r="I266" t="str">
            <v>En Ejecución</v>
          </cell>
          <cell r="J266" t="str">
            <v>https://community.secop.gov.co/Public/Tendering/OpportunityDetail/Index?noticeUID=CO1.NTC.2520134&amp;isFromPublicArea=True&amp;isModal=true&amp;asPopupView=true</v>
          </cell>
          <cell r="K266" t="str">
            <v>SDHT-SDIS-PSP-013-2022</v>
          </cell>
          <cell r="L266" t="str">
            <v>X</v>
          </cell>
          <cell r="N266" t="str">
            <v>CC</v>
          </cell>
          <cell r="O266">
            <v>52314200</v>
          </cell>
          <cell r="P266">
            <v>4</v>
          </cell>
          <cell r="Q266" t="str">
            <v>VARGAS BOLIVAR</v>
          </cell>
          <cell r="R266" t="str">
            <v>FRANCIA HELENA</v>
          </cell>
          <cell r="S266" t="str">
            <v>No Aplica</v>
          </cell>
          <cell r="T266" t="str">
            <v>FRANCIA HELENA VARGAS BOLIVAR</v>
          </cell>
          <cell r="U266" t="str">
            <v>F</v>
          </cell>
          <cell r="V266">
            <v>44572</v>
          </cell>
          <cell r="W266">
            <v>44574</v>
          </cell>
          <cell r="X266">
            <v>44573</v>
          </cell>
          <cell r="Y266">
            <v>44926</v>
          </cell>
          <cell r="Z266" t="str">
            <v>Contratación Directa</v>
          </cell>
          <cell r="AA266" t="str">
            <v>Contrato</v>
          </cell>
          <cell r="AB266" t="str">
            <v>Prestación de Servicios Profesionales</v>
          </cell>
          <cell r="AC266" t="str">
            <v>PRESTAR SERVICIOS PROFESIONALES PARA APOYAR LAS ACTIVIDADES DE ANÁLISIS, CONSOLIDACIÓN Y GESTIÓN INTERINSTIRUCIONAL DE LA INFORMACIÓN RELACIONADA CON LA BATERÍA DE INDICADORES DE CIUDAD DEL OBSERVATORIO DE HÁBITAT DEL DISTRITO CAPITAL</v>
          </cell>
          <cell r="AD266">
            <v>44574</v>
          </cell>
          <cell r="AE266">
            <v>44574</v>
          </cell>
          <cell r="AF266">
            <v>44574</v>
          </cell>
          <cell r="AG266">
            <v>44923</v>
          </cell>
          <cell r="AH266">
            <v>11</v>
          </cell>
          <cell r="AI266">
            <v>15</v>
          </cell>
          <cell r="AJ266">
            <v>11.5</v>
          </cell>
          <cell r="AK266">
            <v>11</v>
          </cell>
          <cell r="AL266">
            <v>15</v>
          </cell>
          <cell r="AN266">
            <v>44923</v>
          </cell>
          <cell r="AO266">
            <v>106605000</v>
          </cell>
          <cell r="AP266">
            <v>106605000</v>
          </cell>
          <cell r="AQ266">
            <v>9270000</v>
          </cell>
          <cell r="AR266">
            <v>0</v>
          </cell>
          <cell r="AS266">
            <v>2660</v>
          </cell>
          <cell r="AT266">
            <v>683</v>
          </cell>
          <cell r="AU266">
            <v>44565</v>
          </cell>
          <cell r="AV266">
            <v>106605000</v>
          </cell>
          <cell r="AW266" t="str">
            <v>O23011605530000007728</v>
          </cell>
          <cell r="AX266" t="str">
            <v>INVERSION</v>
          </cell>
          <cell r="AY266">
            <v>0</v>
          </cell>
          <cell r="AZ266" t="str">
            <v>5000253148</v>
          </cell>
          <cell r="BA266">
            <v>226</v>
          </cell>
          <cell r="BB266">
            <v>44572</v>
          </cell>
          <cell r="BC266">
            <v>106605000</v>
          </cell>
          <cell r="BK266" t="str">
            <v/>
          </cell>
          <cell r="CE266" t="str">
            <v/>
          </cell>
          <cell r="CF266" t="str">
            <v/>
          </cell>
          <cell r="EL266" t="str">
            <v>NO</v>
          </cell>
          <cell r="EM266" t="str">
            <v>No Aplica</v>
          </cell>
          <cell r="EN266" t="str">
            <v xml:space="preserve">120
</v>
          </cell>
          <cell r="EO266" t="e">
            <v>#VALUE!</v>
          </cell>
          <cell r="EP266">
            <v>45823</v>
          </cell>
          <cell r="ES266" t="str">
            <v>Clausula 1 - Numeral 6 y 23</v>
          </cell>
          <cell r="ET26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66" t="str">
            <v>No aplica</v>
          </cell>
        </row>
        <row r="267">
          <cell r="E267">
            <v>261</v>
          </cell>
          <cell r="F267" t="str">
            <v>261-2022</v>
          </cell>
          <cell r="G267" t="str">
            <v>CO1.PCCNTR.3200163</v>
          </cell>
          <cell r="H267" t="str">
            <v>CREAR 1 INVENTARIO DE INFORMACIÓN MISIONAL Y ESTRATÉGICA DEL SECTOR HÁBITAT</v>
          </cell>
          <cell r="I267" t="str">
            <v>En Ejecución</v>
          </cell>
          <cell r="J267" t="str">
            <v>https://community.secop.gov.co/Public/Tendering/OpportunityDetail/Index?noticeUID=CO1.NTC.2520133&amp;isFromPublicArea=True&amp;isModal=true&amp;asPopupView=true</v>
          </cell>
          <cell r="K267" t="str">
            <v>SDHT-SDIS-PSP-014-2022</v>
          </cell>
          <cell r="L267" t="str">
            <v>X</v>
          </cell>
          <cell r="N267" t="str">
            <v>CC</v>
          </cell>
          <cell r="O267">
            <v>1144083163</v>
          </cell>
          <cell r="P267">
            <v>1</v>
          </cell>
          <cell r="Q267" t="str">
            <v>VILLA BENAVIDES</v>
          </cell>
          <cell r="R267" t="str">
            <v>LAURA ISABEL</v>
          </cell>
          <cell r="S267" t="str">
            <v>No Aplica</v>
          </cell>
          <cell r="T267" t="str">
            <v>LAURA ISABEL VILLA BENAVIDES</v>
          </cell>
          <cell r="U267" t="str">
            <v>F</v>
          </cell>
          <cell r="V267">
            <v>44572</v>
          </cell>
          <cell r="W267">
            <v>44578</v>
          </cell>
          <cell r="X267">
            <v>44573</v>
          </cell>
          <cell r="Y267">
            <v>44926</v>
          </cell>
          <cell r="Z267" t="str">
            <v>Contratación Directa</v>
          </cell>
          <cell r="AA267" t="str">
            <v>Contrato</v>
          </cell>
          <cell r="AB267" t="str">
            <v>Prestación de Servicios Profesionales</v>
          </cell>
          <cell r="AC267" t="str">
            <v>PRESTAR SERVICIOS PROFESIONALES DE APOYO A LAS ACTIVIDADES DE PROCESAMIENTO, ANÁLISIS Y EVALUACIÓN DE LA INFORMACIÓN ESTADÍSTICA, SOCIAL Y ECONÓMICA, EN EL MARCO DE LA CREACIÓN DE UN INV</v>
          </cell>
          <cell r="AD267">
            <v>44578</v>
          </cell>
          <cell r="AE267">
            <v>44578</v>
          </cell>
          <cell r="AF267">
            <v>44578</v>
          </cell>
          <cell r="AG267">
            <v>44926</v>
          </cell>
          <cell r="AH267">
            <v>11</v>
          </cell>
          <cell r="AI267">
            <v>15</v>
          </cell>
          <cell r="AJ267">
            <v>11.5</v>
          </cell>
          <cell r="AK267">
            <v>11</v>
          </cell>
          <cell r="AL267">
            <v>15</v>
          </cell>
          <cell r="AN267">
            <v>44926</v>
          </cell>
          <cell r="AO267">
            <v>81132500</v>
          </cell>
          <cell r="AP267">
            <v>81132500</v>
          </cell>
          <cell r="AQ267">
            <v>7055000</v>
          </cell>
          <cell r="AR267">
            <v>0</v>
          </cell>
          <cell r="AS267">
            <v>2662</v>
          </cell>
          <cell r="AT267">
            <v>688</v>
          </cell>
          <cell r="AU267">
            <v>44565</v>
          </cell>
          <cell r="AV267">
            <v>81132500</v>
          </cell>
          <cell r="AW267" t="str">
            <v>O23011605530000007728</v>
          </cell>
          <cell r="AX267" t="str">
            <v>INVERSION</v>
          </cell>
          <cell r="AY267">
            <v>0</v>
          </cell>
          <cell r="AZ267" t="str">
            <v>5000253234</v>
          </cell>
          <cell r="BA267">
            <v>228</v>
          </cell>
          <cell r="BB267">
            <v>44572</v>
          </cell>
          <cell r="BC267">
            <v>81132500</v>
          </cell>
          <cell r="BK267" t="str">
            <v/>
          </cell>
          <cell r="CE267" t="str">
            <v/>
          </cell>
          <cell r="CF267" t="str">
            <v/>
          </cell>
          <cell r="EL267" t="str">
            <v>NO</v>
          </cell>
          <cell r="EM267" t="str">
            <v>No Aplica</v>
          </cell>
          <cell r="EN267" t="str">
            <v xml:space="preserve">120
</v>
          </cell>
          <cell r="EO267" t="e">
            <v>#VALUE!</v>
          </cell>
          <cell r="EP267">
            <v>45826</v>
          </cell>
          <cell r="ES267" t="str">
            <v>Clausula 1 - Numeral 6 y 23</v>
          </cell>
          <cell r="ET26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67" t="str">
            <v>No aplica</v>
          </cell>
        </row>
        <row r="268">
          <cell r="E268">
            <v>262</v>
          </cell>
          <cell r="F268" t="str">
            <v>262-2022</v>
          </cell>
          <cell r="G268" t="str">
            <v>CO1.PCCNTR.3200355</v>
          </cell>
          <cell r="H268" t="str">
            <v>CONSTRUIR  1 INVENTARIO DE SUELO DISPONIBLE Y VACANTE EN LA CIUDAD REGIÓN</v>
          </cell>
          <cell r="I268" t="str">
            <v>En Ejecución</v>
          </cell>
          <cell r="J268" t="str">
            <v>https://community.secop.gov.co/Public/Tendering/OpportunityDetail/Index?noticeUID=CO1.NTC.2520317&amp;isFromPublicArea=True&amp;isModal=true&amp;asPopupView=true</v>
          </cell>
          <cell r="K268" t="str">
            <v>SDHT-SDIS-PSP-004-2022</v>
          </cell>
          <cell r="L268" t="str">
            <v>X</v>
          </cell>
          <cell r="N268" t="str">
            <v>CC</v>
          </cell>
          <cell r="O268">
            <v>1013605450</v>
          </cell>
          <cell r="P268">
            <v>7</v>
          </cell>
          <cell r="Q268" t="str">
            <v>FORERO GARAVITO</v>
          </cell>
          <cell r="R268" t="str">
            <v>KAREN ROCIO</v>
          </cell>
          <cell r="S268" t="str">
            <v>No Aplica</v>
          </cell>
          <cell r="T268" t="str">
            <v>KAREN ROCIO FORERO GARAVITO</v>
          </cell>
          <cell r="U268" t="str">
            <v>F</v>
          </cell>
          <cell r="V268">
            <v>44573</v>
          </cell>
          <cell r="W268">
            <v>44585</v>
          </cell>
          <cell r="X268">
            <v>44574</v>
          </cell>
          <cell r="Y268">
            <v>44926</v>
          </cell>
          <cell r="Z268" t="str">
            <v>Contratación Directa</v>
          </cell>
          <cell r="AA268" t="str">
            <v>Contrato</v>
          </cell>
          <cell r="AB268" t="str">
            <v>Prestación de Servicios Profesionales</v>
          </cell>
          <cell r="AC268" t="str">
            <v>PRESTAR SERVICIOS PROFESIONALES PARA APOYAR EN LOS ANÁLISIS PREDIALES Y CONSTRUCCIÓN DE EXPEDIENTES DE LOS PREDIOS DEL BANCO DE TIERRAS, ASÍ COMO LOS COMPONENTES NORMATIVOS RELACIONADOS CON BOGOTÁ REGIÓN</v>
          </cell>
          <cell r="AD268">
            <v>44585</v>
          </cell>
          <cell r="AE268">
            <v>44585</v>
          </cell>
          <cell r="AF268">
            <v>44585</v>
          </cell>
          <cell r="AG268">
            <v>44919</v>
          </cell>
          <cell r="AH268">
            <v>11</v>
          </cell>
          <cell r="AI268">
            <v>0</v>
          </cell>
          <cell r="AJ268">
            <v>11</v>
          </cell>
          <cell r="AK268">
            <v>11</v>
          </cell>
          <cell r="AL268">
            <v>0</v>
          </cell>
          <cell r="AN268">
            <v>44919</v>
          </cell>
          <cell r="AO268">
            <v>77605000</v>
          </cell>
          <cell r="AP268">
            <v>77605000</v>
          </cell>
          <cell r="AQ268">
            <v>7055000</v>
          </cell>
          <cell r="AR268">
            <v>0</v>
          </cell>
          <cell r="AS268">
            <v>2654</v>
          </cell>
          <cell r="AT268">
            <v>656</v>
          </cell>
          <cell r="AU268">
            <v>44565</v>
          </cell>
          <cell r="AV268">
            <v>77605000</v>
          </cell>
          <cell r="AW268" t="str">
            <v>O23011605520000007802</v>
          </cell>
          <cell r="AX268" t="str">
            <v>INVERSION</v>
          </cell>
          <cell r="AY268">
            <v>0</v>
          </cell>
          <cell r="AZ268" t="str">
            <v>5000254205</v>
          </cell>
          <cell r="BA268">
            <v>259</v>
          </cell>
          <cell r="BB268">
            <v>44573</v>
          </cell>
          <cell r="BC268">
            <v>77605000</v>
          </cell>
          <cell r="BK268" t="str">
            <v/>
          </cell>
          <cell r="CE268" t="str">
            <v/>
          </cell>
          <cell r="CF268" t="str">
            <v/>
          </cell>
          <cell r="DQ268">
            <v>44747</v>
          </cell>
          <cell r="DR268">
            <v>44747</v>
          </cell>
          <cell r="DS268">
            <v>44760</v>
          </cell>
          <cell r="DT268">
            <v>14</v>
          </cell>
          <cell r="EL268" t="str">
            <v>NO</v>
          </cell>
          <cell r="EM268" t="str">
            <v>No Aplica</v>
          </cell>
          <cell r="EN268" t="str">
            <v xml:space="preserve">120
</v>
          </cell>
          <cell r="EO268" t="e">
            <v>#VALUE!</v>
          </cell>
          <cell r="EP268">
            <v>45819</v>
          </cell>
          <cell r="ES268" t="str">
            <v>Clausula 1 - Numeral 6 y 23</v>
          </cell>
          <cell r="ET26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68" t="str">
            <v>No aplica</v>
          </cell>
        </row>
        <row r="269">
          <cell r="E269">
            <v>263</v>
          </cell>
          <cell r="F269" t="str">
            <v>263-2022</v>
          </cell>
          <cell r="G269" t="str">
            <v>CO1.PCCNTR.3199351</v>
          </cell>
          <cell r="H269" t="str">
            <v xml:space="preserve">REALIZAR 1000 PIEZAS NFORMATIVAS SOBRE LA GESTIÓN DE LA SDHT PARA EL PÚBLICO EXTERNO. </v>
          </cell>
          <cell r="I269" t="str">
            <v>En Ejecución</v>
          </cell>
          <cell r="J269" t="str">
            <v>https://community.secop.gov.co/Public/Tendering/OpportunityDetail/Index?noticeUID=CO1.NTC.2520914&amp;isFromPublicArea=True&amp;isModal=true&amp;asPopupView=true</v>
          </cell>
          <cell r="K269" t="str">
            <v>SDHT-OAC-PSP-001-2022</v>
          </cell>
          <cell r="L269" t="str">
            <v>X</v>
          </cell>
          <cell r="N269" t="str">
            <v>CC</v>
          </cell>
          <cell r="O269">
            <v>1140819084</v>
          </cell>
          <cell r="Q269" t="str">
            <v>CONRADO DE LA HOZ</v>
          </cell>
          <cell r="R269" t="str">
            <v>ADRIANA MARCELA</v>
          </cell>
          <cell r="S269" t="str">
            <v>No Aplica</v>
          </cell>
          <cell r="T269" t="str">
            <v>ADRIANA MARCELA CONRADO DE LA HOZ</v>
          </cell>
          <cell r="U269" t="str">
            <v>F</v>
          </cell>
          <cell r="V269">
            <v>44572</v>
          </cell>
          <cell r="W269" t="str">
            <v>No Aplica</v>
          </cell>
          <cell r="X269">
            <v>44575</v>
          </cell>
          <cell r="Y269">
            <v>44924</v>
          </cell>
          <cell r="Z269" t="str">
            <v>Contratación Directa</v>
          </cell>
          <cell r="AA269" t="str">
            <v>Contrato</v>
          </cell>
          <cell r="AB269" t="str">
            <v>Prestación de Servicios Profesionales</v>
          </cell>
          <cell r="AC269" t="str">
            <v>PRESTAR SERVICIOS PROFESIONALES PARA LA GENERACIÓN DE CONTENIDOS Y ARCHIVO AUDIOVISUAL DE LAS ACTIVIDADES, PROGRAMAS Y PROYECTOS DE LA SDHT.</v>
          </cell>
          <cell r="AD269">
            <v>44575</v>
          </cell>
          <cell r="AE269">
            <v>44575</v>
          </cell>
          <cell r="AF269">
            <v>44575</v>
          </cell>
          <cell r="AG269">
            <v>44923</v>
          </cell>
          <cell r="AH269">
            <v>11</v>
          </cell>
          <cell r="AI269">
            <v>15</v>
          </cell>
          <cell r="AJ269">
            <v>11.5</v>
          </cell>
          <cell r="AK269">
            <v>11</v>
          </cell>
          <cell r="AL269">
            <v>15</v>
          </cell>
          <cell r="AN269">
            <v>44923</v>
          </cell>
          <cell r="AO269">
            <v>88837500</v>
          </cell>
          <cell r="AP269">
            <v>88837500</v>
          </cell>
          <cell r="AQ269">
            <v>7725000</v>
          </cell>
          <cell r="AR269">
            <v>0</v>
          </cell>
          <cell r="AS269">
            <v>3103</v>
          </cell>
          <cell r="AT269">
            <v>497</v>
          </cell>
          <cell r="AU269">
            <v>44565</v>
          </cell>
          <cell r="AV269">
            <v>88837500</v>
          </cell>
          <cell r="AW269" t="str">
            <v>O23011601210000007836</v>
          </cell>
          <cell r="AX269" t="str">
            <v>INVERSION</v>
          </cell>
          <cell r="AY269">
            <v>0</v>
          </cell>
          <cell r="AZ269" t="str">
            <v>5000252958</v>
          </cell>
          <cell r="BA269">
            <v>208</v>
          </cell>
          <cell r="BB269">
            <v>44572</v>
          </cell>
          <cell r="BC269">
            <v>88837500</v>
          </cell>
          <cell r="BK269" t="str">
            <v/>
          </cell>
          <cell r="CE269" t="str">
            <v/>
          </cell>
          <cell r="CF269" t="str">
            <v/>
          </cell>
          <cell r="DA269">
            <v>44824</v>
          </cell>
          <cell r="DB269" t="str">
            <v>LUIS CARLOS ROMERO NOGUERA</v>
          </cell>
          <cell r="DC269">
            <v>79966463</v>
          </cell>
          <cell r="DD269" t="str">
            <v>Carrera 89 No 19A 50 Int 1 Apto 402  Conjunto Prados de Capellanía Barrio Hayuelos</v>
          </cell>
          <cell r="DE269">
            <v>3168808055</v>
          </cell>
          <cell r="DF269" t="str">
            <v>Luiscarlosromero.noguera@gmail.com</v>
          </cell>
          <cell r="DG269">
            <v>25492500</v>
          </cell>
          <cell r="DH269" t="str">
            <v>No Aplica</v>
          </cell>
          <cell r="EL269" t="str">
            <v>NO</v>
          </cell>
          <cell r="EM269" t="str">
            <v>No Aplica</v>
          </cell>
          <cell r="EN269" t="str">
            <v xml:space="preserve">120
</v>
          </cell>
          <cell r="EO269" t="e">
            <v>#VALUE!</v>
          </cell>
          <cell r="EP269">
            <v>45823</v>
          </cell>
          <cell r="ES269" t="str">
            <v>Clausula 1 - Numeral 6 y 23</v>
          </cell>
          <cell r="ET26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69" t="str">
            <v>No aplica</v>
          </cell>
        </row>
        <row r="270">
          <cell r="E270">
            <v>264</v>
          </cell>
          <cell r="F270" t="str">
            <v>264-2022</v>
          </cell>
          <cell r="G270" t="str">
            <v>CO1.PCCNTR.3199026</v>
          </cell>
          <cell r="H270" t="str">
            <v>IMPLEMENTAR 1  SISTEMA  DE LA SDHT</v>
          </cell>
          <cell r="I270" t="str">
            <v>En Ejecución</v>
          </cell>
          <cell r="J270" t="str">
            <v>https://community.secop.gov.co/Public/Tendering/OpportunityDetail/Index?noticeUID=CO1.NTC.2521255&amp;isFromPublicArea=True&amp;isModal=true&amp;asPopupView=true</v>
          </cell>
          <cell r="K270" t="str">
            <v>SDHT-SDA-PSP-036-2022</v>
          </cell>
          <cell r="L270" t="str">
            <v>X</v>
          </cell>
          <cell r="N270" t="str">
            <v>CC</v>
          </cell>
          <cell r="O270">
            <v>1032430657</v>
          </cell>
          <cell r="P270">
            <v>0</v>
          </cell>
          <cell r="Q270" t="str">
            <v>LOZANO CARREÑO</v>
          </cell>
          <cell r="R270" t="str">
            <v>JUAN CAMILO</v>
          </cell>
          <cell r="S270" t="str">
            <v>No Aplica</v>
          </cell>
          <cell r="T270" t="str">
            <v>JUAN CAMILO LOZANO CARREÑO</v>
          </cell>
          <cell r="U270" t="str">
            <v>M</v>
          </cell>
          <cell r="V270">
            <v>44572</v>
          </cell>
          <cell r="W270" t="str">
            <v>No Aplica</v>
          </cell>
          <cell r="X270">
            <v>44573</v>
          </cell>
          <cell r="Y270">
            <v>44921</v>
          </cell>
          <cell r="Z270" t="str">
            <v>Contratación Directa</v>
          </cell>
          <cell r="AA270" t="str">
            <v>Contrato</v>
          </cell>
          <cell r="AB270" t="str">
            <v>Prestación de Servicios Profesionales</v>
          </cell>
          <cell r="AC270" t="str">
            <v>PRESTAR SERVICIOS PROFESIONALES PARA BRINDAR APOYO Y SEGUIMIENTO AL PROCESO DE GESTIÓN CONTRACTUAL EN TODAS SUS ETAPAS Y MODALIDADES</v>
          </cell>
          <cell r="AD270">
            <v>44573</v>
          </cell>
          <cell r="AE270">
            <v>44573</v>
          </cell>
          <cell r="AF270">
            <v>44573</v>
          </cell>
          <cell r="AG270">
            <v>44921</v>
          </cell>
          <cell r="AH270">
            <v>11</v>
          </cell>
          <cell r="AI270">
            <v>15</v>
          </cell>
          <cell r="AJ270">
            <v>11.5</v>
          </cell>
          <cell r="AK270">
            <v>11</v>
          </cell>
          <cell r="AL270">
            <v>15</v>
          </cell>
          <cell r="AN270">
            <v>44921</v>
          </cell>
          <cell r="AO270">
            <v>77050000</v>
          </cell>
          <cell r="AP270">
            <v>77050000</v>
          </cell>
          <cell r="AQ270">
            <v>6700000</v>
          </cell>
          <cell r="AR270">
            <v>0</v>
          </cell>
          <cell r="AS270">
            <v>3145</v>
          </cell>
          <cell r="AT270">
            <v>654</v>
          </cell>
          <cell r="AU270">
            <v>44565</v>
          </cell>
          <cell r="AV270">
            <v>77050000</v>
          </cell>
          <cell r="AW270" t="str">
            <v>O23011605560000007754</v>
          </cell>
          <cell r="AX270" t="str">
            <v>INVERSION</v>
          </cell>
          <cell r="AY270">
            <v>0</v>
          </cell>
          <cell r="AZ270" t="str">
            <v>5000253077</v>
          </cell>
          <cell r="BA270">
            <v>217</v>
          </cell>
          <cell r="BB270">
            <v>44572</v>
          </cell>
          <cell r="BC270">
            <v>77050000</v>
          </cell>
          <cell r="BK270" t="str">
            <v/>
          </cell>
          <cell r="CE270" t="str">
            <v/>
          </cell>
          <cell r="CF270" t="str">
            <v/>
          </cell>
          <cell r="EL270" t="str">
            <v>NO</v>
          </cell>
          <cell r="EM270" t="str">
            <v>No Aplica</v>
          </cell>
          <cell r="EN270" t="str">
            <v xml:space="preserve">120
</v>
          </cell>
          <cell r="EO270" t="e">
            <v>#VALUE!</v>
          </cell>
          <cell r="EP270">
            <v>45821</v>
          </cell>
          <cell r="ES270" t="str">
            <v>Clausula 1 - Numeral 6 y 23</v>
          </cell>
          <cell r="ET27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70" t="str">
            <v>No aplica</v>
          </cell>
        </row>
        <row r="271">
          <cell r="E271">
            <v>265</v>
          </cell>
          <cell r="F271" t="str">
            <v>265-2022</v>
          </cell>
          <cell r="G271" t="str">
            <v>CO1.PCCNTR.3199522</v>
          </cell>
          <cell r="H271" t="str">
            <v>IMPLEMENTAR 1  SISTEMA  DE LA SDHT</v>
          </cell>
          <cell r="I271" t="str">
            <v>En Ejecución</v>
          </cell>
          <cell r="J271" t="str">
            <v>https://community.secop.gov.co/Public/Tendering/OpportunityDetail/Index?noticeUID=CO1.NTC.2521583&amp;isFromPublicArea=True&amp;isModal=true&amp;asPopupView=true</v>
          </cell>
          <cell r="K271" t="str">
            <v>SDHT-SGC-PSAG-003-2022</v>
          </cell>
          <cell r="L271" t="str">
            <v>X</v>
          </cell>
          <cell r="N271" t="str">
            <v>CC</v>
          </cell>
          <cell r="O271">
            <v>53029687</v>
          </cell>
          <cell r="P271">
            <v>9</v>
          </cell>
          <cell r="Q271" t="str">
            <v>MUNEVAR RODRIGUEZ</v>
          </cell>
          <cell r="R271" t="str">
            <v>ANGELICA ANDREA</v>
          </cell>
          <cell r="S271" t="str">
            <v>No Aplica</v>
          </cell>
          <cell r="T271" t="str">
            <v>ANGELICA ANDREA MUNEVAR RODRIGUEZ</v>
          </cell>
          <cell r="U271" t="str">
            <v>F</v>
          </cell>
          <cell r="V271">
            <v>44572</v>
          </cell>
          <cell r="W271" t="str">
            <v>No Aplica</v>
          </cell>
          <cell r="X271">
            <v>44573</v>
          </cell>
          <cell r="Y271">
            <v>44921</v>
          </cell>
          <cell r="Z271" t="str">
            <v>Contratación Directa</v>
          </cell>
          <cell r="AA271" t="str">
            <v>Contrato</v>
          </cell>
          <cell r="AB271" t="str">
            <v>Prestación de Servicios  de Apoyo a la Gestión</v>
          </cell>
          <cell r="AC271" t="str">
            <v xml:space="preserve"> PRESTAR SERVICIOS DE APOYO A LA GESTIÓN EN LOS PROCESOS ADMINISTRATIVOS DE LA SUBSECRETARIA DE GESTIÓN CORPORATIVA.</v>
          </cell>
          <cell r="AD271">
            <v>44573</v>
          </cell>
          <cell r="AE271">
            <v>44573</v>
          </cell>
          <cell r="AF271">
            <v>44573</v>
          </cell>
          <cell r="AG271">
            <v>44921</v>
          </cell>
          <cell r="AH271">
            <v>11</v>
          </cell>
          <cell r="AI271">
            <v>15</v>
          </cell>
          <cell r="AJ271">
            <v>11.5</v>
          </cell>
          <cell r="AK271">
            <v>11</v>
          </cell>
          <cell r="AL271">
            <v>15</v>
          </cell>
          <cell r="AN271">
            <v>44921</v>
          </cell>
          <cell r="AO271">
            <v>41975000</v>
          </cell>
          <cell r="AP271">
            <v>41975000</v>
          </cell>
          <cell r="AQ271">
            <v>3650000</v>
          </cell>
          <cell r="AR271">
            <v>0</v>
          </cell>
          <cell r="AS271">
            <v>3199</v>
          </cell>
          <cell r="AT271">
            <v>538</v>
          </cell>
          <cell r="AU271">
            <v>44565</v>
          </cell>
          <cell r="AV271">
            <v>41975000</v>
          </cell>
          <cell r="AW271" t="str">
            <v>O23011605560000007754</v>
          </cell>
          <cell r="AX271" t="str">
            <v>INVERSION</v>
          </cell>
          <cell r="AY271">
            <v>0</v>
          </cell>
          <cell r="AZ271" t="str">
            <v>5000253098</v>
          </cell>
          <cell r="BA271">
            <v>220</v>
          </cell>
          <cell r="BB271">
            <v>44572</v>
          </cell>
          <cell r="BC271">
            <v>41975000</v>
          </cell>
          <cell r="BK271" t="str">
            <v/>
          </cell>
          <cell r="CE271" t="str">
            <v/>
          </cell>
          <cell r="CF271" t="str">
            <v/>
          </cell>
          <cell r="EL271" t="str">
            <v>NO</v>
          </cell>
          <cell r="EM271" t="str">
            <v>No Aplica</v>
          </cell>
          <cell r="EN271" t="str">
            <v xml:space="preserve">120
</v>
          </cell>
          <cell r="EO271" t="e">
            <v>#VALUE!</v>
          </cell>
          <cell r="EP271">
            <v>45821</v>
          </cell>
          <cell r="ES271" t="str">
            <v>Clausula 1 - Numeral 6 y 23</v>
          </cell>
          <cell r="ET27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71" t="str">
            <v>No aplica</v>
          </cell>
        </row>
        <row r="272">
          <cell r="E272">
            <v>266</v>
          </cell>
          <cell r="F272" t="str">
            <v>266-2022</v>
          </cell>
          <cell r="G272" t="str">
            <v>CO1.PCCNTR.3202533</v>
          </cell>
          <cell r="H272" t="str">
            <v>BENEFICIAR 15851 HOGARES  CON SUBSIDIOS PARA ADQUISICIÓN DE VIVIENDA VIS Y VIP</v>
          </cell>
          <cell r="I272" t="str">
            <v>En Ejecución</v>
          </cell>
          <cell r="J272" t="str">
            <v>https://community.secop.gov.co/Public/Tendering/OpportunityDetail/Index?noticeUID=CO1.NTC.2524440&amp;isFromPublicArea=True&amp;isModal=true&amp;asPopupView=true</v>
          </cell>
          <cell r="K272" t="str">
            <v>SDHT-SDRPUB-PSP-028-2022</v>
          </cell>
          <cell r="L272" t="str">
            <v>X</v>
          </cell>
          <cell r="N272" t="str">
            <v>CC</v>
          </cell>
          <cell r="O272">
            <v>1010206263</v>
          </cell>
          <cell r="P272">
            <v>3</v>
          </cell>
          <cell r="Q272" t="str">
            <v>DE LA HOZ SAAVEDRA</v>
          </cell>
          <cell r="R272" t="str">
            <v>LAURA CAMILA</v>
          </cell>
          <cell r="S272" t="str">
            <v>No Aplica</v>
          </cell>
          <cell r="T272" t="str">
            <v>LAURA CAMILA DE LA HOZ SAAVEDRA</v>
          </cell>
          <cell r="U272" t="str">
            <v>F</v>
          </cell>
          <cell r="V272">
            <v>44573</v>
          </cell>
          <cell r="W272" t="str">
            <v>No Aplica</v>
          </cell>
          <cell r="X272">
            <v>44574</v>
          </cell>
          <cell r="Y272">
            <v>44846</v>
          </cell>
          <cell r="Z272" t="str">
            <v>Contratación Directa</v>
          </cell>
          <cell r="AA272" t="str">
            <v>Contrato</v>
          </cell>
          <cell r="AB272" t="str">
            <v>Prestación de Servicios Profesionales</v>
          </cell>
          <cell r="AC272" t="str">
            <v>PRESTAR SERVICIOS PROFESIONALES PARA IMPLEMENTAR UNA ESTRATEGIA DESDE EL COMPONENTE SOCIAL PARA LA CARACTERIZACIÓN, SEGUIMIENTO Y GESTIÓN DE LA VINCULACIÓN DE HOGARES A LOS PROGRAMAS DE SUBSIDIO DE VIVIENDA A CARGO DE LA SECRETARÍA DISTRITAL DEL HÁBITAT.</v>
          </cell>
          <cell r="AD272">
            <v>44574</v>
          </cell>
          <cell r="AE272">
            <v>44579</v>
          </cell>
          <cell r="AF272">
            <v>44579</v>
          </cell>
          <cell r="AG272">
            <v>44851</v>
          </cell>
          <cell r="AH272">
            <v>9</v>
          </cell>
          <cell r="AI272">
            <v>0</v>
          </cell>
          <cell r="AJ272">
            <v>9</v>
          </cell>
          <cell r="AK272">
            <v>9</v>
          </cell>
          <cell r="AL272">
            <v>0</v>
          </cell>
          <cell r="AM272">
            <v>44851</v>
          </cell>
          <cell r="AN272">
            <v>44851</v>
          </cell>
          <cell r="AO272">
            <v>55620000</v>
          </cell>
          <cell r="AP272">
            <v>55620000</v>
          </cell>
          <cell r="AQ272">
            <v>6180000</v>
          </cell>
          <cell r="AR272">
            <v>0</v>
          </cell>
          <cell r="AS272">
            <v>3246</v>
          </cell>
          <cell r="AT272">
            <v>476</v>
          </cell>
          <cell r="AU272">
            <v>44565</v>
          </cell>
          <cell r="AV272">
            <v>55620000</v>
          </cell>
          <cell r="AW272" t="str">
            <v>O23011601010000007823</v>
          </cell>
          <cell r="AX272" t="str">
            <v>INVERSION</v>
          </cell>
          <cell r="AY272">
            <v>0</v>
          </cell>
          <cell r="AZ272" t="str">
            <v>5000255219</v>
          </cell>
          <cell r="BA272">
            <v>309</v>
          </cell>
          <cell r="BB272">
            <v>44574</v>
          </cell>
          <cell r="BC272">
            <v>55620000</v>
          </cell>
          <cell r="BK272" t="str">
            <v/>
          </cell>
          <cell r="CE272" t="str">
            <v/>
          </cell>
          <cell r="CF272" t="str">
            <v/>
          </cell>
          <cell r="EL272" t="str">
            <v>NO</v>
          </cell>
          <cell r="EM272" t="str">
            <v>No Aplica</v>
          </cell>
          <cell r="EN272" t="str">
            <v xml:space="preserve">120
</v>
          </cell>
          <cell r="EO272" t="e">
            <v>#VALUE!</v>
          </cell>
          <cell r="EP272">
            <v>45751</v>
          </cell>
          <cell r="ES272" t="str">
            <v>Clausula 1 - Numeral 6 y 23</v>
          </cell>
          <cell r="ET27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72" t="str">
            <v>No aplica</v>
          </cell>
        </row>
        <row r="273">
          <cell r="E273">
            <v>267</v>
          </cell>
          <cell r="F273" t="str">
            <v>267-2022</v>
          </cell>
          <cell r="G273" t="str">
            <v>CO1.PCCNTR.3202920</v>
          </cell>
          <cell r="H273" t="str">
            <v>IMPLEMENTAR 1  SISTEMA  DE LA SDHT</v>
          </cell>
          <cell r="I273" t="str">
            <v>En Ejecución</v>
          </cell>
          <cell r="J273" t="str">
            <v>https://community.secop.gov.co/Public/Tendering/OpportunityDetail/Index?noticeUID=CO1.NTC.2525021&amp;isFromPublicArea=True&amp;isModal=true&amp;asPopupView=true</v>
          </cell>
          <cell r="K273" t="str">
            <v>SDHT-SDA-PSP-042-2022</v>
          </cell>
          <cell r="L273" t="str">
            <v>X</v>
          </cell>
          <cell r="N273" t="str">
            <v>CC</v>
          </cell>
          <cell r="O273">
            <v>28995226</v>
          </cell>
          <cell r="P273">
            <v>9</v>
          </cell>
          <cell r="Q273" t="str">
            <v>CEBALLOS GARCIA</v>
          </cell>
          <cell r="R273" t="str">
            <v>CLAUDIA PATRICIA</v>
          </cell>
          <cell r="S273" t="str">
            <v>No Aplica</v>
          </cell>
          <cell r="T273" t="str">
            <v>CLAUDIA PATRICIA CEBALLOS GARCIA</v>
          </cell>
          <cell r="U273" t="str">
            <v>F</v>
          </cell>
          <cell r="V273">
            <v>44573</v>
          </cell>
          <cell r="W273">
            <v>44574</v>
          </cell>
          <cell r="X273">
            <v>44573</v>
          </cell>
          <cell r="Y273">
            <v>44573</v>
          </cell>
          <cell r="Z273" t="str">
            <v>Contratación Directa</v>
          </cell>
          <cell r="AA273" t="str">
            <v>Contrato</v>
          </cell>
          <cell r="AB273" t="str">
            <v>Prestación de Servicios Profesionales</v>
          </cell>
          <cell r="AC273" t="str">
            <v>PRESTAR SERVICIOS PROFESIONALES PARA APOYAR EL DESARROLLO DE LAS ACTIVIDADES PROPIAS DE LA SUBDIRECCIÓN ADMINISTRATIVA DE LA SECRETARIA DISTRITAL DEL HABITAT</v>
          </cell>
          <cell r="AD273">
            <v>44574</v>
          </cell>
          <cell r="AE273">
            <v>44574</v>
          </cell>
          <cell r="AF273">
            <v>44574</v>
          </cell>
          <cell r="AG273">
            <v>44922</v>
          </cell>
          <cell r="AH273">
            <v>11</v>
          </cell>
          <cell r="AI273">
            <v>15</v>
          </cell>
          <cell r="AJ273">
            <v>11.5</v>
          </cell>
          <cell r="AK273">
            <v>11</v>
          </cell>
          <cell r="AL273">
            <v>15</v>
          </cell>
          <cell r="AN273">
            <v>44922</v>
          </cell>
          <cell r="AO273">
            <v>97750000</v>
          </cell>
          <cell r="AP273">
            <v>97750000</v>
          </cell>
          <cell r="AQ273">
            <v>8500000</v>
          </cell>
          <cell r="AR273">
            <v>0</v>
          </cell>
          <cell r="AS273">
            <v>3178</v>
          </cell>
          <cell r="AT273">
            <v>689</v>
          </cell>
          <cell r="AU273">
            <v>44565</v>
          </cell>
          <cell r="AV273">
            <v>97750000</v>
          </cell>
          <cell r="AW273" t="str">
            <v>O23011605560000007754</v>
          </cell>
          <cell r="AX273" t="str">
            <v>INVERSION</v>
          </cell>
          <cell r="AY273">
            <v>0</v>
          </cell>
          <cell r="AZ273" t="str">
            <v>5000254820</v>
          </cell>
          <cell r="BA273">
            <v>285</v>
          </cell>
          <cell r="BB273">
            <v>44573</v>
          </cell>
          <cell r="BC273">
            <v>97750000</v>
          </cell>
          <cell r="BK273" t="str">
            <v/>
          </cell>
          <cell r="CE273" t="str">
            <v/>
          </cell>
          <cell r="CF273" t="str">
            <v/>
          </cell>
          <cell r="EL273" t="str">
            <v>NO</v>
          </cell>
          <cell r="EM273" t="str">
            <v>No Aplica</v>
          </cell>
          <cell r="EN273" t="str">
            <v>No Aplica</v>
          </cell>
          <cell r="EO273" t="e">
            <v>#VALUE!</v>
          </cell>
          <cell r="EP273">
            <v>45822</v>
          </cell>
          <cell r="ES273" t="str">
            <v>Clausula 1 - Numeral 6 y 23</v>
          </cell>
          <cell r="ET27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73" t="str">
            <v>No aplica</v>
          </cell>
        </row>
        <row r="274">
          <cell r="E274">
            <v>268</v>
          </cell>
          <cell r="F274" t="str">
            <v>268-2022</v>
          </cell>
          <cell r="G274" t="str">
            <v>CO1.PCCNTR.3202985</v>
          </cell>
          <cell r="H274" t="str">
            <v xml:space="preserve">PRODUCIR 72 CAMPAÑAS PARA REDES SOCIALES DE LA SDHT.  </v>
          </cell>
          <cell r="I274" t="str">
            <v>En Ejecución</v>
          </cell>
          <cell r="J274" t="str">
            <v>https://community.secop.gov.co/Public/Tendering/OpportunityDetail/Index?noticeUID=CO1.NTC.2524705&amp;isFromPublicArea=True&amp;isModal=true&amp;asPopupView=true</v>
          </cell>
          <cell r="K274" t="str">
            <v>SDHT-OAC-004-2022</v>
          </cell>
          <cell r="L274" t="str">
            <v>X</v>
          </cell>
          <cell r="N274" t="str">
            <v>CC</v>
          </cell>
          <cell r="O274">
            <v>52537188</v>
          </cell>
          <cell r="P274">
            <v>0</v>
          </cell>
          <cell r="Q274" t="str">
            <v xml:space="preserve">AGUDELO </v>
          </cell>
          <cell r="R274" t="str">
            <v>LIZBETH RODRIGUEZ</v>
          </cell>
          <cell r="S274" t="str">
            <v>No Aplica</v>
          </cell>
          <cell r="T274" t="str">
            <v xml:space="preserve">LIZBETH RODRIGUEZ AGUDELO </v>
          </cell>
          <cell r="U274" t="str">
            <v>F</v>
          </cell>
          <cell r="V274">
            <v>44572</v>
          </cell>
          <cell r="W274" t="str">
            <v>No Aplica</v>
          </cell>
          <cell r="X274">
            <v>44578</v>
          </cell>
          <cell r="Y274">
            <v>44926</v>
          </cell>
          <cell r="Z274" t="str">
            <v>Contratación Directa</v>
          </cell>
          <cell r="AA274" t="str">
            <v>Contrato</v>
          </cell>
          <cell r="AB274" t="str">
            <v>Prestación de Servicios  de Apoyo a la Gestión</v>
          </cell>
          <cell r="AC274" t="str">
            <v>PRESTAR SERVICIOS DE APOYO PARA REALIZAR CONTENIDOS GRÁFICOS PARA LA DIVULGACIÓN DE INFORMACIÓN DE LA SDHT</v>
          </cell>
          <cell r="AD274">
            <v>44578</v>
          </cell>
          <cell r="AE274">
            <v>44578</v>
          </cell>
          <cell r="AF274">
            <v>44578</v>
          </cell>
          <cell r="AG274">
            <v>44926</v>
          </cell>
          <cell r="AH274">
            <v>11</v>
          </cell>
          <cell r="AI274">
            <v>15</v>
          </cell>
          <cell r="AJ274">
            <v>11.5</v>
          </cell>
          <cell r="AK274">
            <v>11</v>
          </cell>
          <cell r="AL274">
            <v>15</v>
          </cell>
          <cell r="AN274">
            <v>44926</v>
          </cell>
          <cell r="AO274">
            <v>52290500</v>
          </cell>
          <cell r="AP274">
            <v>52290500</v>
          </cell>
          <cell r="AQ274">
            <v>4547000</v>
          </cell>
          <cell r="AR274">
            <v>0</v>
          </cell>
          <cell r="AS274">
            <v>3247</v>
          </cell>
          <cell r="AT274">
            <v>479</v>
          </cell>
          <cell r="AU274">
            <v>44565</v>
          </cell>
          <cell r="AV274">
            <v>52290500</v>
          </cell>
          <cell r="AW274" t="str">
            <v>O23011601210000007836</v>
          </cell>
          <cell r="AX274" t="str">
            <v>INVERSION</v>
          </cell>
          <cell r="AY274">
            <v>0</v>
          </cell>
          <cell r="AZ274" t="str">
            <v>5000255222</v>
          </cell>
          <cell r="BA274">
            <v>310</v>
          </cell>
          <cell r="BB274">
            <v>44574</v>
          </cell>
          <cell r="BC274">
            <v>52290500</v>
          </cell>
          <cell r="BK274" t="str">
            <v/>
          </cell>
          <cell r="CE274" t="str">
            <v/>
          </cell>
          <cell r="CF274" t="str">
            <v/>
          </cell>
          <cell r="EL274" t="str">
            <v>NO</v>
          </cell>
          <cell r="EM274" t="str">
            <v>No Aplica</v>
          </cell>
          <cell r="EN274" t="str">
            <v xml:space="preserve">120
</v>
          </cell>
          <cell r="EO274" t="e">
            <v>#VALUE!</v>
          </cell>
          <cell r="EP274">
            <v>45826</v>
          </cell>
          <cell r="ES274" t="str">
            <v>Clausula 1 - Numeral 6 y 23</v>
          </cell>
          <cell r="ET27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74" t="str">
            <v>No aplica</v>
          </cell>
        </row>
        <row r="275">
          <cell r="E275">
            <v>269</v>
          </cell>
          <cell r="F275" t="str">
            <v>269-2022</v>
          </cell>
          <cell r="G275" t="str">
            <v>CO1.PCCNTR.3203303</v>
          </cell>
          <cell r="H275" t="str">
            <v xml:space="preserve">REALIZAR 1000 PIEZAS NFORMATIVAS SOBRE LA GESTIÓN DE LA SDHT PARA EL PÚBLICO EXTERNO. </v>
          </cell>
          <cell r="I275" t="str">
            <v>Terminación Anticipada</v>
          </cell>
          <cell r="J275" t="str">
            <v>https://community.secop.gov.co/Public/Tendering/OpportunityDetail/Index?noticeUID=CO1.NTC.2524653&amp;isFromPublicArea=True&amp;isModal=true&amp;asPopupView=true</v>
          </cell>
          <cell r="K275" t="str">
            <v>SDHT-OAC-PSP-008-2022</v>
          </cell>
          <cell r="L275" t="str">
            <v>X</v>
          </cell>
          <cell r="N275" t="str">
            <v>CC</v>
          </cell>
          <cell r="O275">
            <v>52698377</v>
          </cell>
          <cell r="P275">
            <v>6</v>
          </cell>
          <cell r="Q275" t="str">
            <v>GONZALEZ CASTRO</v>
          </cell>
          <cell r="R275" t="str">
            <v>ADRIANA MARCELA</v>
          </cell>
          <cell r="S275" t="str">
            <v>No Aplica</v>
          </cell>
          <cell r="T275" t="str">
            <v>ADRIANA MARCELA GONZALEZ CASTRO</v>
          </cell>
          <cell r="U275" t="str">
            <v>F</v>
          </cell>
          <cell r="V275">
            <v>44573</v>
          </cell>
          <cell r="W275">
            <v>44575</v>
          </cell>
          <cell r="X275">
            <v>44578</v>
          </cell>
          <cell r="Y275">
            <v>44926</v>
          </cell>
          <cell r="Z275" t="str">
            <v>Contratación Directa</v>
          </cell>
          <cell r="AA275" t="str">
            <v>Contrato</v>
          </cell>
          <cell r="AB275" t="str">
            <v>Prestación de Servicios Profesionales</v>
          </cell>
          <cell r="AC275" t="str">
            <v>PRESTAR SERVICIOS PROFESIONALES ESPECIALIZADOS PARA LA PRODUCCIÓN Y REALIZACIÓN DE EVENTOS DIRIGIDO A PUBLICO EXTERNO DE LA SDHT</v>
          </cell>
          <cell r="AD275">
            <v>44578</v>
          </cell>
          <cell r="AE275">
            <v>44578</v>
          </cell>
          <cell r="AF275">
            <v>44578</v>
          </cell>
          <cell r="AG275">
            <v>44926</v>
          </cell>
          <cell r="AH275">
            <v>11</v>
          </cell>
          <cell r="AI275">
            <v>15</v>
          </cell>
          <cell r="AJ275">
            <v>11.5</v>
          </cell>
          <cell r="AK275">
            <v>11</v>
          </cell>
          <cell r="AL275">
            <v>15</v>
          </cell>
          <cell r="AM275">
            <v>44926</v>
          </cell>
          <cell r="AN275">
            <v>44790</v>
          </cell>
          <cell r="AO275">
            <v>118450000</v>
          </cell>
          <cell r="AP275">
            <v>72443334</v>
          </cell>
          <cell r="AQ275">
            <v>10300000</v>
          </cell>
          <cell r="AR275">
            <v>0</v>
          </cell>
          <cell r="AS275">
            <v>3126</v>
          </cell>
          <cell r="AT275">
            <v>502</v>
          </cell>
          <cell r="AU275">
            <v>44565</v>
          </cell>
          <cell r="AV275">
            <v>118450000</v>
          </cell>
          <cell r="AW275" t="str">
            <v>O23011601210000007836</v>
          </cell>
          <cell r="AX275" t="str">
            <v>INVERSION</v>
          </cell>
          <cell r="AY275">
            <v>0</v>
          </cell>
          <cell r="AZ275" t="str">
            <v>5000255866</v>
          </cell>
          <cell r="BA275">
            <v>326</v>
          </cell>
          <cell r="BB275">
            <v>44574</v>
          </cell>
          <cell r="BC275">
            <v>118450000</v>
          </cell>
          <cell r="BK275" t="str">
            <v/>
          </cell>
          <cell r="CE275" t="str">
            <v/>
          </cell>
          <cell r="CF275" t="str">
            <v/>
          </cell>
          <cell r="EH275">
            <v>46006666</v>
          </cell>
          <cell r="EI275" t="str">
            <v>OK</v>
          </cell>
          <cell r="EJ275" t="str">
            <v>Terminación Anticipada</v>
          </cell>
          <cell r="EK275">
            <v>44791</v>
          </cell>
          <cell r="EL275" t="str">
            <v>NO</v>
          </cell>
          <cell r="EM275" t="str">
            <v>No Aplica</v>
          </cell>
          <cell r="EN275" t="str">
            <v xml:space="preserve">120
</v>
          </cell>
          <cell r="EO275" t="e">
            <v>#VALUE!</v>
          </cell>
          <cell r="EP275">
            <v>45690</v>
          </cell>
          <cell r="ES275" t="str">
            <v>Clausula 1 - Numeral 6 y 23</v>
          </cell>
          <cell r="ET27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75" t="str">
            <v>No aplica</v>
          </cell>
        </row>
        <row r="276">
          <cell r="E276">
            <v>270</v>
          </cell>
          <cell r="F276" t="str">
            <v>270-2022</v>
          </cell>
          <cell r="G276" t="str">
            <v>CO1.PCCNTR.3203348</v>
          </cell>
          <cell r="H276" t="str">
            <v xml:space="preserve">REALIZAR 1000 PIEZAS NFORMATIVAS SOBRE LA GESTIÓN DE LA SDHT PARA EL PÚBLICO EXTERNO. </v>
          </cell>
          <cell r="I276" t="str">
            <v>En Ejecución</v>
          </cell>
          <cell r="J276" t="str">
            <v>https://community.secop.gov.co/Public/Tendering/OpportunityDetail/Index?noticeUID=CO1.NTC.2524715&amp;isFromPublicArea=True&amp;isModal=true&amp;asPopupView=true</v>
          </cell>
          <cell r="K276" t="str">
            <v>SDHT-OAC-PSP-009-2022</v>
          </cell>
          <cell r="L276" t="str">
            <v>X</v>
          </cell>
          <cell r="N276" t="str">
            <v>CC</v>
          </cell>
          <cell r="O276">
            <v>53032679</v>
          </cell>
          <cell r="P276">
            <v>0</v>
          </cell>
          <cell r="Q276" t="str">
            <v xml:space="preserve">SALGADO </v>
          </cell>
          <cell r="R276" t="str">
            <v>LILIANA MONTAÑEZ</v>
          </cell>
          <cell r="S276" t="str">
            <v>No Aplica</v>
          </cell>
          <cell r="T276" t="str">
            <v xml:space="preserve">LILIANA MONTAÑEZ SALGADO </v>
          </cell>
          <cell r="U276" t="str">
            <v>F</v>
          </cell>
          <cell r="V276">
            <v>44573</v>
          </cell>
          <cell r="W276" t="str">
            <v>No Aplica</v>
          </cell>
          <cell r="X276">
            <v>44578</v>
          </cell>
          <cell r="Y276">
            <v>44926</v>
          </cell>
          <cell r="Z276" t="str">
            <v>Contratación Directa</v>
          </cell>
          <cell r="AA276" t="str">
            <v>Contrato</v>
          </cell>
          <cell r="AB276" t="str">
            <v>Prestación de Servicios Profesionales</v>
          </cell>
          <cell r="AC276" t="str">
            <v>PRESTAR LOS SERVICIOS PROFESIONALES PARA LA EDICIÓN DEL CONTENIDO AUDIOVISUAL PRODUCTO DE LAS ACTIVIDADES, PROGRAMAS Y PROYECTOS DE LA SDHT</v>
          </cell>
          <cell r="AD276">
            <v>44578</v>
          </cell>
          <cell r="AE276">
            <v>44578</v>
          </cell>
          <cell r="AF276">
            <v>44578</v>
          </cell>
          <cell r="AG276">
            <v>44926</v>
          </cell>
          <cell r="AH276">
            <v>11</v>
          </cell>
          <cell r="AI276">
            <v>15</v>
          </cell>
          <cell r="AJ276">
            <v>11.5</v>
          </cell>
          <cell r="AK276">
            <v>11</v>
          </cell>
          <cell r="AL276">
            <v>15</v>
          </cell>
          <cell r="AM276">
            <v>44926</v>
          </cell>
          <cell r="AN276">
            <v>44937</v>
          </cell>
          <cell r="AO276">
            <v>80500000</v>
          </cell>
          <cell r="AP276">
            <v>80500000</v>
          </cell>
          <cell r="AQ276">
            <v>7000000</v>
          </cell>
          <cell r="AR276">
            <v>0</v>
          </cell>
          <cell r="AS276">
            <v>3106</v>
          </cell>
          <cell r="AT276">
            <v>274</v>
          </cell>
          <cell r="AU276">
            <v>44565</v>
          </cell>
          <cell r="AV276">
            <v>80500000</v>
          </cell>
          <cell r="AW276" t="str">
            <v>O23011601210000007836</v>
          </cell>
          <cell r="AX276" t="str">
            <v>INVERSION</v>
          </cell>
          <cell r="AY276">
            <v>0</v>
          </cell>
          <cell r="AZ276" t="str">
            <v>5000255227</v>
          </cell>
          <cell r="BA276">
            <v>312</v>
          </cell>
          <cell r="BB276">
            <v>44574</v>
          </cell>
          <cell r="BC276">
            <v>80500000</v>
          </cell>
          <cell r="BK276" t="str">
            <v/>
          </cell>
          <cell r="CE276" t="str">
            <v/>
          </cell>
          <cell r="CF276" t="str">
            <v/>
          </cell>
          <cell r="DQ276">
            <v>44789</v>
          </cell>
          <cell r="DR276">
            <v>44789</v>
          </cell>
          <cell r="DS276">
            <v>44798</v>
          </cell>
          <cell r="DT276">
            <v>10</v>
          </cell>
          <cell r="EL276" t="str">
            <v>NO</v>
          </cell>
          <cell r="EM276" t="str">
            <v>No Aplica</v>
          </cell>
          <cell r="EN276" t="str">
            <v xml:space="preserve">120
</v>
          </cell>
          <cell r="EO276" t="e">
            <v>#VALUE!</v>
          </cell>
          <cell r="EP276">
            <v>45837</v>
          </cell>
          <cell r="ES276" t="str">
            <v>Clausula 1 - Numeral 6 y 23</v>
          </cell>
          <cell r="ET27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76" t="str">
            <v>No aplica</v>
          </cell>
        </row>
        <row r="277">
          <cell r="E277">
            <v>271</v>
          </cell>
          <cell r="F277" t="str">
            <v>271-2022</v>
          </cell>
          <cell r="G277" t="str">
            <v>CO1.PCCNTR.3202862</v>
          </cell>
          <cell r="H277" t="str">
            <v>EJECUTAR 100 % DEL PROGRAMA DE SANEAMIENTO FISCAL Y FINANCIERO</v>
          </cell>
          <cell r="I277" t="str">
            <v>En Ejecución</v>
          </cell>
          <cell r="J277" t="str">
            <v>https://community.secop.gov.co/Public/Tendering/OpportunityDetail/Index?noticeUID=CO1.NTC.2524948&amp;isFromPublicArea=True&amp;isModal=true&amp;asPopupView=true</v>
          </cell>
          <cell r="K277" t="str">
            <v>SDHT-SDF-PSP-001</v>
          </cell>
          <cell r="L277" t="str">
            <v>X</v>
          </cell>
          <cell r="N277" t="str">
            <v>CC</v>
          </cell>
          <cell r="O277">
            <v>1012330327</v>
          </cell>
          <cell r="P277">
            <v>3</v>
          </cell>
          <cell r="Q277" t="str">
            <v>ORTIZ SABOGAL</v>
          </cell>
          <cell r="R277" t="str">
            <v>YEISSON FERNANDO</v>
          </cell>
          <cell r="S277" t="str">
            <v>No Aplica</v>
          </cell>
          <cell r="T277" t="str">
            <v>YEISSON FERNANDO ORTIZ SABOGAL</v>
          </cell>
          <cell r="U277" t="str">
            <v>M</v>
          </cell>
          <cell r="V277">
            <v>44572</v>
          </cell>
          <cell r="W277" t="str">
            <v>No Aplica</v>
          </cell>
          <cell r="X277">
            <v>44574</v>
          </cell>
          <cell r="Y277">
            <v>44922</v>
          </cell>
          <cell r="Z277" t="str">
            <v>Contratación Directa</v>
          </cell>
          <cell r="AA277" t="str">
            <v>Contrato</v>
          </cell>
          <cell r="AB277" t="str">
            <v>Prestación de Servicios Profesionales</v>
          </cell>
          <cell r="AC277" t="str">
            <v>PRESTAR SERVICIOS PROFESIONALES A LA SECRETARIA DISTRITAL DEL HÁBITAT EN EL PROCESO DE GESTIÓN FINANCIERA, PARA APOYAR ACTIVIDADES ASOCIADAS AL ANÁLISIS, CLASIFICACIÓN, REGISTRO Y CONCILIACIÓN DE LA INFORMACIÓN FINANCIERA DE LA ENTIDAD</v>
          </cell>
          <cell r="AD277">
            <v>44574</v>
          </cell>
          <cell r="AE277">
            <v>44574</v>
          </cell>
          <cell r="AF277">
            <v>44574</v>
          </cell>
          <cell r="AG277">
            <v>44922</v>
          </cell>
          <cell r="AH277">
            <v>11</v>
          </cell>
          <cell r="AI277">
            <v>15</v>
          </cell>
          <cell r="AJ277">
            <v>11.5</v>
          </cell>
          <cell r="AK277">
            <v>11</v>
          </cell>
          <cell r="AL277">
            <v>15</v>
          </cell>
          <cell r="AN277">
            <v>44922</v>
          </cell>
          <cell r="AO277">
            <v>85675000</v>
          </cell>
          <cell r="AP277">
            <v>85675000</v>
          </cell>
          <cell r="AQ277">
            <v>7450000</v>
          </cell>
          <cell r="AR277">
            <v>0</v>
          </cell>
          <cell r="AS277">
            <v>3104</v>
          </cell>
          <cell r="AT277">
            <v>113</v>
          </cell>
          <cell r="AU277">
            <v>44564</v>
          </cell>
          <cell r="AV277">
            <v>85675000</v>
          </cell>
          <cell r="AW277" t="str">
            <v>O23011605560000007754</v>
          </cell>
          <cell r="AX277" t="str">
            <v>INVERSION</v>
          </cell>
          <cell r="AY277">
            <v>0</v>
          </cell>
          <cell r="AZ277" t="str">
            <v>5000253621</v>
          </cell>
          <cell r="BA277">
            <v>230</v>
          </cell>
          <cell r="BB277">
            <v>44573</v>
          </cell>
          <cell r="BC277">
            <v>85675000</v>
          </cell>
          <cell r="BK277" t="str">
            <v/>
          </cell>
          <cell r="CE277" t="str">
            <v/>
          </cell>
          <cell r="CF277" t="str">
            <v/>
          </cell>
          <cell r="EL277" t="str">
            <v>NO</v>
          </cell>
          <cell r="EM277" t="str">
            <v>No Aplica</v>
          </cell>
          <cell r="EN277" t="str">
            <v xml:space="preserve">120
</v>
          </cell>
          <cell r="EO277" t="e">
            <v>#VALUE!</v>
          </cell>
          <cell r="EP277">
            <v>45822</v>
          </cell>
          <cell r="ES277" t="str">
            <v>Clausula 1 - Numeral 6 y 23</v>
          </cell>
          <cell r="ET27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77" t="str">
            <v>No aplica</v>
          </cell>
        </row>
        <row r="278">
          <cell r="E278">
            <v>272</v>
          </cell>
          <cell r="F278" t="str">
            <v>272-2022</v>
          </cell>
          <cell r="G278" t="str">
            <v>CO1.PCCNTR.3203242</v>
          </cell>
          <cell r="H278" t="str">
            <v>IMPLEMENTAR 1  SISTEMA  DE LA SDHT</v>
          </cell>
          <cell r="I278" t="str">
            <v>En Ejecución</v>
          </cell>
          <cell r="J278" t="str">
            <v>https://community.secop.gov.co/Public/Tendering/OpportunityDetail/Index?noticeUID=CO1.NTC.2525256&amp;isFromPublicArea=True&amp;isModal=true&amp;asPopupView=true</v>
          </cell>
          <cell r="K278" t="str">
            <v>SDHT-SDA-PSAG-006</v>
          </cell>
          <cell r="L278" t="str">
            <v>X</v>
          </cell>
          <cell r="N278" t="str">
            <v>CC</v>
          </cell>
          <cell r="O278">
            <v>53081868</v>
          </cell>
          <cell r="P278">
            <v>5</v>
          </cell>
          <cell r="Q278" t="str">
            <v>MANCIPE LUGO</v>
          </cell>
          <cell r="R278" t="str">
            <v>JOHANA CAROLINA</v>
          </cell>
          <cell r="S278" t="str">
            <v>No Aplica</v>
          </cell>
          <cell r="T278" t="str">
            <v>JOHANA CAROLINA MANCIPE LUGO</v>
          </cell>
          <cell r="U278" t="str">
            <v>F</v>
          </cell>
          <cell r="V278">
            <v>44572</v>
          </cell>
          <cell r="W278">
            <v>44573</v>
          </cell>
          <cell r="X278">
            <v>44573</v>
          </cell>
          <cell r="Y278">
            <v>44919</v>
          </cell>
          <cell r="Z278" t="str">
            <v>Contratación Directa</v>
          </cell>
          <cell r="AA278" t="str">
            <v>Contrato</v>
          </cell>
          <cell r="AB278" t="str">
            <v>Prestación de Servicios  de Apoyo a la Gestión</v>
          </cell>
          <cell r="AC278" t="str">
            <v>PRESTAR SERVICIOS DE APOYO ADMINISTRATIVO PARA LA LIQUIDACIÓN DE LAS PRESTACIONES SOCIALES, ASÍ COMO EN ACTIVIDADES DE TALENTO HUMANO DE LA SECRETARÍA DISTRITAL DE HÁBITAT</v>
          </cell>
          <cell r="AD278">
            <v>44573</v>
          </cell>
          <cell r="AE278">
            <v>44573</v>
          </cell>
          <cell r="AF278">
            <v>44573</v>
          </cell>
          <cell r="AG278">
            <v>44921</v>
          </cell>
          <cell r="AH278">
            <v>11</v>
          </cell>
          <cell r="AI278">
            <v>15</v>
          </cell>
          <cell r="AJ278">
            <v>11.5</v>
          </cell>
          <cell r="AK278">
            <v>11</v>
          </cell>
          <cell r="AL278">
            <v>15</v>
          </cell>
          <cell r="AN278">
            <v>44921</v>
          </cell>
          <cell r="AO278">
            <v>50600000</v>
          </cell>
          <cell r="AP278">
            <v>50600000</v>
          </cell>
          <cell r="AQ278">
            <v>4400000</v>
          </cell>
          <cell r="AR278">
            <v>0</v>
          </cell>
          <cell r="AS278">
            <v>3184</v>
          </cell>
          <cell r="AT278">
            <v>698</v>
          </cell>
          <cell r="AU278">
            <v>44565</v>
          </cell>
          <cell r="AV278">
            <v>50600000</v>
          </cell>
          <cell r="AW278" t="str">
            <v>O23011605560000007754</v>
          </cell>
          <cell r="AX278" t="str">
            <v>INVERSION</v>
          </cell>
          <cell r="AY278">
            <v>0</v>
          </cell>
          <cell r="AZ278" t="str">
            <v>5000253672</v>
          </cell>
          <cell r="BA278">
            <v>231</v>
          </cell>
          <cell r="BB278">
            <v>44573</v>
          </cell>
          <cell r="BC278">
            <v>50600000</v>
          </cell>
          <cell r="BK278" t="str">
            <v/>
          </cell>
          <cell r="CE278" t="str">
            <v/>
          </cell>
          <cell r="CF278" t="str">
            <v/>
          </cell>
          <cell r="EL278" t="str">
            <v>NO</v>
          </cell>
          <cell r="EM278" t="str">
            <v>No Aplica</v>
          </cell>
          <cell r="EN278" t="str">
            <v xml:space="preserve">120
</v>
          </cell>
          <cell r="EO278" t="e">
            <v>#VALUE!</v>
          </cell>
          <cell r="EP278">
            <v>45821</v>
          </cell>
          <cell r="ES278" t="str">
            <v>Clausula 1 - Numeral 6 y 23</v>
          </cell>
          <cell r="ET27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78" t="str">
            <v>No aplica</v>
          </cell>
        </row>
        <row r="279">
          <cell r="E279">
            <v>273</v>
          </cell>
          <cell r="F279" t="str">
            <v>273-2022</v>
          </cell>
          <cell r="G279" t="str">
            <v>CO1.PCCNTR.3203329</v>
          </cell>
          <cell r="H279" t="str">
            <v>EJECUTAR 100 % DEL PROGRAMA DE SANEAMIENTO FISCAL Y FINANCIERO</v>
          </cell>
          <cell r="I279" t="str">
            <v>En Ejecución</v>
          </cell>
          <cell r="J279" t="str">
            <v>https://community.secop.gov.co/Public/Tendering/OpportunityDetail/Index?noticeUID=CO1.NTC.2525186&amp;isFromPublicArea=True&amp;isModal=true&amp;asPopupView=true</v>
          </cell>
          <cell r="K279" t="str">
            <v>SDHT-SDF-PSP-003</v>
          </cell>
          <cell r="L279" t="str">
            <v>X</v>
          </cell>
          <cell r="N279" t="str">
            <v>CC</v>
          </cell>
          <cell r="O279">
            <v>52126129</v>
          </cell>
          <cell r="P279">
            <v>2</v>
          </cell>
          <cell r="Q279" t="str">
            <v>RINCON VARGAS</v>
          </cell>
          <cell r="R279" t="str">
            <v>SANDRA BIBIANA</v>
          </cell>
          <cell r="S279" t="str">
            <v>No Aplica</v>
          </cell>
          <cell r="T279" t="str">
            <v>SANDRA BIBIANA RINCON VARGAS</v>
          </cell>
          <cell r="U279" t="str">
            <v>F</v>
          </cell>
          <cell r="V279">
            <v>44572</v>
          </cell>
          <cell r="W279" t="str">
            <v>No Aplica</v>
          </cell>
          <cell r="X279">
            <v>44573</v>
          </cell>
          <cell r="Y279">
            <v>44922</v>
          </cell>
          <cell r="Z279" t="str">
            <v>Contratación Directa</v>
          </cell>
          <cell r="AA279" t="str">
            <v>Contrato</v>
          </cell>
          <cell r="AB279" t="str">
            <v>Prestación de Servicios Profesionales</v>
          </cell>
          <cell r="AC279" t="str">
            <v>PRESTAR SERVICIOS PROFESIONALES A LA SECRETARIA DISTRITAL DEL HÁBITAT EN EL PROCESO DE GESTIÓN FINANCIERA, PARA APOYAR ACTIVIDADES ASOCIADAS AL ANÁLISIS, CLASIFICACIÓN, REGISTRO Y CONCILIACIÓN DE LA INFORMACIÓN FINANCIERA DE LA ENTIDAD.</v>
          </cell>
          <cell r="AD279">
            <v>44573</v>
          </cell>
          <cell r="AE279">
            <v>44574</v>
          </cell>
          <cell r="AF279">
            <v>44574</v>
          </cell>
          <cell r="AG279">
            <v>44922</v>
          </cell>
          <cell r="AH279">
            <v>11</v>
          </cell>
          <cell r="AI279">
            <v>15</v>
          </cell>
          <cell r="AJ279">
            <v>11.5</v>
          </cell>
          <cell r="AK279">
            <v>11</v>
          </cell>
          <cell r="AL279">
            <v>15</v>
          </cell>
          <cell r="AN279">
            <v>44922</v>
          </cell>
          <cell r="AO279">
            <v>85675000</v>
          </cell>
          <cell r="AP279">
            <v>85675000</v>
          </cell>
          <cell r="AQ279">
            <v>7450000</v>
          </cell>
          <cell r="AR279">
            <v>0</v>
          </cell>
          <cell r="AS279">
            <v>3112</v>
          </cell>
          <cell r="AT279">
            <v>799</v>
          </cell>
          <cell r="AU279">
            <v>44568</v>
          </cell>
          <cell r="AV279">
            <v>85675000</v>
          </cell>
          <cell r="AW279" t="str">
            <v>O23011605560000007754</v>
          </cell>
          <cell r="AX279" t="str">
            <v>INVERSION</v>
          </cell>
          <cell r="AY279">
            <v>0</v>
          </cell>
          <cell r="AZ279" t="str">
            <v>5000253678</v>
          </cell>
          <cell r="BA279">
            <v>232</v>
          </cell>
          <cell r="BB279">
            <v>44573</v>
          </cell>
          <cell r="BC279">
            <v>85675000</v>
          </cell>
          <cell r="BK279" t="str">
            <v/>
          </cell>
          <cell r="CE279" t="str">
            <v/>
          </cell>
          <cell r="CF279" t="str">
            <v/>
          </cell>
          <cell r="EL279" t="str">
            <v>NO</v>
          </cell>
          <cell r="EM279" t="str">
            <v>No Aplica</v>
          </cell>
          <cell r="EN279" t="str">
            <v xml:space="preserve">120
</v>
          </cell>
          <cell r="EO279" t="e">
            <v>#VALUE!</v>
          </cell>
          <cell r="EP279">
            <v>45822</v>
          </cell>
          <cell r="ES279" t="str">
            <v>Clausula 1 - Numeral 6 y 23</v>
          </cell>
          <cell r="ET27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79" t="str">
            <v>No aplica</v>
          </cell>
        </row>
        <row r="280">
          <cell r="E280">
            <v>274</v>
          </cell>
          <cell r="F280" t="str">
            <v>274-2022</v>
          </cell>
          <cell r="G280" t="str">
            <v>CO1.PCCNTR.3203028</v>
          </cell>
          <cell r="H280" t="str">
            <v>GESTIONAR Y ATENDER EL 100 % DE LOS REQUERIMIENTOS ALLEGADOS A LA ENTIDAD, RELACIONADOS CON ARRENDAMIENTO Y DESARROLLO DE VIVIENDA</v>
          </cell>
          <cell r="I280" t="str">
            <v>En Ejecución</v>
          </cell>
          <cell r="J280" t="str">
            <v>https://community.secop.gov.co/Public/Tendering/OpportunityDetail/Index?noticeUID=CO1.NTC.2525071&amp;isFromPublicArea=True&amp;isModal=true&amp;asPopupView=true</v>
          </cell>
          <cell r="K280" t="str">
            <v>SDHT-SIVC-PSP-009-2022</v>
          </cell>
          <cell r="L280" t="str">
            <v>X</v>
          </cell>
          <cell r="N280" t="str">
            <v>CC</v>
          </cell>
          <cell r="O280">
            <v>1026257159</v>
          </cell>
          <cell r="P280">
            <v>1</v>
          </cell>
          <cell r="Q280" t="str">
            <v>ROMERO ABRIL</v>
          </cell>
          <cell r="R280" t="str">
            <v>LEIDY TATIANA</v>
          </cell>
          <cell r="S280" t="str">
            <v>No Aplica</v>
          </cell>
          <cell r="T280" t="str">
            <v>LEIDY TATIANA ROMERO ABRIL</v>
          </cell>
          <cell r="U280" t="str">
            <v>F</v>
          </cell>
          <cell r="V280">
            <v>44572</v>
          </cell>
          <cell r="W280">
            <v>44573</v>
          </cell>
          <cell r="X280">
            <v>44575</v>
          </cell>
          <cell r="Y280">
            <v>44916</v>
          </cell>
          <cell r="Z280" t="str">
            <v>Contratación Directa</v>
          </cell>
          <cell r="AA280" t="str">
            <v>Contrato</v>
          </cell>
          <cell r="AB280" t="str">
            <v>Prestación de Servicios Profesionales</v>
          </cell>
          <cell r="AC280" t="str">
            <v xml:space="preserve"> PRESTAR SERVICIOS PROFESIONALES ESPECIALIZADOS A LA SUBSECRETARIA DE INSPECCIÓN, VIGILANCIA Y CONTROL DE VIVIENDA EN LA REVISIÓN, ANÁLISIS, GESTIÓN, SEGUIMIENTO Y CONSOLIDACIÓN DE LOS REQUERIMIENTOS REALIZADOS POR LOS ENTES DE CONTROL A LA SECRETARIA DISTRITAL DEL HÁBITAT</v>
          </cell>
          <cell r="AD280">
            <v>44575</v>
          </cell>
          <cell r="AE280">
            <v>44575</v>
          </cell>
          <cell r="AF280">
            <v>44575</v>
          </cell>
          <cell r="AG280">
            <v>44863</v>
          </cell>
          <cell r="AH280">
            <v>9</v>
          </cell>
          <cell r="AI280">
            <v>15</v>
          </cell>
          <cell r="AJ280">
            <v>9.5</v>
          </cell>
          <cell r="AK280">
            <v>9</v>
          </cell>
          <cell r="AL280">
            <v>15</v>
          </cell>
          <cell r="AN280">
            <v>44863</v>
          </cell>
          <cell r="AO280">
            <v>80750000</v>
          </cell>
          <cell r="AP280">
            <v>80750000</v>
          </cell>
          <cell r="AQ280">
            <v>8500000</v>
          </cell>
          <cell r="AR280">
            <v>0</v>
          </cell>
          <cell r="AS280">
            <v>2975</v>
          </cell>
          <cell r="AT280">
            <v>310</v>
          </cell>
          <cell r="AU280">
            <v>44565</v>
          </cell>
          <cell r="AV280">
            <v>80750000</v>
          </cell>
          <cell r="AW280" t="str">
            <v>O23011603450000007812</v>
          </cell>
          <cell r="AX280" t="str">
            <v>INVERSION</v>
          </cell>
          <cell r="AY280">
            <v>0</v>
          </cell>
          <cell r="AZ280" t="str">
            <v>5000254206</v>
          </cell>
          <cell r="BA280">
            <v>260</v>
          </cell>
          <cell r="BB280">
            <v>44573</v>
          </cell>
          <cell r="BC280">
            <v>80750000</v>
          </cell>
          <cell r="BK280" t="str">
            <v/>
          </cell>
          <cell r="CE280" t="str">
            <v/>
          </cell>
          <cell r="CF280" t="str">
            <v/>
          </cell>
          <cell r="EL280" t="str">
            <v>NO</v>
          </cell>
          <cell r="EM280" t="str">
            <v>No Aplica</v>
          </cell>
          <cell r="EN280" t="str">
            <v xml:space="preserve">120
</v>
          </cell>
          <cell r="EO280" t="e">
            <v>#VALUE!</v>
          </cell>
          <cell r="EP280">
            <v>45763</v>
          </cell>
          <cell r="ES280" t="str">
            <v>Clausula 1 - Numeral 6 y 23</v>
          </cell>
          <cell r="ET28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80" t="str">
            <v>No aplica</v>
          </cell>
        </row>
        <row r="281">
          <cell r="E281">
            <v>275</v>
          </cell>
          <cell r="F281" t="str">
            <v>275-2022</v>
          </cell>
          <cell r="G281" t="str">
            <v>CO1.PCCNTR.3203350</v>
          </cell>
          <cell r="H281" t="str">
            <v>GESTIONAR Y ATENDER EL 100 % DE LOS REQUERIMIENTOS ALLEGADOS A LA ENTIDAD, RELACIONADOS CON ARRENDAMIENTO Y DESARROLLO DE VIVIENDA</v>
          </cell>
          <cell r="I281" t="str">
            <v>En Ejecución</v>
          </cell>
          <cell r="J281" t="str">
            <v>https://community.secop.gov.co/Public/Tendering/OpportunityDetail/Index?noticeUID=CO1.NTC.2525289&amp;isFromPublicArea=True&amp;isModal=true&amp;asPopupView=true</v>
          </cell>
          <cell r="K281" t="str">
            <v>SDHT-SDPS-PSP-014-2022</v>
          </cell>
          <cell r="L281" t="str">
            <v>X</v>
          </cell>
          <cell r="N281" t="str">
            <v>CC</v>
          </cell>
          <cell r="O281">
            <v>79328078</v>
          </cell>
          <cell r="P281">
            <v>0</v>
          </cell>
          <cell r="Q281" t="str">
            <v>GUERRERO OTERO</v>
          </cell>
          <cell r="R281" t="str">
            <v>DANIEL OSWALDO</v>
          </cell>
          <cell r="S281" t="str">
            <v>No Aplica</v>
          </cell>
          <cell r="T281" t="str">
            <v>DANIEL OSWALDO GUERRERO OTERO</v>
          </cell>
          <cell r="U281" t="str">
            <v>M</v>
          </cell>
          <cell r="V281">
            <v>44573</v>
          </cell>
          <cell r="W281" t="str">
            <v>No Aplica</v>
          </cell>
          <cell r="X281">
            <v>44575</v>
          </cell>
          <cell r="Y281">
            <v>44916</v>
          </cell>
          <cell r="Z281" t="str">
            <v>Contratación Directa</v>
          </cell>
          <cell r="AA281" t="str">
            <v>Contrato</v>
          </cell>
          <cell r="AB281" t="str">
            <v>Prestación de Servicios Profesionales</v>
          </cell>
          <cell r="AC281" t="str">
            <v>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v>
          </cell>
          <cell r="AD281">
            <v>44575</v>
          </cell>
          <cell r="AE281">
            <v>44575</v>
          </cell>
          <cell r="AF281">
            <v>44575</v>
          </cell>
          <cell r="AG281">
            <v>44917</v>
          </cell>
          <cell r="AH281">
            <v>11</v>
          </cell>
          <cell r="AI281">
            <v>9</v>
          </cell>
          <cell r="AJ281">
            <v>11.3</v>
          </cell>
          <cell r="AK281">
            <v>11</v>
          </cell>
          <cell r="AL281">
            <v>9</v>
          </cell>
          <cell r="AN281">
            <v>44917</v>
          </cell>
          <cell r="AO281">
            <v>64596450</v>
          </cell>
          <cell r="AP281">
            <v>64596450</v>
          </cell>
          <cell r="AQ281">
            <v>5716500</v>
          </cell>
          <cell r="AR281">
            <v>0</v>
          </cell>
          <cell r="AS281">
            <v>2985</v>
          </cell>
          <cell r="AT281">
            <v>314</v>
          </cell>
          <cell r="AU281">
            <v>44565</v>
          </cell>
          <cell r="AV281">
            <v>64596450</v>
          </cell>
          <cell r="AW281" t="str">
            <v>O23011603450000007812</v>
          </cell>
          <cell r="AX281" t="str">
            <v>INVERSION</v>
          </cell>
          <cell r="AY281">
            <v>0</v>
          </cell>
          <cell r="AZ281" t="str">
            <v>5000254209</v>
          </cell>
          <cell r="BA281">
            <v>261</v>
          </cell>
          <cell r="BB281">
            <v>44573</v>
          </cell>
          <cell r="BC281">
            <v>64596450</v>
          </cell>
          <cell r="BK281" t="str">
            <v/>
          </cell>
          <cell r="CE281" t="str">
            <v/>
          </cell>
          <cell r="CF281" t="str">
            <v/>
          </cell>
          <cell r="EL281" t="str">
            <v>NO</v>
          </cell>
          <cell r="EM281" t="str">
            <v>No Aplica</v>
          </cell>
          <cell r="EN281" t="str">
            <v xml:space="preserve">120
</v>
          </cell>
          <cell r="EO281" t="e">
            <v>#VALUE!</v>
          </cell>
          <cell r="EP281">
            <v>45817</v>
          </cell>
          <cell r="ES281" t="str">
            <v>Clausula 1 - Numeral 6 y 23</v>
          </cell>
          <cell r="ET28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81" t="str">
            <v>No aplica</v>
          </cell>
        </row>
        <row r="282">
          <cell r="E282">
            <v>276</v>
          </cell>
          <cell r="F282" t="str">
            <v>276-2022</v>
          </cell>
          <cell r="G282" t="str">
            <v>CO1.PCCNTR.3207032</v>
          </cell>
          <cell r="H282" t="str">
            <v>BENEFICIAR 15851 HOGARES  CON SUBSIDIOS PARA ADQUISICIÓN DE VIVIENDA VIS Y VIP</v>
          </cell>
          <cell r="I282" t="str">
            <v>En Ejecución</v>
          </cell>
          <cell r="J282" t="str">
            <v>https://community.secop.gov.co/Public/Tendering/OpportunityDetail/Index?noticeUID=CO1.NTC.2528814&amp;isFromPublicArea=True&amp;isModal=true&amp;asPopupView=true</v>
          </cell>
          <cell r="K282" t="str">
            <v>SDHT-SDRPUB-PSAG-006-2022</v>
          </cell>
          <cell r="L282" t="str">
            <v>X</v>
          </cell>
          <cell r="N282" t="str">
            <v>CC</v>
          </cell>
          <cell r="O282">
            <v>52705468</v>
          </cell>
          <cell r="P282">
            <v>9</v>
          </cell>
          <cell r="Q282" t="str">
            <v>FRANCO RESTREPO</v>
          </cell>
          <cell r="R282" t="str">
            <v>PERLA MARIA</v>
          </cell>
          <cell r="S282" t="str">
            <v>No Aplica</v>
          </cell>
          <cell r="T282" t="str">
            <v>PERLA MARIA FRANCO RESTREPO</v>
          </cell>
          <cell r="U282" t="str">
            <v>F</v>
          </cell>
          <cell r="V282">
            <v>44573</v>
          </cell>
          <cell r="W282" t="str">
            <v>No Aplica</v>
          </cell>
          <cell r="X282">
            <v>44574</v>
          </cell>
          <cell r="Y282">
            <v>44846</v>
          </cell>
          <cell r="Z282" t="str">
            <v>Contratación Directa</v>
          </cell>
          <cell r="AA282" t="str">
            <v>Contrato</v>
          </cell>
          <cell r="AB282" t="str">
            <v>Prestación de Servicios  de Apoyo a la Gestión</v>
          </cell>
          <cell r="AC282" t="str">
            <v>PRESTAR SERVICIOS DE APOYO A LA GESTIÓN PARA REALIZAR ACTIVIDADES ASISTENCIALES Y DE GESTIÓN DOCUMENTAL REQUERIDAS EN LA OPERACIÓN DE LOS INSTRUMENTOS DE FINANCIACIÓN DE LA SECRETARÍA DISTRITAL DEL HÁBITAT.</v>
          </cell>
          <cell r="AD282">
            <v>44574</v>
          </cell>
          <cell r="AE282">
            <v>44579</v>
          </cell>
          <cell r="AF282">
            <v>44579</v>
          </cell>
          <cell r="AG282">
            <v>44851</v>
          </cell>
          <cell r="AH282">
            <v>9</v>
          </cell>
          <cell r="AI282">
            <v>0</v>
          </cell>
          <cell r="AJ282">
            <v>9</v>
          </cell>
          <cell r="AK282">
            <v>9</v>
          </cell>
          <cell r="AL282">
            <v>0</v>
          </cell>
          <cell r="AN282">
            <v>44851</v>
          </cell>
          <cell r="AO282">
            <v>24903000</v>
          </cell>
          <cell r="AP282">
            <v>24903000</v>
          </cell>
          <cell r="AQ282">
            <v>2767000</v>
          </cell>
          <cell r="AR282">
            <v>0</v>
          </cell>
          <cell r="AS282">
            <v>3264</v>
          </cell>
          <cell r="AT282">
            <v>513</v>
          </cell>
          <cell r="AU282">
            <v>44565</v>
          </cell>
          <cell r="AV282">
            <v>24903000</v>
          </cell>
          <cell r="AW282" t="str">
            <v>O23011601010000007823</v>
          </cell>
          <cell r="AX282" t="str">
            <v>INVERSION</v>
          </cell>
          <cell r="AY282">
            <v>0</v>
          </cell>
          <cell r="AZ282" t="str">
            <v>5000255216</v>
          </cell>
          <cell r="BA282">
            <v>308</v>
          </cell>
          <cell r="BB282">
            <v>44574</v>
          </cell>
          <cell r="BC282">
            <v>24903000</v>
          </cell>
          <cell r="BK282" t="str">
            <v/>
          </cell>
          <cell r="CE282" t="str">
            <v/>
          </cell>
          <cell r="CF282" t="str">
            <v/>
          </cell>
          <cell r="EL282" t="str">
            <v>NO</v>
          </cell>
          <cell r="EM282" t="str">
            <v>No Aplica</v>
          </cell>
          <cell r="EN282" t="str">
            <v xml:space="preserve">120
</v>
          </cell>
          <cell r="EO282" t="e">
            <v>#VALUE!</v>
          </cell>
          <cell r="EP282">
            <v>45751</v>
          </cell>
          <cell r="ES282" t="str">
            <v>Clausula 1 - Numeral 6 y 23</v>
          </cell>
          <cell r="ET28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82" t="str">
            <v>No aplica</v>
          </cell>
        </row>
        <row r="283">
          <cell r="E283">
            <v>277</v>
          </cell>
          <cell r="F283" t="str">
            <v>277-2022</v>
          </cell>
          <cell r="G283" t="str">
            <v>CO1.PCCNTR.3203802</v>
          </cell>
          <cell r="H283" t="str">
            <v>PRODUCIR 100 % DE LOS DOCUMENTOS CON LINEAMIENTOS TÉCNICOS SOLICITADOS A LA SUBSECRETARÍA JURÍDICA</v>
          </cell>
          <cell r="I283" t="str">
            <v>En Ejecución</v>
          </cell>
          <cell r="J283" t="str">
            <v>https://community.secop.gov.co/Public/Tendering/OpportunityDetail/Index?noticeUID=CO1.NTC.2525459&amp;isFromPublicArea=True&amp;isModal=true&amp;asPopupView=true</v>
          </cell>
          <cell r="K283" t="str">
            <v>SDTH-SJ-PSP-006-2021</v>
          </cell>
          <cell r="L283" t="str">
            <v>X</v>
          </cell>
          <cell r="N283" t="str">
            <v>CC</v>
          </cell>
          <cell r="O283">
            <v>80136818</v>
          </cell>
          <cell r="P283">
            <v>3</v>
          </cell>
          <cell r="Q283" t="str">
            <v>PALACIO RODRIGUEZ</v>
          </cell>
          <cell r="R283" t="str">
            <v>DIEGO MAURICIO</v>
          </cell>
          <cell r="S283" t="str">
            <v>No Aplica</v>
          </cell>
          <cell r="T283" t="str">
            <v>DIEGO MAURICIO PALACIO RODRIGUEZ</v>
          </cell>
          <cell r="U283" t="str">
            <v>M</v>
          </cell>
          <cell r="V283">
            <v>44572</v>
          </cell>
          <cell r="W283" t="str">
            <v>No Aplica</v>
          </cell>
          <cell r="X283">
            <v>44574</v>
          </cell>
          <cell r="Y283">
            <v>44913</v>
          </cell>
          <cell r="Z283" t="str">
            <v>Contratación Directa</v>
          </cell>
          <cell r="AA283" t="str">
            <v>Contrato</v>
          </cell>
          <cell r="AB283" t="str">
            <v>Prestación de Servicios Profesionales</v>
          </cell>
          <cell r="AC283" t="str">
            <v>PRESTAR SERVICIOS PROFESIONALES EN DERECHO PARA APOYAR EL ESTUDIO, PROYECCIÓN Y REVISIÓN DE ACTUACIONES ADMINISTRATIVAS Y LOS CONCEPTOS JURIDICOS A CARGO DE LA SUBSECRETARÍA JURÍDICA</v>
          </cell>
          <cell r="AD283">
            <v>44574</v>
          </cell>
          <cell r="AE283">
            <v>44574</v>
          </cell>
          <cell r="AF283">
            <v>44574</v>
          </cell>
          <cell r="AG283">
            <v>44913</v>
          </cell>
          <cell r="AH283">
            <v>11</v>
          </cell>
          <cell r="AI283">
            <v>6</v>
          </cell>
          <cell r="AJ283">
            <v>11.2</v>
          </cell>
          <cell r="AK283">
            <v>11</v>
          </cell>
          <cell r="AL283">
            <v>6</v>
          </cell>
          <cell r="AN283">
            <v>44913</v>
          </cell>
          <cell r="AO283">
            <v>57680000</v>
          </cell>
          <cell r="AP283">
            <v>57680000</v>
          </cell>
          <cell r="AQ283">
            <v>5150000</v>
          </cell>
          <cell r="AR283">
            <v>0</v>
          </cell>
          <cell r="AS283">
            <v>3288</v>
          </cell>
          <cell r="AT283">
            <v>661</v>
          </cell>
          <cell r="AU283">
            <v>44565</v>
          </cell>
          <cell r="AV283">
            <v>57680000</v>
          </cell>
          <cell r="AW283" t="str">
            <v>O23011605560000007810</v>
          </cell>
          <cell r="AX283" t="str">
            <v>INVERSION</v>
          </cell>
          <cell r="AY283">
            <v>0</v>
          </cell>
          <cell r="AZ283" t="str">
            <v>5000254147</v>
          </cell>
          <cell r="BA283">
            <v>252</v>
          </cell>
          <cell r="BB283">
            <v>44573</v>
          </cell>
          <cell r="BC283">
            <v>57680000</v>
          </cell>
          <cell r="BK283" t="str">
            <v/>
          </cell>
          <cell r="CE283" t="str">
            <v/>
          </cell>
          <cell r="CF283" t="str">
            <v/>
          </cell>
          <cell r="EL283" t="str">
            <v>NO</v>
          </cell>
          <cell r="EM283" t="str">
            <v>No Aplica</v>
          </cell>
          <cell r="EN283" t="str">
            <v xml:space="preserve">120
</v>
          </cell>
          <cell r="EO283" t="e">
            <v>#VALUE!</v>
          </cell>
          <cell r="EP283">
            <v>45813</v>
          </cell>
          <cell r="ES283" t="str">
            <v>Clausula 1 - Numeral 6 y 23</v>
          </cell>
          <cell r="ET28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83" t="str">
            <v>No aplica</v>
          </cell>
        </row>
        <row r="284">
          <cell r="E284">
            <v>278</v>
          </cell>
          <cell r="F284" t="str">
            <v>278-2022</v>
          </cell>
          <cell r="G284" t="str">
            <v>CO1.PCCNTR.3203721</v>
          </cell>
          <cell r="H284" t="str">
            <v>DEFINIR EL 100 % DE LOS INSTRUMENTOS METODOLÓGICOS PARA LA GESTIÓN JURÍDICA DE LA SECRETARÍA DEL HÁBITAT</v>
          </cell>
          <cell r="I284" t="str">
            <v>En Ejecución</v>
          </cell>
          <cell r="J284" t="str">
            <v>https://community.secop.gov.co/Public/Tendering/OpportunityDetail/Index?noticeUID=CO1.NTC.2525817&amp;isFromPublicArea=True&amp;isModal=true&amp;asPopupView=true</v>
          </cell>
          <cell r="K284" t="str">
            <v>SDTH-SJ-PSP-013-2021</v>
          </cell>
          <cell r="L284" t="str">
            <v>X</v>
          </cell>
          <cell r="N284" t="str">
            <v>CC</v>
          </cell>
          <cell r="O284">
            <v>52515314</v>
          </cell>
          <cell r="P284">
            <v>8</v>
          </cell>
          <cell r="Q284" t="str">
            <v>AGUILLON MAYORGA</v>
          </cell>
          <cell r="R284" t="str">
            <v>XIMENA PIEDAD</v>
          </cell>
          <cell r="S284" t="str">
            <v>No Aplica</v>
          </cell>
          <cell r="T284" t="str">
            <v>XIMENA PIEDAD AGUILLON MAYORGA</v>
          </cell>
          <cell r="U284" t="str">
            <v>F</v>
          </cell>
          <cell r="V284">
            <v>44572</v>
          </cell>
          <cell r="W284">
            <v>44574</v>
          </cell>
          <cell r="X284">
            <v>44574</v>
          </cell>
          <cell r="Y284">
            <v>44923</v>
          </cell>
          <cell r="Z284" t="str">
            <v>Contratación Directa</v>
          </cell>
          <cell r="AA284" t="str">
            <v>Contrato</v>
          </cell>
          <cell r="AB284" t="str">
            <v>Prestación de Servicios Profesionales</v>
          </cell>
          <cell r="AC284" t="str">
            <v>PRESTAR SERVICIOS PROFESIONALES EN DERECHO PARA APOYAR EL ANÁLISIS, ELABORACIÓN, REVISIÓN Y TRÁMITE DE LINEAMIENTOS DE INTERPRETACIÓN, LOS ACTOS ADMINISTRATIVOS Y CONCEPTOS JURÍDICOS DE LA SECRETARÍA DISTRITAL DEL HÁBITAT PARA EL CUMPLIMIENTO DE LAS FUNCIONES A SU CARGO.</v>
          </cell>
          <cell r="AD284">
            <v>44574</v>
          </cell>
          <cell r="AE284">
            <v>44574</v>
          </cell>
          <cell r="AF284">
            <v>44574</v>
          </cell>
          <cell r="AG284">
            <v>44923</v>
          </cell>
          <cell r="AH284">
            <v>11</v>
          </cell>
          <cell r="AI284">
            <v>16</v>
          </cell>
          <cell r="AJ284">
            <v>11.533333333333333</v>
          </cell>
          <cell r="AK284">
            <v>11</v>
          </cell>
          <cell r="AL284">
            <v>16</v>
          </cell>
          <cell r="AN284">
            <v>44923</v>
          </cell>
          <cell r="AO284">
            <v>106914000</v>
          </cell>
          <cell r="AP284">
            <v>106914000</v>
          </cell>
          <cell r="AQ284">
            <v>9270000</v>
          </cell>
          <cell r="AR284">
            <v>0</v>
          </cell>
          <cell r="AS284">
            <v>3306</v>
          </cell>
          <cell r="AT284">
            <v>704</v>
          </cell>
          <cell r="AU284">
            <v>44565</v>
          </cell>
          <cell r="AV284">
            <v>106914000</v>
          </cell>
          <cell r="AW284" t="str">
            <v>O23011605560000007810</v>
          </cell>
          <cell r="AX284" t="str">
            <v>INVERSION</v>
          </cell>
          <cell r="AY284">
            <v>0</v>
          </cell>
          <cell r="AZ284" t="str">
            <v>5000254181</v>
          </cell>
          <cell r="BA284">
            <v>253</v>
          </cell>
          <cell r="BB284">
            <v>44573</v>
          </cell>
          <cell r="BC284">
            <v>106914000</v>
          </cell>
          <cell r="BK284" t="str">
            <v/>
          </cell>
          <cell r="CE284" t="str">
            <v/>
          </cell>
          <cell r="CF284" t="str">
            <v/>
          </cell>
          <cell r="EL284" t="str">
            <v>NO</v>
          </cell>
          <cell r="EM284" t="str">
            <v>No Aplica</v>
          </cell>
          <cell r="EN284" t="str">
            <v xml:space="preserve">120
</v>
          </cell>
          <cell r="EO284" t="e">
            <v>#VALUE!</v>
          </cell>
          <cell r="EP284">
            <v>45823</v>
          </cell>
          <cell r="ES284" t="str">
            <v>Clausula 1 - Numeral 6 y 23</v>
          </cell>
          <cell r="ET28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84" t="str">
            <v>No aplica</v>
          </cell>
        </row>
        <row r="285">
          <cell r="E285">
            <v>279</v>
          </cell>
          <cell r="F285" t="str">
            <v>279-2022</v>
          </cell>
          <cell r="G285" t="str">
            <v>CO1.PCCNTR.3212483</v>
          </cell>
          <cell r="H285" t="str">
            <v xml:space="preserve">COODINAR 100 % DEL DISEÑO E IMPLEMENTACIÓN DE LA POLÍTICA PÚBLICA DE SERVICIOS PÚBLICOS. </v>
          </cell>
          <cell r="I285" t="str">
            <v>En Ejecución</v>
          </cell>
          <cell r="J285" t="str">
            <v>https://community.secop.gov.co/Public/Tendering/OpportunityDetail/Index?noticeUID=CO1.NTC.2534323&amp;isFromPublicArea=True&amp;isModal=true&amp;asPopupView=true</v>
          </cell>
          <cell r="K285" t="str">
            <v>SDHT-SDSP-PSP-015-2022</v>
          </cell>
          <cell r="L285" t="str">
            <v>X</v>
          </cell>
          <cell r="N285" t="str">
            <v>CC</v>
          </cell>
          <cell r="O285">
            <v>1026257631</v>
          </cell>
          <cell r="P285">
            <v>7</v>
          </cell>
          <cell r="Q285" t="str">
            <v>GARCES APONTE</v>
          </cell>
          <cell r="R285" t="str">
            <v>LINA PAOLA</v>
          </cell>
          <cell r="S285" t="str">
            <v>No Aplica</v>
          </cell>
          <cell r="T285" t="str">
            <v>LINA PAOLA GARCES APONTE</v>
          </cell>
          <cell r="U285" t="str">
            <v>F</v>
          </cell>
          <cell r="V285">
            <v>44573</v>
          </cell>
          <cell r="W285">
            <v>44579</v>
          </cell>
          <cell r="X285">
            <v>44575</v>
          </cell>
          <cell r="Y285">
            <v>44908</v>
          </cell>
          <cell r="Z285" t="str">
            <v>Contratación Directa</v>
          </cell>
          <cell r="AA285" t="str">
            <v>Contrato</v>
          </cell>
          <cell r="AB285" t="str">
            <v>Prestación de Servicios Profesionales</v>
          </cell>
          <cell r="AC285" t="str">
            <v xml:space="preserve"> PRESTAR SERVICIOS PROFESIONALES QUE PROMUEVAN LA IMPLEMENTACIÓN Y SEGUIMIENTO DE PLANES, PROGRAMAS, PROYECTOS Y POLÍTICAS DE LOS SERVICIOS PÚBLICOS DOMICILIARIOS EN EL MARCO DE LAS FUNCIONES DE LA SUBDIRECCIÓN DE SERVICIOS PÚBLICOS</v>
          </cell>
          <cell r="AD285">
            <v>44579</v>
          </cell>
          <cell r="AE285">
            <v>44579</v>
          </cell>
          <cell r="AF285">
            <v>44579</v>
          </cell>
          <cell r="AG285">
            <v>44912</v>
          </cell>
          <cell r="AH285">
            <v>11</v>
          </cell>
          <cell r="AI285">
            <v>0</v>
          </cell>
          <cell r="AJ285">
            <v>11</v>
          </cell>
          <cell r="AK285">
            <v>11</v>
          </cell>
          <cell r="AL285">
            <v>0</v>
          </cell>
          <cell r="AN285">
            <v>44912</v>
          </cell>
          <cell r="AO285">
            <v>117265500</v>
          </cell>
          <cell r="AP285">
            <v>117265500</v>
          </cell>
          <cell r="AQ285">
            <v>10660500</v>
          </cell>
          <cell r="AR285">
            <v>0</v>
          </cell>
          <cell r="AS285">
            <v>3435</v>
          </cell>
          <cell r="AT285">
            <v>547</v>
          </cell>
          <cell r="AU285">
            <v>44565</v>
          </cell>
          <cell r="AV285">
            <v>117265500</v>
          </cell>
          <cell r="AW285" t="str">
            <v>O23011602370000007615</v>
          </cell>
          <cell r="AX285" t="str">
            <v>INVERSION</v>
          </cell>
          <cell r="AY285">
            <v>0</v>
          </cell>
          <cell r="AZ285" t="str">
            <v>5000255524</v>
          </cell>
          <cell r="BA285">
            <v>321</v>
          </cell>
          <cell r="BB285">
            <v>44574</v>
          </cell>
          <cell r="BC285">
            <v>117265500</v>
          </cell>
          <cell r="BK285" t="str">
            <v/>
          </cell>
          <cell r="CE285" t="str">
            <v/>
          </cell>
          <cell r="CF285" t="str">
            <v/>
          </cell>
          <cell r="DA285">
            <v>44655</v>
          </cell>
          <cell r="DB285" t="str">
            <v xml:space="preserve">NATALIA GUTIERREZ PEÑALOZA </v>
          </cell>
          <cell r="DC285">
            <v>52647246</v>
          </cell>
          <cell r="DD285" t="str">
            <v>carrra 11 # 112 - 17 apartamento 401</v>
          </cell>
          <cell r="DE285">
            <v>6960496</v>
          </cell>
          <cell r="DF285" t="str">
            <v>nataliagutierrezp@cable.net.co</v>
          </cell>
          <cell r="DG285">
            <v>90258900</v>
          </cell>
          <cell r="EL285" t="str">
            <v>NO</v>
          </cell>
          <cell r="EM285" t="str">
            <v>No Aplica</v>
          </cell>
          <cell r="EN285" t="str">
            <v xml:space="preserve">120
</v>
          </cell>
          <cell r="EO285" t="e">
            <v>#VALUE!</v>
          </cell>
          <cell r="EP285">
            <v>45812</v>
          </cell>
          <cell r="ES285" t="str">
            <v>Clausula 1 - Numeral 6 y 23</v>
          </cell>
          <cell r="ET28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85" t="str">
            <v>No aplica</v>
          </cell>
        </row>
        <row r="286">
          <cell r="E286">
            <v>280</v>
          </cell>
          <cell r="F286" t="str">
            <v>280-2022</v>
          </cell>
          <cell r="G286" t="str">
            <v>CO1.PCCNTR.3203553</v>
          </cell>
          <cell r="H286" t="str">
            <v>FORTALECER TÉCNICA Y ORGANIZACIONALMENTE 100 % DE LOS ACUEDUCTOS IDENTIFICADOS Y PRIORIZADOS EN LA ZONA RURAL DEL DISTRITO.</v>
          </cell>
          <cell r="I286" t="str">
            <v>En Ejecución</v>
          </cell>
          <cell r="J286" t="str">
            <v>https://community.secop.gov.co/Public/Tendering/OpportunityDetail/Index?noticeUID=CO1.NTC.2526021&amp;isFromPublicArea=True&amp;isModal=true&amp;asPopupView=true</v>
          </cell>
          <cell r="K286" t="str">
            <v>SDHT-SDSP-PSP-010-2022</v>
          </cell>
          <cell r="L286" t="str">
            <v>X</v>
          </cell>
          <cell r="N286" t="str">
            <v>CC</v>
          </cell>
          <cell r="O286">
            <v>1065820783</v>
          </cell>
          <cell r="P286">
            <v>4</v>
          </cell>
          <cell r="Q286" t="str">
            <v>PAVAJEAU ORTIZ</v>
          </cell>
          <cell r="R286" t="str">
            <v>JORGE DANIEL</v>
          </cell>
          <cell r="S286" t="str">
            <v>No Aplica</v>
          </cell>
          <cell r="T286" t="str">
            <v>JORGE DANIEL PAVAJEAU ORTIZ</v>
          </cell>
          <cell r="U286" t="str">
            <v>M</v>
          </cell>
          <cell r="V286">
            <v>44573</v>
          </cell>
          <cell r="W286" t="str">
            <v>No Aplica</v>
          </cell>
          <cell r="X286">
            <v>44574</v>
          </cell>
          <cell r="Y286">
            <v>44877</v>
          </cell>
          <cell r="Z286" t="str">
            <v>Contratación Directa</v>
          </cell>
          <cell r="AA286" t="str">
            <v>Contrato</v>
          </cell>
          <cell r="AB286" t="str">
            <v>Prestación de Servicios Profesionales</v>
          </cell>
          <cell r="AC286" t="str">
            <v xml:space="preserve"> PRESTAR SERVICIOS PROFESIONALES PARA APOYAR A LA SUBDIRECCIÓN DE SERVICIOS PÚBLICOS EN LOS TEMAS RELACIONADOS CON SUBSIDIOS, CONTRIBUCIONES Y BENEFICIOS TARIFARIOS EN EL DISTRITO CAPITAL</v>
          </cell>
          <cell r="AD286">
            <v>44574</v>
          </cell>
          <cell r="AE286">
            <v>44574</v>
          </cell>
          <cell r="AF286">
            <v>44574</v>
          </cell>
          <cell r="AG286">
            <v>44907</v>
          </cell>
          <cell r="AH286">
            <v>11</v>
          </cell>
          <cell r="AI286">
            <v>0</v>
          </cell>
          <cell r="AJ286">
            <v>11</v>
          </cell>
          <cell r="AK286">
            <v>11</v>
          </cell>
          <cell r="AL286">
            <v>0</v>
          </cell>
          <cell r="AN286">
            <v>44907</v>
          </cell>
          <cell r="AO286">
            <v>67980000</v>
          </cell>
          <cell r="AP286">
            <v>67980000</v>
          </cell>
          <cell r="AQ286">
            <v>6180000</v>
          </cell>
          <cell r="AR286">
            <v>0</v>
          </cell>
          <cell r="AS286">
            <v>3443</v>
          </cell>
          <cell r="AT286">
            <v>556</v>
          </cell>
          <cell r="AU286">
            <v>44565</v>
          </cell>
          <cell r="AV286">
            <v>67980000</v>
          </cell>
          <cell r="AW286" t="str">
            <v>O23011602370000007615</v>
          </cell>
          <cell r="AX286" t="str">
            <v>INVERSION</v>
          </cell>
          <cell r="AY286">
            <v>0</v>
          </cell>
          <cell r="AZ286" t="str">
            <v>5000254184</v>
          </cell>
          <cell r="BA286">
            <v>255</v>
          </cell>
          <cell r="BB286">
            <v>44573</v>
          </cell>
          <cell r="BC286">
            <v>67980000</v>
          </cell>
          <cell r="BK286" t="str">
            <v/>
          </cell>
          <cell r="CE286" t="str">
            <v/>
          </cell>
          <cell r="CF286" t="str">
            <v/>
          </cell>
          <cell r="EL286" t="str">
            <v>NO</v>
          </cell>
          <cell r="EM286" t="str">
            <v>No Aplica</v>
          </cell>
          <cell r="EN286" t="str">
            <v xml:space="preserve">120
</v>
          </cell>
          <cell r="EO286" t="e">
            <v>#VALUE!</v>
          </cell>
          <cell r="EP286">
            <v>45807</v>
          </cell>
          <cell r="ES286" t="str">
            <v>Clausula 1 - Numeral 6 y 23</v>
          </cell>
          <cell r="ET28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86" t="str">
            <v>No aplica</v>
          </cell>
        </row>
        <row r="287">
          <cell r="E287">
            <v>281</v>
          </cell>
          <cell r="F287" t="str">
            <v>281-2022</v>
          </cell>
          <cell r="G287" t="str">
            <v>CO1.PCCNTR.3203760</v>
          </cell>
          <cell r="H287" t="str">
            <v xml:space="preserve">COODINAR 100 % DEL DISEÑO E IMPLEMENTACIÓN DE LA POLÍTICA PÚBLICA DE SERVICIOS PÚBLICOS. </v>
          </cell>
          <cell r="I287" t="str">
            <v>En Ejecución</v>
          </cell>
          <cell r="J287" t="str">
            <v>https://community.secop.gov.co/Public/Tendering/OpportunityDetail/Index?noticeUID=CO1.NTC.2525985&amp;isFromPublicArea=True&amp;isModal=true&amp;asPopupView=true</v>
          </cell>
          <cell r="K287" t="str">
            <v>SDHT-SDSP-PSP-012-2022</v>
          </cell>
          <cell r="L287" t="str">
            <v>X</v>
          </cell>
          <cell r="N287" t="str">
            <v>CC</v>
          </cell>
          <cell r="O287">
            <v>55158583</v>
          </cell>
          <cell r="P287">
            <v>1</v>
          </cell>
          <cell r="Q287" t="str">
            <v xml:space="preserve">NARVAEZ </v>
          </cell>
          <cell r="R287" t="str">
            <v>GLORIA ESPERANZA</v>
          </cell>
          <cell r="S287" t="str">
            <v>No Aplica</v>
          </cell>
          <cell r="T287" t="str">
            <v xml:space="preserve">GLORIA ESPERANZA NARVAEZ </v>
          </cell>
          <cell r="U287" t="str">
            <v>F</v>
          </cell>
          <cell r="V287">
            <v>44573</v>
          </cell>
          <cell r="W287">
            <v>44574</v>
          </cell>
          <cell r="X287">
            <v>44574</v>
          </cell>
          <cell r="Y287">
            <v>44892</v>
          </cell>
          <cell r="Z287" t="str">
            <v>Contratación Directa</v>
          </cell>
          <cell r="AA287" t="str">
            <v>Contrato</v>
          </cell>
          <cell r="AB287" t="str">
            <v>Prestación de Servicios Profesionales</v>
          </cell>
          <cell r="AC287" t="str">
            <v xml:space="preserve"> PRESTAR SERVICIOS PROFESIONALES PARA APOYAR LOS PROCESOS DE FORMULACIÓN DE PLANES, PROGRAMAS Y POLÍTICAS EN EL MARCO DE LAS FUNCIONES DE LA SUBDIRECCIÓN DE SERVICIOS PÚBLICOS</v>
          </cell>
          <cell r="AD287">
            <v>44574</v>
          </cell>
          <cell r="AE287">
            <v>44574</v>
          </cell>
          <cell r="AF287">
            <v>44574</v>
          </cell>
          <cell r="AG287">
            <v>44922</v>
          </cell>
          <cell r="AH287">
            <v>11</v>
          </cell>
          <cell r="AI287">
            <v>15</v>
          </cell>
          <cell r="AJ287">
            <v>11.5</v>
          </cell>
          <cell r="AK287">
            <v>11</v>
          </cell>
          <cell r="AL287">
            <v>15</v>
          </cell>
          <cell r="AN287">
            <v>44922</v>
          </cell>
          <cell r="AO287">
            <v>122595750</v>
          </cell>
          <cell r="AP287">
            <v>122595750</v>
          </cell>
          <cell r="AQ287">
            <v>10660500</v>
          </cell>
          <cell r="AR287">
            <v>0</v>
          </cell>
          <cell r="AS287">
            <v>3436</v>
          </cell>
          <cell r="AT287">
            <v>268</v>
          </cell>
          <cell r="AU287">
            <v>44565</v>
          </cell>
          <cell r="AV287">
            <v>122595750</v>
          </cell>
          <cell r="AW287" t="str">
            <v>O23011602370000007615</v>
          </cell>
          <cell r="AX287" t="str">
            <v>INVERSION</v>
          </cell>
          <cell r="AY287">
            <v>0</v>
          </cell>
          <cell r="AZ287" t="str">
            <v>5000254187</v>
          </cell>
          <cell r="BA287">
            <v>256</v>
          </cell>
          <cell r="BB287">
            <v>44573</v>
          </cell>
          <cell r="BC287">
            <v>122595750</v>
          </cell>
          <cell r="BK287" t="str">
            <v/>
          </cell>
          <cell r="CE287" t="str">
            <v/>
          </cell>
          <cell r="CF287" t="str">
            <v/>
          </cell>
          <cell r="EL287" t="str">
            <v>NO</v>
          </cell>
          <cell r="EM287" t="str">
            <v>No Aplica</v>
          </cell>
          <cell r="EN287" t="str">
            <v xml:space="preserve">120
</v>
          </cell>
          <cell r="EO287" t="e">
            <v>#VALUE!</v>
          </cell>
          <cell r="EP287">
            <v>45822</v>
          </cell>
          <cell r="ES287" t="str">
            <v>Clausula 1 - Numeral 6 y 23</v>
          </cell>
          <cell r="ET28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87" t="str">
            <v>No aplica</v>
          </cell>
        </row>
        <row r="288">
          <cell r="E288">
            <v>282</v>
          </cell>
          <cell r="F288" t="str">
            <v>282-2022</v>
          </cell>
          <cell r="G288" t="str">
            <v>CO1.PCCNTR.3206043</v>
          </cell>
          <cell r="H288" t="str">
            <v xml:space="preserve">ASIGNAR 4500 SUBSIDIOS PARA MEJORAMIENTO DE VIVIENDA PRIORIZANDO HOGARES CON JEFATURA FEMENINA, PERSONAS CON DISCAPACIDAD, VÍCTIMAS DEL CONFLICTO ARMADO, POBLACIÓN ÉTNICA Y ADULTOS MAYORES </v>
          </cell>
          <cell r="I288" t="str">
            <v>En Ejecución</v>
          </cell>
          <cell r="J288" t="str">
            <v>https://community.secop.gov.co/Public/Tendering/OpportunityDetail/Index?noticeUID=CO1.NTC.2527935&amp;isFromPublicArea=True&amp;isModal=true&amp;asPopupView=true</v>
          </cell>
          <cell r="K288" t="str">
            <v>SDHT-SDB-PSP-086-2022</v>
          </cell>
          <cell r="L288" t="str">
            <v>X</v>
          </cell>
          <cell r="N288" t="str">
            <v>CC</v>
          </cell>
          <cell r="O288">
            <v>1032460655</v>
          </cell>
          <cell r="P288">
            <v>4</v>
          </cell>
          <cell r="Q288" t="str">
            <v>ESPINEL QUINTERO</v>
          </cell>
          <cell r="R288" t="str">
            <v>FABIAN EDUARDO</v>
          </cell>
          <cell r="S288" t="str">
            <v>No Aplica</v>
          </cell>
          <cell r="T288" t="str">
            <v>FABIAN EDUARDO ESPINEL QUINTERO</v>
          </cell>
          <cell r="U288" t="str">
            <v>M</v>
          </cell>
          <cell r="V288">
            <v>44573</v>
          </cell>
          <cell r="W288">
            <v>44578</v>
          </cell>
          <cell r="X288">
            <v>44575</v>
          </cell>
          <cell r="Y288">
            <v>44907</v>
          </cell>
          <cell r="Z288" t="str">
            <v>Contratación Directa</v>
          </cell>
          <cell r="AA288" t="str">
            <v>Contrato</v>
          </cell>
          <cell r="AB288" t="str">
            <v>Prestación de Servicios Profesionales</v>
          </cell>
          <cell r="AC288" t="str">
            <v>PRESTAR SERVICIOS PROFESIONALES PARA APOYAR LAS ACTIVIDADES TÉCNICAS EN LA ESTRUCTURACIÓN DE LOS MEJORAMIENTOS DE VIVIENDA- MODALIDAD HABITABILIDAD EN LOS TERRITORIOS PRIORIZADOS POR LA SECRETARÍA DISTRITAL DEL HÁBITAT</v>
          </cell>
          <cell r="AD288">
            <v>44578</v>
          </cell>
          <cell r="AE288">
            <v>44578</v>
          </cell>
          <cell r="AF288">
            <v>44578</v>
          </cell>
          <cell r="AG288">
            <v>44911</v>
          </cell>
          <cell r="AH288">
            <v>11</v>
          </cell>
          <cell r="AI288">
            <v>0</v>
          </cell>
          <cell r="AJ288">
            <v>11</v>
          </cell>
          <cell r="AK288">
            <v>11</v>
          </cell>
          <cell r="AL288">
            <v>0</v>
          </cell>
          <cell r="AN288">
            <v>44911</v>
          </cell>
          <cell r="AO288">
            <v>58300000</v>
          </cell>
          <cell r="AP288">
            <v>58300000</v>
          </cell>
          <cell r="AQ288">
            <v>5300000</v>
          </cell>
          <cell r="AR288">
            <v>0</v>
          </cell>
          <cell r="AS288">
            <v>2733</v>
          </cell>
          <cell r="AT288">
            <v>258</v>
          </cell>
          <cell r="AU288">
            <v>44565</v>
          </cell>
          <cell r="AV288">
            <v>58300000</v>
          </cell>
          <cell r="AW288" t="str">
            <v>O23011601010000007715</v>
          </cell>
          <cell r="AX288" t="str">
            <v>INVERSION</v>
          </cell>
          <cell r="AY288">
            <v>0</v>
          </cell>
          <cell r="AZ288" t="str">
            <v>5000254750</v>
          </cell>
          <cell r="BA288">
            <v>277</v>
          </cell>
          <cell r="BB288">
            <v>44573</v>
          </cell>
          <cell r="BC288">
            <v>58300000</v>
          </cell>
          <cell r="BK288" t="str">
            <v/>
          </cell>
          <cell r="CE288" t="str">
            <v/>
          </cell>
          <cell r="CF288" t="str">
            <v/>
          </cell>
          <cell r="EL288" t="str">
            <v>NO</v>
          </cell>
          <cell r="EM288" t="str">
            <v>No Aplica</v>
          </cell>
          <cell r="EN288" t="str">
            <v xml:space="preserve">120
</v>
          </cell>
          <cell r="EO288" t="e">
            <v>#VALUE!</v>
          </cell>
          <cell r="EP288">
            <v>45811</v>
          </cell>
          <cell r="ES288" t="str">
            <v>Clausula 1 - Numeral 6 y 23</v>
          </cell>
          <cell r="ET28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88" t="str">
            <v>No aplica</v>
          </cell>
        </row>
        <row r="289">
          <cell r="E289">
            <v>283</v>
          </cell>
          <cell r="F289" t="str">
            <v>283-2022</v>
          </cell>
          <cell r="G289" t="str">
            <v>CO1.PCCNTR.3205983</v>
          </cell>
          <cell r="H289" t="str">
            <v xml:space="preserve">ASIGNAR 4500 SUBSIDIOS PARA MEJORAMIENTO DE VIVIENDA PRIORIZANDO HOGARES CON JEFATURA FEMENINA, PERSONAS CON DISCAPACIDAD, VÍCTIMAS DEL CONFLICTO ARMADO, POBLACIÓN ÉTNICA Y ADULTOS MAYORES </v>
          </cell>
          <cell r="I289" t="str">
            <v>En Ejecución</v>
          </cell>
          <cell r="J289" t="str">
            <v>https://community.secop.gov.co/Public/Tendering/OpportunityDetail/Index?noticeUID=CO1.NTC.2527768&amp;isFromPublicArea=True&amp;isModal=true&amp;asPopupView=true</v>
          </cell>
          <cell r="K289" t="str">
            <v>SDHT-SDB-PSP-084-2022</v>
          </cell>
          <cell r="L289" t="str">
            <v>X</v>
          </cell>
          <cell r="N289" t="str">
            <v>CC</v>
          </cell>
          <cell r="O289">
            <v>34617228</v>
          </cell>
          <cell r="P289">
            <v>5</v>
          </cell>
          <cell r="Q289" t="str">
            <v xml:space="preserve">LEON </v>
          </cell>
          <cell r="R289" t="str">
            <v>ADRIANA QUIÑONES</v>
          </cell>
          <cell r="S289" t="str">
            <v>No Aplica</v>
          </cell>
          <cell r="T289" t="str">
            <v xml:space="preserve">ADRIANA QUIÑONES LEON </v>
          </cell>
          <cell r="U289" t="str">
            <v>F</v>
          </cell>
          <cell r="V289">
            <v>44573</v>
          </cell>
          <cell r="W289">
            <v>44578</v>
          </cell>
          <cell r="X289">
            <v>44575</v>
          </cell>
          <cell r="Y289">
            <v>44754</v>
          </cell>
          <cell r="Z289" t="str">
            <v>Contratación Directa</v>
          </cell>
          <cell r="AA289" t="str">
            <v>Contrato</v>
          </cell>
          <cell r="AB289" t="str">
            <v>Prestación de Servicios Profesionales</v>
          </cell>
          <cell r="AC289" t="str">
            <v>PRESTAR SERVICIOS PROFESIONALES AL DESARROLLO DE LA GESTIÓN SOCIAL Y COMUNITARIA EN EL MARCO DE LOS MEJORAMIENTOS DE VIVIENDA - MODALIDAD HABITABILIDAD EN LOS TERRITORIOS PRIORIZADOS POR LA SECRETARÍA DISTRITAL DEL HÁBITAT</v>
          </cell>
          <cell r="AD289">
            <v>44578</v>
          </cell>
          <cell r="AE289">
            <v>44578</v>
          </cell>
          <cell r="AF289">
            <v>44578</v>
          </cell>
          <cell r="AG289">
            <v>44758</v>
          </cell>
          <cell r="AH289">
            <v>6</v>
          </cell>
          <cell r="AI289">
            <v>0</v>
          </cell>
          <cell r="AJ289">
            <v>9</v>
          </cell>
          <cell r="AK289">
            <v>9</v>
          </cell>
          <cell r="AL289">
            <v>0</v>
          </cell>
          <cell r="AM289">
            <v>44758</v>
          </cell>
          <cell r="AN289">
            <v>44850</v>
          </cell>
          <cell r="AO289">
            <v>37080000</v>
          </cell>
          <cell r="AP289">
            <v>55620000</v>
          </cell>
          <cell r="AQ289">
            <v>6180000</v>
          </cell>
          <cell r="AR289">
            <v>0</v>
          </cell>
          <cell r="AS289">
            <v>2725</v>
          </cell>
          <cell r="AT289">
            <v>225</v>
          </cell>
          <cell r="AU289">
            <v>44565</v>
          </cell>
          <cell r="AV289">
            <v>37080000</v>
          </cell>
          <cell r="AW289" t="str">
            <v>O23011601010000007715</v>
          </cell>
          <cell r="AX289" t="str">
            <v>INVERSION</v>
          </cell>
          <cell r="AY289">
            <v>0</v>
          </cell>
          <cell r="AZ289" t="str">
            <v>5000254759</v>
          </cell>
          <cell r="BA289">
            <v>278</v>
          </cell>
          <cell r="BB289">
            <v>44573</v>
          </cell>
          <cell r="BC289">
            <v>37080000</v>
          </cell>
          <cell r="BD289">
            <v>3964</v>
          </cell>
          <cell r="BE289">
            <v>1108</v>
          </cell>
          <cell r="BF289">
            <v>44729</v>
          </cell>
          <cell r="BG289" t="str">
            <v>5000335598</v>
          </cell>
          <cell r="BH289">
            <v>1090</v>
          </cell>
          <cell r="BI289">
            <v>44755</v>
          </cell>
          <cell r="BJ289" t="str">
            <v>O23011601010000007715</v>
          </cell>
          <cell r="BK289" t="str">
            <v>INVERSION</v>
          </cell>
          <cell r="BL289">
            <v>44754</v>
          </cell>
          <cell r="BM289">
            <v>18540000</v>
          </cell>
          <cell r="CE289" t="str">
            <v/>
          </cell>
          <cell r="CF289" t="str">
            <v/>
          </cell>
          <cell r="CI289">
            <v>44747</v>
          </cell>
          <cell r="CJ289">
            <v>3</v>
          </cell>
          <cell r="CK289">
            <v>0</v>
          </cell>
          <cell r="CL289">
            <v>44754</v>
          </cell>
          <cell r="CM289">
            <v>44759</v>
          </cell>
          <cell r="CN289">
            <v>44850</v>
          </cell>
          <cell r="EL289" t="str">
            <v>NO</v>
          </cell>
          <cell r="EM289" t="str">
            <v>No Aplica</v>
          </cell>
          <cell r="EN289" t="str">
            <v xml:space="preserve">120
</v>
          </cell>
          <cell r="EO289" t="e">
            <v>#VALUE!</v>
          </cell>
          <cell r="EP289">
            <v>45750</v>
          </cell>
          <cell r="ES289" t="str">
            <v>Clausula 1 - Numeral 6 y 23</v>
          </cell>
          <cell r="ET28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89" t="str">
            <v>No aplica</v>
          </cell>
        </row>
        <row r="290">
          <cell r="E290">
            <v>284</v>
          </cell>
          <cell r="F290" t="str">
            <v>284-2022</v>
          </cell>
          <cell r="G290" t="str">
            <v>CO1.PCCNTR.3206311</v>
          </cell>
          <cell r="H290" t="str">
            <v xml:space="preserve">ASIGNAR 4500 SUBSIDIOS PARA MEJORAMIENTO DE VIVIENDA PRIORIZANDO HOGARES CON JEFATURA FEMENINA, PERSONAS CON DISCAPACIDAD, VÍCTIMAS DEL CONFLICTO ARMADO, POBLACIÓN ÉTNICA Y ADULTOS MAYORES </v>
          </cell>
          <cell r="I290" t="str">
            <v>En Ejecución</v>
          </cell>
          <cell r="J290" t="str">
            <v>https://community.secop.gov.co/Public/Tendering/OpportunityDetail/Index?noticeUID=CO1.NTC.2527999&amp;isFromPublicArea=True&amp;isModal=true&amp;asPopupView=true</v>
          </cell>
          <cell r="K290" t="str">
            <v>SDHT-SDB-PSP-083-2022</v>
          </cell>
          <cell r="L290" t="str">
            <v>X</v>
          </cell>
          <cell r="N290" t="str">
            <v>CC</v>
          </cell>
          <cell r="O290">
            <v>53032710</v>
          </cell>
          <cell r="P290">
            <v>1</v>
          </cell>
          <cell r="Q290" t="str">
            <v>GUZMAN GUIO</v>
          </cell>
          <cell r="R290" t="str">
            <v>SANDRA MILENA</v>
          </cell>
          <cell r="S290" t="str">
            <v>No Aplica</v>
          </cell>
          <cell r="T290" t="str">
            <v>SANDRA MILENA GUZMAN GUIO</v>
          </cell>
          <cell r="U290" t="str">
            <v>F</v>
          </cell>
          <cell r="V290">
            <v>44573</v>
          </cell>
          <cell r="W290">
            <v>44575</v>
          </cell>
          <cell r="X290">
            <v>44575</v>
          </cell>
          <cell r="Y290">
            <v>44910</v>
          </cell>
          <cell r="Z290" t="str">
            <v>Contratación Directa</v>
          </cell>
          <cell r="AA290" t="str">
            <v>Contrato</v>
          </cell>
          <cell r="AB290" t="str">
            <v>Prestación de Servicios Profesionales</v>
          </cell>
          <cell r="AC290" t="str">
            <v>PRESTAR SERVICIOS PROFESIONALES AL DESARROLLO DE LA GESTIÓN SOCIAL Y COMUNITARIA EN EL MARCO DE LOS MEJORAMIENTOS DE VIVIENDA - MODALIDAD HABITABILIDAD EN LOS TERRITORIOS PRIORIZADOS POR LA SECRETARÍA DISTRITAL DEL HÁBITAT</v>
          </cell>
          <cell r="AD290">
            <v>44575</v>
          </cell>
          <cell r="AE290">
            <v>44575</v>
          </cell>
          <cell r="AF290">
            <v>44575</v>
          </cell>
          <cell r="AG290">
            <v>44755</v>
          </cell>
          <cell r="AH290">
            <v>6</v>
          </cell>
          <cell r="AI290">
            <v>0</v>
          </cell>
          <cell r="AJ290">
            <v>9</v>
          </cell>
          <cell r="AK290">
            <v>9</v>
          </cell>
          <cell r="AL290">
            <v>0</v>
          </cell>
          <cell r="AM290">
            <v>44755</v>
          </cell>
          <cell r="AN290">
            <v>44847</v>
          </cell>
          <cell r="AO290">
            <v>37080000</v>
          </cell>
          <cell r="AP290">
            <v>55620000</v>
          </cell>
          <cell r="AQ290">
            <v>6180000</v>
          </cell>
          <cell r="AR290">
            <v>0</v>
          </cell>
          <cell r="AS290">
            <v>2723</v>
          </cell>
          <cell r="AT290">
            <v>211</v>
          </cell>
          <cell r="AU290">
            <v>44564</v>
          </cell>
          <cell r="AV290">
            <v>37080000</v>
          </cell>
          <cell r="AW290" t="str">
            <v>O23011601010000007715</v>
          </cell>
          <cell r="AX290" t="str">
            <v>INVERSION</v>
          </cell>
          <cell r="AY290">
            <v>0</v>
          </cell>
          <cell r="AZ290" t="str">
            <v>5000254766</v>
          </cell>
          <cell r="BA290">
            <v>279</v>
          </cell>
          <cell r="BB290">
            <v>44573</v>
          </cell>
          <cell r="BC290">
            <v>37080000</v>
          </cell>
          <cell r="BD290">
            <v>3958</v>
          </cell>
          <cell r="BE290">
            <v>1110</v>
          </cell>
          <cell r="BF290">
            <v>44729</v>
          </cell>
          <cell r="BG290">
            <v>5000336171</v>
          </cell>
          <cell r="BH290">
            <v>1102</v>
          </cell>
          <cell r="BI290">
            <v>44756</v>
          </cell>
          <cell r="BJ290" t="str">
            <v>O23011601010000007715</v>
          </cell>
          <cell r="BK290" t="str">
            <v>INVERSION</v>
          </cell>
          <cell r="BL290">
            <v>44755</v>
          </cell>
          <cell r="BM290">
            <v>18540000</v>
          </cell>
          <cell r="CE290" t="str">
            <v/>
          </cell>
          <cell r="CF290" t="str">
            <v/>
          </cell>
          <cell r="CI290">
            <v>44747</v>
          </cell>
          <cell r="CJ290">
            <v>3</v>
          </cell>
          <cell r="CK290">
            <v>0</v>
          </cell>
          <cell r="CL290">
            <v>44755</v>
          </cell>
          <cell r="CM290">
            <v>44756</v>
          </cell>
          <cell r="CN290">
            <v>44847</v>
          </cell>
          <cell r="EL290" t="str">
            <v>NO</v>
          </cell>
          <cell r="EM290" t="str">
            <v>No Aplica</v>
          </cell>
          <cell r="EN290" t="str">
            <v xml:space="preserve">120
</v>
          </cell>
          <cell r="EO290" t="e">
            <v>#VALUE!</v>
          </cell>
          <cell r="EP290">
            <v>45747</v>
          </cell>
          <cell r="ES290" t="str">
            <v>Clausula 1 - Numeral 6 y 23</v>
          </cell>
          <cell r="ET29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90" t="str">
            <v>No aplica</v>
          </cell>
        </row>
        <row r="291">
          <cell r="E291">
            <v>285</v>
          </cell>
          <cell r="F291" t="str">
            <v>285-2022</v>
          </cell>
          <cell r="G291" t="str">
            <v>CO1.PCCNTR.3206414</v>
          </cell>
          <cell r="H291" t="str">
            <v xml:space="preserve">CONFORMAR Y AJUSTAR 150 EXPEDIENTES URBANOS PARA LA LEGALIZACIÓN URBANÍSTICA DE ASENTAMIENTOS INFORMALES. </v>
          </cell>
          <cell r="I291" t="str">
            <v>En Ejecución</v>
          </cell>
          <cell r="J291" t="str">
            <v>https://community.secop.gov.co/Public/Tendering/OpportunityDetail/Index?noticeUID=CO1.NTC.2528211&amp;isFromPublicArea=True&amp;isModal=true&amp;asPopupView=true</v>
          </cell>
          <cell r="K291" t="str">
            <v>SDHT-SDB-PSP-011-2022</v>
          </cell>
          <cell r="L291" t="str">
            <v>X</v>
          </cell>
          <cell r="N291" t="str">
            <v>CC</v>
          </cell>
          <cell r="O291">
            <v>35531488</v>
          </cell>
          <cell r="P291">
            <v>6</v>
          </cell>
          <cell r="Q291" t="str">
            <v>CORREALES ORTEGA</v>
          </cell>
          <cell r="R291" t="str">
            <v>JULIETH ALEXANDRA</v>
          </cell>
          <cell r="S291" t="str">
            <v>No Aplica</v>
          </cell>
          <cell r="T291" t="str">
            <v>JULIETH ALEXANDRA CORREALES ORTEGA</v>
          </cell>
          <cell r="U291" t="str">
            <v>F</v>
          </cell>
          <cell r="V291">
            <v>44573</v>
          </cell>
          <cell r="W291">
            <v>44574</v>
          </cell>
          <cell r="X291">
            <v>44575</v>
          </cell>
          <cell r="Y291">
            <v>44905</v>
          </cell>
          <cell r="Z291" t="str">
            <v>Contratación Directa</v>
          </cell>
          <cell r="AA291" t="str">
            <v>Contrato</v>
          </cell>
          <cell r="AB291" t="str">
            <v>Prestación de Servicios Profesionales</v>
          </cell>
          <cell r="AC291" t="str">
            <v>PRESTAR SERVICIOS PROFESIONALES PARA APOYAR LAS ACTIVIDADES DEL COMPONENTE TÉCNICO TOPOGRÁFICO EN EL DESARROLLO DEL PROCEDIMIENTO DE LEGALIZACIÓN URBANÍSTICA EN SU ETAPA DE GESTIÓN Y ESTUDIOS PRELIMINARES EN LOS TERRITORIOS SUSCEPTIBLES DE SER LEGALIZADOS.</v>
          </cell>
          <cell r="AD291">
            <v>44575</v>
          </cell>
          <cell r="AE291">
            <v>44575</v>
          </cell>
          <cell r="AF291">
            <v>44575</v>
          </cell>
          <cell r="AG291">
            <v>44908</v>
          </cell>
          <cell r="AH291">
            <v>11</v>
          </cell>
          <cell r="AI291">
            <v>0</v>
          </cell>
          <cell r="AJ291">
            <v>11</v>
          </cell>
          <cell r="AK291">
            <v>11</v>
          </cell>
          <cell r="AL291">
            <v>0</v>
          </cell>
          <cell r="AN291">
            <v>44908</v>
          </cell>
          <cell r="AO291">
            <v>80300000</v>
          </cell>
          <cell r="AP291">
            <v>80300000</v>
          </cell>
          <cell r="AQ291">
            <v>7300000</v>
          </cell>
          <cell r="AR291">
            <v>0</v>
          </cell>
          <cell r="AS291">
            <v>2690</v>
          </cell>
          <cell r="AT291">
            <v>191</v>
          </cell>
          <cell r="AU291">
            <v>44564</v>
          </cell>
          <cell r="AV291">
            <v>80300000</v>
          </cell>
          <cell r="AW291" t="str">
            <v>O23011601190000007577</v>
          </cell>
          <cell r="AX291" t="str">
            <v>INVERSION</v>
          </cell>
          <cell r="AY291">
            <v>0</v>
          </cell>
          <cell r="AZ291" t="str">
            <v>5000254781</v>
          </cell>
          <cell r="BA291">
            <v>280</v>
          </cell>
          <cell r="BB291">
            <v>44573</v>
          </cell>
          <cell r="BC291">
            <v>80300000</v>
          </cell>
          <cell r="BK291" t="str">
            <v/>
          </cell>
          <cell r="CE291" t="str">
            <v/>
          </cell>
          <cell r="CF291" t="str">
            <v/>
          </cell>
          <cell r="EL291" t="str">
            <v>NO</v>
          </cell>
          <cell r="EM291" t="str">
            <v>No Aplica</v>
          </cell>
          <cell r="EN291" t="str">
            <v xml:space="preserve">120
</v>
          </cell>
          <cell r="EO291" t="e">
            <v>#VALUE!</v>
          </cell>
          <cell r="EP291">
            <v>45808</v>
          </cell>
          <cell r="ES291" t="str">
            <v>Clausula 1 - Numeral 6 y 23</v>
          </cell>
          <cell r="ET29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91" t="str">
            <v>No aplica</v>
          </cell>
        </row>
        <row r="292">
          <cell r="E292">
            <v>286</v>
          </cell>
          <cell r="F292" t="str">
            <v>286-2022</v>
          </cell>
          <cell r="G292" t="str">
            <v>CO1.PCCNTR.3206623</v>
          </cell>
          <cell r="H292" t="str">
            <v>REALIZAR 13 ESTUDIOS Y DISEÑOS PARA CONECTIVIDAD URBANA EN LAS ÁREAS PRIORIZADAS DE ORIGEN INFORMAL</v>
          </cell>
          <cell r="I292" t="str">
            <v>En Ejecución</v>
          </cell>
          <cell r="J292" t="str">
            <v>https://community.secop.gov.co/Public/Tendering/OpportunityDetail/Index?noticeUID=CO1.NTC.2528219&amp;isFromPublicArea=True&amp;isModal=true&amp;asPopupView=true</v>
          </cell>
          <cell r="K292" t="str">
            <v>SDHT-SDB-PSP-109-2022</v>
          </cell>
          <cell r="L292" t="str">
            <v>X</v>
          </cell>
          <cell r="N292" t="str">
            <v>CC</v>
          </cell>
          <cell r="O292">
            <v>80872689</v>
          </cell>
          <cell r="P292">
            <v>6</v>
          </cell>
          <cell r="Q292" t="str">
            <v xml:space="preserve">URICOECHEA </v>
          </cell>
          <cell r="R292" t="str">
            <v>JULIO GARCIA</v>
          </cell>
          <cell r="S292" t="str">
            <v>No Aplica</v>
          </cell>
          <cell r="T292" t="str">
            <v xml:space="preserve">JULIO GARCIA URICOECHEA </v>
          </cell>
          <cell r="U292" t="str">
            <v>M</v>
          </cell>
          <cell r="V292">
            <v>44573</v>
          </cell>
          <cell r="W292" t="str">
            <v>No Aplica</v>
          </cell>
          <cell r="X292">
            <v>44574</v>
          </cell>
          <cell r="Y292">
            <v>44907</v>
          </cell>
          <cell r="Z292" t="str">
            <v>Contratación Directa</v>
          </cell>
          <cell r="AA292" t="str">
            <v>Contrato</v>
          </cell>
          <cell r="AB292" t="str">
            <v>Prestación de Servicios Profesionales</v>
          </cell>
          <cell r="AC292" t="str">
            <v>PRESTAR SERVICIOS PROFESIONALES PARA BRINDAR APOYO EN LAS ACTIVIDADES DE ARTICULACIÓN INTERINSTITUCIONAL PARA LA IMPLEMENTACIÓN DE ACCIONES EN EL MARCO DE LOS TERRITORIOS PRIORIZADOS DE ORIGEN INFORMAL POR LA SECRETARÍA DISTRITAL DEL HÁBITAT.</v>
          </cell>
          <cell r="AD292">
            <v>44574</v>
          </cell>
          <cell r="AE292">
            <v>44574</v>
          </cell>
          <cell r="AF292">
            <v>44574</v>
          </cell>
          <cell r="AG292">
            <v>44907</v>
          </cell>
          <cell r="AH292">
            <v>11</v>
          </cell>
          <cell r="AI292">
            <v>0</v>
          </cell>
          <cell r="AJ292">
            <v>11</v>
          </cell>
          <cell r="AK292">
            <v>11</v>
          </cell>
          <cell r="AL292">
            <v>0</v>
          </cell>
          <cell r="AN292">
            <v>44907</v>
          </cell>
          <cell r="AO292">
            <v>80300000</v>
          </cell>
          <cell r="AP292">
            <v>80300000</v>
          </cell>
          <cell r="AQ292">
            <v>7300000</v>
          </cell>
          <cell r="AR292">
            <v>0</v>
          </cell>
          <cell r="AS292">
            <v>2766</v>
          </cell>
          <cell r="AT292">
            <v>415</v>
          </cell>
          <cell r="AU292">
            <v>44565</v>
          </cell>
          <cell r="AV292">
            <v>80300000</v>
          </cell>
          <cell r="AW292" t="str">
            <v>O23011601190000007575</v>
          </cell>
          <cell r="AX292" t="str">
            <v>INVERSION</v>
          </cell>
          <cell r="AY292">
            <v>0</v>
          </cell>
          <cell r="AZ292" t="str">
            <v>5000254747</v>
          </cell>
          <cell r="BA292">
            <v>276</v>
          </cell>
          <cell r="BB292">
            <v>44573</v>
          </cell>
          <cell r="BC292">
            <v>80300000</v>
          </cell>
          <cell r="BK292" t="str">
            <v/>
          </cell>
          <cell r="CE292" t="str">
            <v/>
          </cell>
          <cell r="CF292" t="str">
            <v/>
          </cell>
          <cell r="EL292" t="str">
            <v>NO</v>
          </cell>
          <cell r="EM292" t="str">
            <v>No Aplica</v>
          </cell>
          <cell r="EN292" t="str">
            <v xml:space="preserve">120
</v>
          </cell>
          <cell r="EO292" t="e">
            <v>#VALUE!</v>
          </cell>
          <cell r="EP292">
            <v>45807</v>
          </cell>
          <cell r="ES292" t="str">
            <v>Clausula 1 - Numeral 6 y 23</v>
          </cell>
          <cell r="ET29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92" t="str">
            <v>No aplica</v>
          </cell>
        </row>
        <row r="293">
          <cell r="E293">
            <v>287</v>
          </cell>
          <cell r="F293" t="str">
            <v>287-2022</v>
          </cell>
          <cell r="G293" t="str">
            <v>CO1.PCCNTR.3206646</v>
          </cell>
          <cell r="H293" t="str">
            <v xml:space="preserve">CONFORMAR Y AJUSTAR 100 EXPEDIENTES URBANOS PARA LA REGULARIZACIÓN DE ASENTAMIENTOS LEGALIZADOS </v>
          </cell>
          <cell r="I293" t="str">
            <v>En Ejecución</v>
          </cell>
          <cell r="J293" t="str">
            <v>https://community.secop.gov.co/Public/Tendering/OpportunityDetail/Index?noticeUID=CO1.NTC.2528513&amp;isFromPublicArea=True&amp;isModal=true&amp;asPopupView=true</v>
          </cell>
          <cell r="K293" t="str">
            <v>SDHT-SDB-PSP-009-2022</v>
          </cell>
          <cell r="L293" t="str">
            <v>X</v>
          </cell>
          <cell r="N293" t="str">
            <v>CC</v>
          </cell>
          <cell r="O293">
            <v>1030566385</v>
          </cell>
          <cell r="P293">
            <v>1</v>
          </cell>
          <cell r="Q293" t="str">
            <v>GARZON GANTIVA</v>
          </cell>
          <cell r="R293" t="str">
            <v>JOSE ALEJANDRO</v>
          </cell>
          <cell r="S293" t="str">
            <v>No Aplica</v>
          </cell>
          <cell r="T293" t="str">
            <v>JOSE ALEJANDRO GARZON GANTIVA</v>
          </cell>
          <cell r="U293" t="str">
            <v>M</v>
          </cell>
          <cell r="V293">
            <v>44573</v>
          </cell>
          <cell r="W293">
            <v>44578</v>
          </cell>
          <cell r="X293">
            <v>44575</v>
          </cell>
          <cell r="Y293">
            <v>44906</v>
          </cell>
          <cell r="Z293" t="str">
            <v>Contratación Directa</v>
          </cell>
          <cell r="AA293" t="str">
            <v>Contrato</v>
          </cell>
          <cell r="AB293" t="str">
            <v>Prestación de Servicios Profesionales</v>
          </cell>
          <cell r="AC293" t="str">
            <v>PRESTAR SERVICIOS PROFESIONALES PARA APOYAR EN EL DESARROLLO DEL COMPONENTE TÉCNICO TOPOGRÁFICO Y CARTOGRÁFICO NECESARIO PARA LA REGULARIZACIÓN DE DESARROLLOS LEGALIZADOS EN SU ETAPA DE GESTIÓN Y ESTUDIOS PRELIMINARES</v>
          </cell>
          <cell r="AD293">
            <v>44578</v>
          </cell>
          <cell r="AE293">
            <v>44578</v>
          </cell>
          <cell r="AF293">
            <v>44578</v>
          </cell>
          <cell r="AG293">
            <v>44911</v>
          </cell>
          <cell r="AH293">
            <v>11</v>
          </cell>
          <cell r="AI293">
            <v>0</v>
          </cell>
          <cell r="AJ293">
            <v>11</v>
          </cell>
          <cell r="AK293">
            <v>11</v>
          </cell>
          <cell r="AL293">
            <v>0</v>
          </cell>
          <cell r="AN293">
            <v>44911</v>
          </cell>
          <cell r="AO293">
            <v>80300000</v>
          </cell>
          <cell r="AP293">
            <v>80300000</v>
          </cell>
          <cell r="AQ293">
            <v>7300000</v>
          </cell>
          <cell r="AR293">
            <v>0</v>
          </cell>
          <cell r="AS293">
            <v>2700</v>
          </cell>
          <cell r="AT293">
            <v>243</v>
          </cell>
          <cell r="AU293">
            <v>44565</v>
          </cell>
          <cell r="AV293">
            <v>80300000</v>
          </cell>
          <cell r="AW293" t="str">
            <v>O23011601190000007577</v>
          </cell>
          <cell r="AX293" t="str">
            <v>INVERSION</v>
          </cell>
          <cell r="AY293">
            <v>0</v>
          </cell>
          <cell r="AZ293" t="str">
            <v>5000255126</v>
          </cell>
          <cell r="BA293">
            <v>290</v>
          </cell>
          <cell r="BB293">
            <v>44574</v>
          </cell>
          <cell r="BC293">
            <v>80300000</v>
          </cell>
          <cell r="BK293" t="str">
            <v/>
          </cell>
          <cell r="CE293" t="str">
            <v/>
          </cell>
          <cell r="CF293" t="str">
            <v/>
          </cell>
          <cell r="EL293" t="str">
            <v>NO</v>
          </cell>
          <cell r="EM293" t="str">
            <v>No Aplica</v>
          </cell>
          <cell r="EN293" t="str">
            <v xml:space="preserve">120
</v>
          </cell>
          <cell r="EO293" t="e">
            <v>#VALUE!</v>
          </cell>
          <cell r="EP293">
            <v>45811</v>
          </cell>
          <cell r="ES293" t="str">
            <v>Clausula 1 - Numeral 6 y 23</v>
          </cell>
          <cell r="ET29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93" t="str">
            <v>No aplica</v>
          </cell>
        </row>
        <row r="294">
          <cell r="E294">
            <v>288</v>
          </cell>
          <cell r="F294" t="str">
            <v>288-2022</v>
          </cell>
          <cell r="G294" t="str">
            <v>CO1.PCCNTR.3206669</v>
          </cell>
          <cell r="H294" t="str">
            <v xml:space="preserve">CONFORMAR Y AJUSTAR 100 EXPEDIENTES URBANOS PARA LA REGULARIZACIÓN DE ASENTAMIENTOS LEGALIZADOS </v>
          </cell>
          <cell r="I294" t="str">
            <v>En Ejecución</v>
          </cell>
          <cell r="J294" t="str">
            <v>https://community.secop.gov.co/Public/Tendering/OpportunityDetail/Index?noticeUID=CO1.NTC.2528533&amp;isFromPublicArea=True&amp;isModal=true&amp;asPopupView=true</v>
          </cell>
          <cell r="K294" t="str">
            <v>SDHT-SDB-PSP-007-2022</v>
          </cell>
          <cell r="L294" t="str">
            <v>X</v>
          </cell>
          <cell r="N294" t="str">
            <v>CC</v>
          </cell>
          <cell r="O294">
            <v>52443974</v>
          </cell>
          <cell r="P294">
            <v>9</v>
          </cell>
          <cell r="Q294" t="str">
            <v>RENGIFO CANO</v>
          </cell>
          <cell r="R294" t="str">
            <v>MARIA DEL PILAR</v>
          </cell>
          <cell r="S294" t="str">
            <v>No Aplica</v>
          </cell>
          <cell r="T294" t="str">
            <v>MARIA DEL PILAR RENGIFO CANO</v>
          </cell>
          <cell r="U294" t="str">
            <v>F</v>
          </cell>
          <cell r="V294">
            <v>44573</v>
          </cell>
          <cell r="W294">
            <v>44578</v>
          </cell>
          <cell r="X294">
            <v>44575</v>
          </cell>
          <cell r="Y294">
            <v>44905</v>
          </cell>
          <cell r="Z294" t="str">
            <v>Contratación Directa</v>
          </cell>
          <cell r="AA294" t="str">
            <v>Contrato</v>
          </cell>
          <cell r="AB294" t="str">
            <v>Prestación de Servicios Profesionales</v>
          </cell>
          <cell r="AC294" t="str">
            <v>PRESTAR SERVICIOS PROFESIONALES PARA EL ANÁLISIS JURÍDICO - CATASTRAL NECESARIO EN EL PROCEDIMIENTO DE REGULARIZACIÓN DE DESARROLLOS LEGALIZADOS EN SU ETAPA DE GESTIÓN</v>
          </cell>
          <cell r="AD294">
            <v>44578</v>
          </cell>
          <cell r="AE294">
            <v>44578</v>
          </cell>
          <cell r="AF294">
            <v>44578</v>
          </cell>
          <cell r="AG294">
            <v>44911</v>
          </cell>
          <cell r="AH294">
            <v>11</v>
          </cell>
          <cell r="AI294">
            <v>0</v>
          </cell>
          <cell r="AJ294">
            <v>11</v>
          </cell>
          <cell r="AK294">
            <v>11</v>
          </cell>
          <cell r="AL294">
            <v>0</v>
          </cell>
          <cell r="AN294">
            <v>44911</v>
          </cell>
          <cell r="AO294">
            <v>80300000</v>
          </cell>
          <cell r="AP294">
            <v>80300000</v>
          </cell>
          <cell r="AQ294">
            <v>7300000</v>
          </cell>
          <cell r="AR294">
            <v>0</v>
          </cell>
          <cell r="AS294">
            <v>2704</v>
          </cell>
          <cell r="AT294">
            <v>325</v>
          </cell>
          <cell r="AU294">
            <v>44565</v>
          </cell>
          <cell r="AV294">
            <v>67350000</v>
          </cell>
          <cell r="AW294" t="str">
            <v>O23011601190000007577</v>
          </cell>
          <cell r="AX294" t="str">
            <v>INVERSION</v>
          </cell>
          <cell r="AY294">
            <v>0</v>
          </cell>
          <cell r="AZ294" t="str">
            <v>5000255111</v>
          </cell>
          <cell r="BA294">
            <v>288</v>
          </cell>
          <cell r="BB294">
            <v>44574</v>
          </cell>
          <cell r="BC294">
            <v>80300000</v>
          </cell>
          <cell r="BK294" t="str">
            <v/>
          </cell>
          <cell r="CE294" t="str">
            <v/>
          </cell>
          <cell r="CF294" t="str">
            <v/>
          </cell>
          <cell r="EL294" t="str">
            <v>NO</v>
          </cell>
          <cell r="EM294" t="str">
            <v>No Aplica</v>
          </cell>
          <cell r="EN294" t="str">
            <v xml:space="preserve">120
</v>
          </cell>
          <cell r="EO294" t="e">
            <v>#VALUE!</v>
          </cell>
          <cell r="EP294">
            <v>45811</v>
          </cell>
          <cell r="ES294" t="str">
            <v>Clausula 1 - Numeral 6 y 23</v>
          </cell>
          <cell r="ET29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94" t="str">
            <v>No aplica</v>
          </cell>
        </row>
        <row r="295">
          <cell r="E295">
            <v>289</v>
          </cell>
          <cell r="F295" t="str">
            <v>289-2022</v>
          </cell>
          <cell r="G295" t="str">
            <v>CO1.PCCNTR.3206358</v>
          </cell>
          <cell r="H295" t="str">
            <v>ELABORAR 8 DOCUMENTOS DE LINEAMIENTOS DE INTERVENCIÓN, GESTIÓN INTERINSTITUCIONAL Y EVALUACIÓN DE LAS INTERVENCIONES TERRITORIALES EN LOS 8 TERRITORIOS PRIORIZADOS EN ÁREAS DE ORIGEN INFORMAL</v>
          </cell>
          <cell r="I295" t="str">
            <v>En Ejecución</v>
          </cell>
          <cell r="J295" t="str">
            <v>https://community.secop.gov.co/Public/Tendering/OpportunityDetail/Index?noticeUID=CO1.NTC.2528355&amp;isFromPublicArea=True&amp;isModal=true&amp;asPopupView=true</v>
          </cell>
          <cell r="K295" t="str">
            <v>SDHT-SDB-PSP-042-2022</v>
          </cell>
          <cell r="L295" t="str">
            <v>X</v>
          </cell>
          <cell r="N295" t="str">
            <v>CC</v>
          </cell>
          <cell r="O295">
            <v>13747971</v>
          </cell>
          <cell r="P295">
            <v>0</v>
          </cell>
          <cell r="Q295" t="str">
            <v>PARDO PEDRAZA</v>
          </cell>
          <cell r="R295" t="str">
            <v>RICHARD DAVID</v>
          </cell>
          <cell r="S295" t="str">
            <v>No Aplica</v>
          </cell>
          <cell r="T295" t="str">
            <v>RICHARD DAVID PARDO PEDRAZA</v>
          </cell>
          <cell r="U295" t="str">
            <v>M</v>
          </cell>
          <cell r="V295">
            <v>44573</v>
          </cell>
          <cell r="W295">
            <v>44578</v>
          </cell>
          <cell r="X295">
            <v>44575</v>
          </cell>
          <cell r="Y295">
            <v>44575</v>
          </cell>
          <cell r="Z295" t="str">
            <v>Contratación Directa</v>
          </cell>
          <cell r="AA295" t="str">
            <v>Contrato</v>
          </cell>
          <cell r="AB295" t="str">
            <v>Prestación de Servicios Profesionales</v>
          </cell>
          <cell r="AC295" t="str">
            <v>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v>
          </cell>
          <cell r="AD295">
            <v>44578</v>
          </cell>
          <cell r="AE295">
            <v>44578</v>
          </cell>
          <cell r="AF295">
            <v>44578</v>
          </cell>
          <cell r="AG295">
            <v>44911</v>
          </cell>
          <cell r="AH295">
            <v>11</v>
          </cell>
          <cell r="AI295">
            <v>0</v>
          </cell>
          <cell r="AJ295">
            <v>11</v>
          </cell>
          <cell r="AK295">
            <v>11</v>
          </cell>
          <cell r="AL295">
            <v>0</v>
          </cell>
          <cell r="AN295">
            <v>44911</v>
          </cell>
          <cell r="AO295">
            <v>80300000</v>
          </cell>
          <cell r="AP295">
            <v>80300000</v>
          </cell>
          <cell r="AQ295">
            <v>7300000</v>
          </cell>
          <cell r="AR295">
            <v>0</v>
          </cell>
          <cell r="AS295">
            <v>2806</v>
          </cell>
          <cell r="AT295">
            <v>782</v>
          </cell>
          <cell r="AU295">
            <v>44567</v>
          </cell>
          <cell r="AV295">
            <v>80300000</v>
          </cell>
          <cell r="AW295" t="str">
            <v>O23011601190000007575</v>
          </cell>
          <cell r="AX295" t="str">
            <v>INVERSION</v>
          </cell>
          <cell r="AY295">
            <v>0</v>
          </cell>
          <cell r="AZ295" t="str">
            <v>5000255119</v>
          </cell>
          <cell r="BA295">
            <v>289</v>
          </cell>
          <cell r="BB295">
            <v>44574</v>
          </cell>
          <cell r="BC295">
            <v>80300000</v>
          </cell>
          <cell r="BK295" t="str">
            <v/>
          </cell>
          <cell r="CE295" t="str">
            <v/>
          </cell>
          <cell r="CF295" t="str">
            <v/>
          </cell>
          <cell r="EL295" t="str">
            <v>NO</v>
          </cell>
          <cell r="EM295" t="str">
            <v>No Aplica</v>
          </cell>
          <cell r="EN295" t="str">
            <v xml:space="preserve">120
</v>
          </cell>
          <cell r="EO295" t="e">
            <v>#VALUE!</v>
          </cell>
          <cell r="EP295">
            <v>45811</v>
          </cell>
          <cell r="ES295" t="str">
            <v>Clausula 1 - Numeral 6 y 23</v>
          </cell>
          <cell r="ET29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95" t="str">
            <v>No aplica</v>
          </cell>
        </row>
        <row r="296">
          <cell r="E296">
            <v>290</v>
          </cell>
          <cell r="F296" t="str">
            <v>290-2022</v>
          </cell>
          <cell r="G296" t="str">
            <v>CO1.PCCNTR.3206481</v>
          </cell>
          <cell r="H296" t="str">
            <v xml:space="preserve">CONFORMAR Y AJUSTAR 100 EXPEDIENTES URBANOS PARA LA REGULARIZACIÓN DE ASENTAMIENTOS LEGALIZADOS </v>
          </cell>
          <cell r="I296" t="str">
            <v>En Ejecución</v>
          </cell>
          <cell r="J296" t="str">
            <v>https://community.secop.gov.co/Public/Tendering/OpportunityDetail/Index?noticeUID=CO1.NTC.2528565&amp;isFromPublicArea=True&amp;isModal=true&amp;asPopupView=true</v>
          </cell>
          <cell r="K296" t="str">
            <v>SDHT-SDB-PSP-005-2022</v>
          </cell>
          <cell r="L296" t="str">
            <v>X</v>
          </cell>
          <cell r="N296" t="str">
            <v>CC</v>
          </cell>
          <cell r="O296">
            <v>80006244</v>
          </cell>
          <cell r="P296">
            <v>9</v>
          </cell>
          <cell r="Q296" t="str">
            <v xml:space="preserve">PAMPLONA </v>
          </cell>
          <cell r="R296" t="str">
            <v>HEMERSON MORA</v>
          </cell>
          <cell r="S296" t="str">
            <v>No Aplica</v>
          </cell>
          <cell r="T296" t="str">
            <v xml:space="preserve">HEMERSON MORA PAMPLONA </v>
          </cell>
          <cell r="U296" t="str">
            <v>M</v>
          </cell>
          <cell r="V296">
            <v>44573</v>
          </cell>
          <cell r="W296">
            <v>44578</v>
          </cell>
          <cell r="X296">
            <v>44575</v>
          </cell>
          <cell r="Y296">
            <v>44905</v>
          </cell>
          <cell r="Z296" t="str">
            <v>Contratación Directa</v>
          </cell>
          <cell r="AA296" t="str">
            <v>Contrato</v>
          </cell>
          <cell r="AB296" t="str">
            <v>Prestación de Servicios Profesionales</v>
          </cell>
          <cell r="AC296" t="str">
            <v>PRESTAR SERVICIOS PROFESIONALES PARA APOYAR EN EL DESARROLLO DEL COMPONENTE TÉCNICO TOPOGRÁFICO Y CARTOGRÁFICO NECESARIO PARA LA REGULARIZACIÓN DE DESARROLLOS LEGALIZADOS EN SU ETAPA DE GESTIÓN Y ESTUDIOS PRELIMINARES</v>
          </cell>
          <cell r="AD296">
            <v>44578</v>
          </cell>
          <cell r="AE296">
            <v>44578</v>
          </cell>
          <cell r="AF296">
            <v>44578</v>
          </cell>
          <cell r="AG296">
            <v>44911</v>
          </cell>
          <cell r="AH296">
            <v>11</v>
          </cell>
          <cell r="AI296">
            <v>0</v>
          </cell>
          <cell r="AJ296">
            <v>11</v>
          </cell>
          <cell r="AK296">
            <v>11</v>
          </cell>
          <cell r="AL296">
            <v>0</v>
          </cell>
          <cell r="AN296">
            <v>44911</v>
          </cell>
          <cell r="AO296">
            <v>80300000</v>
          </cell>
          <cell r="AP296">
            <v>80300000</v>
          </cell>
          <cell r="AQ296">
            <v>7300000</v>
          </cell>
          <cell r="AR296">
            <v>0</v>
          </cell>
          <cell r="AS296">
            <v>2702</v>
          </cell>
          <cell r="AT296">
            <v>222</v>
          </cell>
          <cell r="AU296">
            <v>44565</v>
          </cell>
          <cell r="AV296">
            <v>80300000</v>
          </cell>
          <cell r="AW296" t="str">
            <v>O23011601190000007577</v>
          </cell>
          <cell r="AX296" t="str">
            <v>INVERSION</v>
          </cell>
          <cell r="AY296">
            <v>0</v>
          </cell>
          <cell r="AZ296" t="str">
            <v>5000255129</v>
          </cell>
          <cell r="BA296">
            <v>291</v>
          </cell>
          <cell r="BB296">
            <v>44574</v>
          </cell>
          <cell r="BC296">
            <v>80300000</v>
          </cell>
          <cell r="BK296" t="str">
            <v/>
          </cell>
          <cell r="CE296" t="str">
            <v/>
          </cell>
          <cell r="CF296" t="str">
            <v/>
          </cell>
          <cell r="EL296" t="str">
            <v>NO</v>
          </cell>
          <cell r="EM296" t="str">
            <v>No Aplica</v>
          </cell>
          <cell r="EN296" t="str">
            <v xml:space="preserve">120
</v>
          </cell>
          <cell r="EO296" t="e">
            <v>#VALUE!</v>
          </cell>
          <cell r="EP296">
            <v>45811</v>
          </cell>
          <cell r="ES296" t="str">
            <v>Clausula 1 - Numeral 6 y 23</v>
          </cell>
          <cell r="ET29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96" t="str">
            <v>No aplica</v>
          </cell>
        </row>
        <row r="297">
          <cell r="E297">
            <v>291</v>
          </cell>
          <cell r="F297" t="str">
            <v>291-2022</v>
          </cell>
          <cell r="G297" t="str">
            <v>CO1.PCCNTR.3206491</v>
          </cell>
          <cell r="H297" t="str">
            <v>ELABORAR 8 DOCUMENTOS DE LINEAMIENTOS DE INTERVENCIÓN, GESTIÓN INTERINSTITUCIONAL Y EVALUACIÓN DE LAS INTERVENCIONES TERRITORIALES EN LOS 8 TERRITORIOS PRIORIZADOS EN ÁREAS DE ORIGEN INFORMAL</v>
          </cell>
          <cell r="I297" t="str">
            <v>En Ejecución</v>
          </cell>
          <cell r="J297" t="str">
            <v>https://community.secop.gov.co/Public/Tendering/OpportunityDetail/Index?noticeUID=CO1.NTC.2528576&amp;isFromPublicArea=True&amp;isModal=true&amp;asPopupView=true</v>
          </cell>
          <cell r="K297" t="str">
            <v>SDHT-SDB-PSP-065-2022</v>
          </cell>
          <cell r="L297" t="str">
            <v>X</v>
          </cell>
          <cell r="N297" t="str">
            <v>CC</v>
          </cell>
          <cell r="O297">
            <v>80257640</v>
          </cell>
          <cell r="P297">
            <v>9</v>
          </cell>
          <cell r="Q297" t="str">
            <v>DIAZ MONTAÑA</v>
          </cell>
          <cell r="R297" t="str">
            <v>JOHN WILLIAM</v>
          </cell>
          <cell r="S297" t="str">
            <v>No Aplica</v>
          </cell>
          <cell r="T297" t="str">
            <v>JOHN WILLIAM DIAZ MONTAÑA</v>
          </cell>
          <cell r="U297" t="str">
            <v>M</v>
          </cell>
          <cell r="V297">
            <v>44573</v>
          </cell>
          <cell r="W297">
            <v>44580</v>
          </cell>
          <cell r="X297">
            <v>44575</v>
          </cell>
          <cell r="Y297">
            <v>44900</v>
          </cell>
          <cell r="Z297" t="str">
            <v>Contratación Directa</v>
          </cell>
          <cell r="AA297" t="str">
            <v>Contrato</v>
          </cell>
          <cell r="AB297" t="str">
            <v>Prestación de Servicios Profesionales</v>
          </cell>
          <cell r="AC297" t="str">
            <v>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v>
          </cell>
          <cell r="AD297">
            <v>44580</v>
          </cell>
          <cell r="AE297">
            <v>44580</v>
          </cell>
          <cell r="AF297">
            <v>44580</v>
          </cell>
          <cell r="AG297">
            <v>44913</v>
          </cell>
          <cell r="AH297">
            <v>11</v>
          </cell>
          <cell r="AI297">
            <v>0</v>
          </cell>
          <cell r="AJ297">
            <v>11</v>
          </cell>
          <cell r="AK297">
            <v>11</v>
          </cell>
          <cell r="AL297">
            <v>0</v>
          </cell>
          <cell r="AN297">
            <v>44913</v>
          </cell>
          <cell r="AO297">
            <v>74800000</v>
          </cell>
          <cell r="AP297">
            <v>74800000</v>
          </cell>
          <cell r="AQ297">
            <v>6800000</v>
          </cell>
          <cell r="AR297">
            <v>0</v>
          </cell>
          <cell r="AS297">
            <v>2809</v>
          </cell>
          <cell r="AT297">
            <v>242</v>
          </cell>
          <cell r="AU297">
            <v>44565</v>
          </cell>
          <cell r="AV297">
            <v>74800000</v>
          </cell>
          <cell r="AW297" t="str">
            <v>O23011601190000007575</v>
          </cell>
          <cell r="AX297" t="str">
            <v>INVERSION</v>
          </cell>
          <cell r="AY297">
            <v>0</v>
          </cell>
          <cell r="AZ297" t="str">
            <v>5000254785</v>
          </cell>
          <cell r="BA297">
            <v>281</v>
          </cell>
          <cell r="BB297">
            <v>44573</v>
          </cell>
          <cell r="BC297">
            <v>74800000</v>
          </cell>
          <cell r="BK297" t="str">
            <v/>
          </cell>
          <cell r="CE297" t="str">
            <v/>
          </cell>
          <cell r="CF297" t="str">
            <v/>
          </cell>
          <cell r="EL297" t="str">
            <v>NO</v>
          </cell>
          <cell r="EM297" t="str">
            <v>No Aplica</v>
          </cell>
          <cell r="EN297" t="str">
            <v xml:space="preserve">120
</v>
          </cell>
          <cell r="EO297" t="e">
            <v>#VALUE!</v>
          </cell>
          <cell r="EP297">
            <v>45813</v>
          </cell>
          <cell r="ES297" t="str">
            <v>Clausula 1 - Numeral 6 y 23</v>
          </cell>
          <cell r="ET29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97" t="str">
            <v>No aplica</v>
          </cell>
        </row>
        <row r="298">
          <cell r="E298">
            <v>292</v>
          </cell>
          <cell r="F298" t="str">
            <v>292-2022</v>
          </cell>
          <cell r="G298" t="str">
            <v>CO1.PCCNTR.3206792</v>
          </cell>
          <cell r="H298" t="str">
            <v xml:space="preserve">REALIZAR ADECUACIONES DE CALIDAD A 4500 VIVIENDAS PRIORIZANDO HOGARES CON JEFATURA FEMENINA, PERSONAS CON DISCAPACIDAD, VÍCTIMAS DEL CONFLICTO ARMADO, POBLACIÓN ÉTNICA Y ADULTOS MAYORES </v>
          </cell>
          <cell r="I298" t="str">
            <v>En Ejecución</v>
          </cell>
          <cell r="J298" t="str">
            <v>https://community.secop.gov.co/Public/Tendering/OpportunityDetail/Index?noticeUID=CO1.NTC.2528400&amp;isFromPublicArea=True&amp;isModal=true&amp;asPopupView=true</v>
          </cell>
          <cell r="K298" t="str">
            <v>SDHT-SDB-PSP-064-2022</v>
          </cell>
          <cell r="L298" t="str">
            <v>X</v>
          </cell>
          <cell r="N298" t="str">
            <v>CC</v>
          </cell>
          <cell r="O298">
            <v>52056324</v>
          </cell>
          <cell r="P298">
            <v>1</v>
          </cell>
          <cell r="Q298" t="str">
            <v>TORRES TRIANA</v>
          </cell>
          <cell r="R298" t="str">
            <v>INGRID ROCIO</v>
          </cell>
          <cell r="S298" t="str">
            <v>No Aplica</v>
          </cell>
          <cell r="T298" t="str">
            <v>INGRID ROCIO TORRES TRIANA</v>
          </cell>
          <cell r="U298" t="str">
            <v>F</v>
          </cell>
          <cell r="V298">
            <v>44573</v>
          </cell>
          <cell r="W298">
            <v>44581</v>
          </cell>
          <cell r="X298">
            <v>44575</v>
          </cell>
          <cell r="Y298">
            <v>44900</v>
          </cell>
          <cell r="Z298" t="str">
            <v>Contratación Directa</v>
          </cell>
          <cell r="AA298" t="str">
            <v>Contrato</v>
          </cell>
          <cell r="AB298" t="str">
            <v>Prestación de Servicios Profesionales</v>
          </cell>
          <cell r="AC298" t="str">
            <v>PRESTAR SERVICIOS PROFESIONALES PARA APOYAR LAS ACTIVIDADES DE GESTIÓN SOCIAL EN LA IMPLEMENTACIÓN, EJECUCIÓN Y SEGUIMIENTO DE LOS MEJORAMIENTOS DE VIVIENDA MODALIDAD HABITABILIDAD EN LOS TERRITORIOS PRIORIZADOS POR LA SECRETARÍA DISTRITAL DEL HÁBITAT</v>
          </cell>
          <cell r="AD298">
            <v>44581</v>
          </cell>
          <cell r="AE298">
            <v>44581</v>
          </cell>
          <cell r="AF298">
            <v>44581</v>
          </cell>
          <cell r="AG298">
            <v>44914</v>
          </cell>
          <cell r="AH298">
            <v>11</v>
          </cell>
          <cell r="AI298">
            <v>0</v>
          </cell>
          <cell r="AJ298">
            <v>11</v>
          </cell>
          <cell r="AK298">
            <v>11</v>
          </cell>
          <cell r="AL298">
            <v>0</v>
          </cell>
          <cell r="AM298">
            <v>44914</v>
          </cell>
          <cell r="AN298">
            <v>44926</v>
          </cell>
          <cell r="AO298">
            <v>74800000</v>
          </cell>
          <cell r="AP298">
            <v>74800000</v>
          </cell>
          <cell r="AQ298">
            <v>6800000</v>
          </cell>
          <cell r="AR298">
            <v>0</v>
          </cell>
          <cell r="AS298">
            <v>2746</v>
          </cell>
          <cell r="AT298">
            <v>188</v>
          </cell>
          <cell r="AU298">
            <v>44564</v>
          </cell>
          <cell r="AV298">
            <v>74800000</v>
          </cell>
          <cell r="AW298" t="str">
            <v>O23011601010000007715</v>
          </cell>
          <cell r="AX298" t="str">
            <v>INVERSION</v>
          </cell>
          <cell r="AY298">
            <v>0</v>
          </cell>
          <cell r="AZ298" t="str">
            <v>5000255145</v>
          </cell>
          <cell r="BA298">
            <v>293</v>
          </cell>
          <cell r="BB298">
            <v>44574</v>
          </cell>
          <cell r="BC298">
            <v>74800000</v>
          </cell>
          <cell r="BK298" t="str">
            <v/>
          </cell>
          <cell r="CE298" t="str">
            <v/>
          </cell>
          <cell r="CF298" t="str">
            <v/>
          </cell>
          <cell r="DQ298">
            <v>44792</v>
          </cell>
          <cell r="DR298">
            <v>44792</v>
          </cell>
          <cell r="DS298">
            <v>44831</v>
          </cell>
          <cell r="DT298">
            <v>39</v>
          </cell>
          <cell r="EL298" t="str">
            <v>NO</v>
          </cell>
          <cell r="EM298" t="str">
            <v>No Aplica</v>
          </cell>
          <cell r="EN298" t="str">
            <v xml:space="preserve">120
</v>
          </cell>
          <cell r="EO298" t="e">
            <v>#VALUE!</v>
          </cell>
          <cell r="EP298">
            <v>45826</v>
          </cell>
          <cell r="ES298" t="str">
            <v>Clausula 1 - Numeral 6 y 23</v>
          </cell>
          <cell r="ET29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98" t="str">
            <v>No aplica</v>
          </cell>
        </row>
        <row r="299">
          <cell r="E299">
            <v>293</v>
          </cell>
          <cell r="F299" t="str">
            <v>293-2022</v>
          </cell>
          <cell r="G299" t="str">
            <v>CO1.PCCNTR.3206837</v>
          </cell>
          <cell r="H299" t="str">
            <v>REALIZAR 13 ESTUDIOS Y DISEÑOS PARA CONECTIVIDAD URBANA EN LAS ÁREAS PRIORIZADAS DE ORIGEN INFORMAL</v>
          </cell>
          <cell r="I299" t="str">
            <v>En Ejecución</v>
          </cell>
          <cell r="J299" t="str">
            <v>https://community.secop.gov.co/Public/Tendering/OpportunityDetail/Index?noticeUID=CO1.NTC.2528709&amp;isFromPublicArea=True&amp;isModal=true&amp;asPopupView=true</v>
          </cell>
          <cell r="K299" t="str">
            <v>SDHT-SDB-PSP-020-2022</v>
          </cell>
          <cell r="L299" t="str">
            <v>X</v>
          </cell>
          <cell r="N299" t="str">
            <v>CC</v>
          </cell>
          <cell r="O299">
            <v>1072618005</v>
          </cell>
          <cell r="P299">
            <v>3</v>
          </cell>
          <cell r="Q299" t="str">
            <v>LUQUE SANCHEZ</v>
          </cell>
          <cell r="R299" t="str">
            <v>BELMA LORENA</v>
          </cell>
          <cell r="S299" t="str">
            <v>No Aplica</v>
          </cell>
          <cell r="T299" t="str">
            <v>BELMA LORENA LUQUE SANCHEZ</v>
          </cell>
          <cell r="U299" t="str">
            <v>F</v>
          </cell>
          <cell r="V299">
            <v>44573</v>
          </cell>
          <cell r="W299">
            <v>44574</v>
          </cell>
          <cell r="X299">
            <v>44578</v>
          </cell>
          <cell r="Y299">
            <v>44672</v>
          </cell>
          <cell r="Z299" t="str">
            <v>Contratación Directa</v>
          </cell>
          <cell r="AA299" t="str">
            <v>Contrato</v>
          </cell>
          <cell r="AB299" t="str">
            <v>Prestación de Servicios Profesionales</v>
          </cell>
          <cell r="AC299" t="str">
            <v>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v>
          </cell>
          <cell r="AD299">
            <v>44578</v>
          </cell>
          <cell r="AE299">
            <v>44578</v>
          </cell>
          <cell r="AF299">
            <v>44578</v>
          </cell>
          <cell r="AG299">
            <v>44758</v>
          </cell>
          <cell r="AH299">
            <v>6</v>
          </cell>
          <cell r="AI299">
            <v>0</v>
          </cell>
          <cell r="AJ299">
            <v>9</v>
          </cell>
          <cell r="AK299">
            <v>9</v>
          </cell>
          <cell r="AL299">
            <v>0</v>
          </cell>
          <cell r="AM299">
            <v>44758</v>
          </cell>
          <cell r="AN299">
            <v>44850</v>
          </cell>
          <cell r="AO299">
            <v>46200000</v>
          </cell>
          <cell r="AP299">
            <v>69300000</v>
          </cell>
          <cell r="AQ299">
            <v>7700000</v>
          </cell>
          <cell r="AR299">
            <v>0</v>
          </cell>
          <cell r="AS299">
            <v>2761</v>
          </cell>
          <cell r="AT299">
            <v>412</v>
          </cell>
          <cell r="AU299">
            <v>44565</v>
          </cell>
          <cell r="AV299">
            <v>46200000</v>
          </cell>
          <cell r="AW299" t="str">
            <v>O23011601190000007575</v>
          </cell>
          <cell r="AX299" t="str">
            <v>INVERSION</v>
          </cell>
          <cell r="AY299">
            <v>0</v>
          </cell>
          <cell r="AZ299" t="str">
            <v>5000255156</v>
          </cell>
          <cell r="BA299">
            <v>294</v>
          </cell>
          <cell r="BB299">
            <v>44574</v>
          </cell>
          <cell r="BC299">
            <v>46200000</v>
          </cell>
          <cell r="BD299">
            <v>3975</v>
          </cell>
          <cell r="BE299">
            <v>1124</v>
          </cell>
          <cell r="BF299">
            <v>44729</v>
          </cell>
          <cell r="BG299" t="str">
            <v>5000335601</v>
          </cell>
          <cell r="BH299">
            <v>1091</v>
          </cell>
          <cell r="BI299">
            <v>44755</v>
          </cell>
          <cell r="BJ299" t="str">
            <v>O23011601190000007575</v>
          </cell>
          <cell r="BK299" t="str">
            <v>INVERSION</v>
          </cell>
          <cell r="BL299">
            <v>44754</v>
          </cell>
          <cell r="BM299">
            <v>23100000</v>
          </cell>
          <cell r="CE299" t="str">
            <v/>
          </cell>
          <cell r="CF299" t="str">
            <v/>
          </cell>
          <cell r="CI299">
            <v>44747</v>
          </cell>
          <cell r="CJ299">
            <v>3</v>
          </cell>
          <cell r="CK299">
            <v>0</v>
          </cell>
          <cell r="CL299">
            <v>44754</v>
          </cell>
          <cell r="CM299">
            <v>44759</v>
          </cell>
          <cell r="CN299">
            <v>44850</v>
          </cell>
          <cell r="EL299" t="str">
            <v>NO</v>
          </cell>
          <cell r="EM299" t="str">
            <v>No Aplica</v>
          </cell>
          <cell r="EN299" t="str">
            <v xml:space="preserve">120
</v>
          </cell>
          <cell r="EO299" t="e">
            <v>#VALUE!</v>
          </cell>
          <cell r="EP299">
            <v>45750</v>
          </cell>
          <cell r="ES299" t="str">
            <v>Clausula 1 - Numeral 6 y 23</v>
          </cell>
          <cell r="ET29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299" t="str">
            <v>No aplica</v>
          </cell>
        </row>
        <row r="300">
          <cell r="E300">
            <v>294</v>
          </cell>
          <cell r="F300" t="str">
            <v>294-2022</v>
          </cell>
          <cell r="G300" t="str">
            <v>CO1.PCCNTR.3205335</v>
          </cell>
          <cell r="H300" t="str">
            <v xml:space="preserve">COODINAR 100 % DEL DISEÑO E IMPLEMENTACIÓN DE LA POLÍTICA PÚBLICA DE SERVICIOS PÚBLICOS. </v>
          </cell>
          <cell r="I300" t="str">
            <v>En Ejecución</v>
          </cell>
          <cell r="J300" t="str">
            <v>https://community.secop.gov.co/Public/Tendering/OpportunityDetail/Index?noticeUID=CO1.NTC.2527171&amp;isFromPublicArea=True&amp;isModal=true&amp;asPopupView=true</v>
          </cell>
          <cell r="K300" t="str">
            <v>SDHT-SDSP-PSP-019-2022</v>
          </cell>
          <cell r="L300" t="str">
            <v>X</v>
          </cell>
          <cell r="N300" t="str">
            <v>CC</v>
          </cell>
          <cell r="O300">
            <v>41211331</v>
          </cell>
          <cell r="P300">
            <v>8</v>
          </cell>
          <cell r="Q300" t="str">
            <v>CONSUELO ROMERO</v>
          </cell>
          <cell r="R300" t="str">
            <v>MARIA DEL</v>
          </cell>
          <cell r="S300" t="str">
            <v>No Aplica</v>
          </cell>
          <cell r="T300" t="str">
            <v>MARIA DEL CONSUELO ROMERO</v>
          </cell>
          <cell r="U300" t="str">
            <v>F</v>
          </cell>
          <cell r="V300">
            <v>44573</v>
          </cell>
          <cell r="W300">
            <v>44574</v>
          </cell>
          <cell r="X300">
            <v>44578</v>
          </cell>
          <cell r="Y300">
            <v>44923</v>
          </cell>
          <cell r="Z300" t="str">
            <v>Contratación Directa</v>
          </cell>
          <cell r="AA300" t="str">
            <v>Contrato</v>
          </cell>
          <cell r="AB300" t="str">
            <v>Prestación de Servicios Profesionales</v>
          </cell>
          <cell r="AC300" t="str">
            <v>PRESTAR SERVICIOS PROFESIONALES QUE PROMUEVAN DESDE EL COMPONENTE TÉCNICO LA PRESTACIÓN EFICIENTE DEL SERVICIO DE ASEO EN EL MARCO DE LAS FUNCIONES DE LA SUBDIRECCIÓN DE SUBDIRECCIÓN DE SERVICIOS PÚBLICOS</v>
          </cell>
          <cell r="AD300">
            <v>44578</v>
          </cell>
          <cell r="AE300">
            <v>44578</v>
          </cell>
          <cell r="AF300">
            <v>44578</v>
          </cell>
          <cell r="AG300">
            <v>44927</v>
          </cell>
          <cell r="AH300">
            <v>11</v>
          </cell>
          <cell r="AI300">
            <v>15</v>
          </cell>
          <cell r="AJ300">
            <v>11.5</v>
          </cell>
          <cell r="AK300">
            <v>11</v>
          </cell>
          <cell r="AL300">
            <v>15</v>
          </cell>
          <cell r="AN300">
            <v>44927</v>
          </cell>
          <cell r="AO300">
            <v>103021635</v>
          </cell>
          <cell r="AP300">
            <v>103021635</v>
          </cell>
          <cell r="AQ300">
            <v>8958403</v>
          </cell>
          <cell r="AR300">
            <v>-0.5</v>
          </cell>
          <cell r="AS300">
            <v>3441</v>
          </cell>
          <cell r="AT300">
            <v>121</v>
          </cell>
          <cell r="AU300">
            <v>44564</v>
          </cell>
          <cell r="AV300">
            <v>103021635</v>
          </cell>
          <cell r="AW300" t="str">
            <v>O23011602370000007615</v>
          </cell>
          <cell r="AX300" t="str">
            <v>INVERSION</v>
          </cell>
          <cell r="AY300">
            <v>0</v>
          </cell>
          <cell r="AZ300" t="str">
            <v>5000254429</v>
          </cell>
          <cell r="BA300">
            <v>269</v>
          </cell>
          <cell r="BB300">
            <v>44573</v>
          </cell>
          <cell r="BC300">
            <v>103021635</v>
          </cell>
          <cell r="BK300" t="str">
            <v/>
          </cell>
          <cell r="CE300" t="str">
            <v/>
          </cell>
          <cell r="CF300" t="str">
            <v/>
          </cell>
          <cell r="EL300" t="str">
            <v>NO</v>
          </cell>
          <cell r="EM300" t="str">
            <v>No Aplica</v>
          </cell>
          <cell r="EN300" t="str">
            <v xml:space="preserve">120
</v>
          </cell>
          <cell r="EO300" t="e">
            <v>#VALUE!</v>
          </cell>
          <cell r="EP300">
            <v>45827</v>
          </cell>
          <cell r="ES300" t="str">
            <v>Clausula 1 - Numeral 6 y 23</v>
          </cell>
          <cell r="ET30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00" t="str">
            <v>No aplica</v>
          </cell>
        </row>
        <row r="301">
          <cell r="E301">
            <v>295</v>
          </cell>
          <cell r="F301" t="str">
            <v>295-2022</v>
          </cell>
          <cell r="G301" t="str">
            <v>CO1.PCCNTR.3205568</v>
          </cell>
          <cell r="H301" t="str">
            <v>COORDINAR 100 % DE LA GESTIÓN CON LAS EMPRESAS PRESTADORAS DE LOS SERVICIOS PÚBLICOS LA CONSTRUCCIÓN DE LA LÍNEA BASE PARA EL CATASTRO DE REDES.</v>
          </cell>
          <cell r="I301" t="str">
            <v>En Ejecución</v>
          </cell>
          <cell r="J301" t="str">
            <v>https://community.secop.gov.co/Public/Tendering/OpportunityDetail/Index?noticeUID=CO1.NTC.2527536&amp;isFromPublicArea=True&amp;isModal=true&amp;asPopupView=true</v>
          </cell>
          <cell r="K301" t="str">
            <v>SDHT-SDSP-PSP-023-2022</v>
          </cell>
          <cell r="L301" t="str">
            <v>X</v>
          </cell>
          <cell r="N301" t="str">
            <v>CC</v>
          </cell>
          <cell r="O301">
            <v>19265102</v>
          </cell>
          <cell r="P301">
            <v>1</v>
          </cell>
          <cell r="Q301" t="str">
            <v>BENAL BERNAL</v>
          </cell>
          <cell r="R301" t="str">
            <v>FRANCISCO JAVIER</v>
          </cell>
          <cell r="S301" t="str">
            <v>No Aplica</v>
          </cell>
          <cell r="T301" t="str">
            <v>FRANCISCO JAVIER BENAL BERNAL</v>
          </cell>
          <cell r="U301" t="str">
            <v>M</v>
          </cell>
          <cell r="V301">
            <v>44573</v>
          </cell>
          <cell r="W301">
            <v>44580</v>
          </cell>
          <cell r="X301">
            <v>44574</v>
          </cell>
          <cell r="Y301">
            <v>44892</v>
          </cell>
          <cell r="Z301" t="str">
            <v>Contratación Directa</v>
          </cell>
          <cell r="AA301" t="str">
            <v>Contrato</v>
          </cell>
          <cell r="AB301" t="str">
            <v>Prestación de Servicios Profesionales</v>
          </cell>
          <cell r="AC301" t="str">
            <v>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v>
          </cell>
          <cell r="AD301">
            <v>44580</v>
          </cell>
          <cell r="AE301">
            <v>44580</v>
          </cell>
          <cell r="AF301">
            <v>44580</v>
          </cell>
          <cell r="AG301">
            <v>44929</v>
          </cell>
          <cell r="AH301">
            <v>11</v>
          </cell>
          <cell r="AI301">
            <v>15</v>
          </cell>
          <cell r="AJ301">
            <v>11.5</v>
          </cell>
          <cell r="AK301">
            <v>11</v>
          </cell>
          <cell r="AL301">
            <v>15</v>
          </cell>
          <cell r="AN301">
            <v>44929</v>
          </cell>
          <cell r="AO301">
            <v>106605000</v>
          </cell>
          <cell r="AP301">
            <v>106605000</v>
          </cell>
          <cell r="AQ301">
            <v>9270000</v>
          </cell>
          <cell r="AR301">
            <v>0</v>
          </cell>
          <cell r="AS301">
            <v>3469</v>
          </cell>
          <cell r="AT301">
            <v>435</v>
          </cell>
          <cell r="AU301">
            <v>44565</v>
          </cell>
          <cell r="AV301">
            <v>106605000</v>
          </cell>
          <cell r="AW301" t="str">
            <v>O23011605510000007618</v>
          </cell>
          <cell r="AX301" t="str">
            <v>INVERSION</v>
          </cell>
          <cell r="AY301">
            <v>0</v>
          </cell>
          <cell r="AZ301" t="str">
            <v>5000254435</v>
          </cell>
          <cell r="BA301">
            <v>270</v>
          </cell>
          <cell r="BB301">
            <v>44573</v>
          </cell>
          <cell r="BC301">
            <v>106605000</v>
          </cell>
          <cell r="BK301" t="str">
            <v/>
          </cell>
          <cell r="CE301" t="str">
            <v/>
          </cell>
          <cell r="CF301" t="str">
            <v/>
          </cell>
          <cell r="EL301" t="str">
            <v>NO</v>
          </cell>
          <cell r="EM301" t="str">
            <v>No Aplica</v>
          </cell>
          <cell r="EN301" t="str">
            <v xml:space="preserve">120
</v>
          </cell>
          <cell r="EO301" t="e">
            <v>#VALUE!</v>
          </cell>
          <cell r="EP301">
            <v>45829</v>
          </cell>
          <cell r="ES301" t="str">
            <v>Clausula 1 - Numeral 6 y 23</v>
          </cell>
          <cell r="ET30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01" t="str">
            <v>No aplica</v>
          </cell>
        </row>
        <row r="302">
          <cell r="E302">
            <v>296</v>
          </cell>
          <cell r="F302" t="str">
            <v>296-2022</v>
          </cell>
          <cell r="G302" t="str">
            <v>CO1.PCCNTR.3205419</v>
          </cell>
          <cell r="H302" t="str">
            <v>IMPLEMENTAR 1 SISTEMA INTEGRADO DEL SECTOR</v>
          </cell>
          <cell r="I302" t="str">
            <v>En Ejecución</v>
          </cell>
          <cell r="J302" t="str">
            <v>https://community.secop.gov.co/Public/Tendering/OpportunityDetail/Index?noticeUID=CO1.NTC.2527096&amp;isFromPublicArea=True&amp;isModal=true&amp;asPopupView=true</v>
          </cell>
          <cell r="K302" t="str">
            <v>SDHT-SGC-PSAG-002-2022</v>
          </cell>
          <cell r="L302" t="str">
            <v>X</v>
          </cell>
          <cell r="N302" t="str">
            <v>CC</v>
          </cell>
          <cell r="O302">
            <v>1022373229</v>
          </cell>
          <cell r="P302">
            <v>0</v>
          </cell>
          <cell r="Q302" t="str">
            <v>VASQUEZ FRANCO</v>
          </cell>
          <cell r="R302" t="str">
            <v>JONATAN STEVEN</v>
          </cell>
          <cell r="S302" t="str">
            <v>No Aplica</v>
          </cell>
          <cell r="T302" t="str">
            <v>JONATAN STEVEN VASQUEZ FRANCO</v>
          </cell>
          <cell r="U302" t="str">
            <v>M</v>
          </cell>
          <cell r="V302">
            <v>44573</v>
          </cell>
          <cell r="W302" t="str">
            <v>No Aplica</v>
          </cell>
          <cell r="X302">
            <v>44574</v>
          </cell>
          <cell r="Y302">
            <v>44922</v>
          </cell>
          <cell r="Z302" t="str">
            <v>Contratación Directa</v>
          </cell>
          <cell r="AA302" t="str">
            <v>Contrato</v>
          </cell>
          <cell r="AB302" t="str">
            <v>Prestación de Servicios  de Apoyo a la Gestión</v>
          </cell>
          <cell r="AC302" t="str">
            <v>PRESTAR SERVICIOS DE APOYO OPERATIVO Y DE SOPORTE EN GENERAL AL PROCESO DE GESTIÓN TECNOLÓGICA DE LA SUBSECRETARÍA DE GESTIÓN CORPORATIVA</v>
          </cell>
          <cell r="AD302">
            <v>44574</v>
          </cell>
          <cell r="AE302">
            <v>44574</v>
          </cell>
          <cell r="AF302">
            <v>44574</v>
          </cell>
          <cell r="AG302">
            <v>44922</v>
          </cell>
          <cell r="AH302">
            <v>11</v>
          </cell>
          <cell r="AI302">
            <v>15</v>
          </cell>
          <cell r="AJ302">
            <v>11.5</v>
          </cell>
          <cell r="AK302">
            <v>11</v>
          </cell>
          <cell r="AL302">
            <v>15</v>
          </cell>
          <cell r="AN302">
            <v>44922</v>
          </cell>
          <cell r="AO302">
            <v>31971035</v>
          </cell>
          <cell r="AP302">
            <v>31971035</v>
          </cell>
          <cell r="AQ302">
            <v>2780090</v>
          </cell>
          <cell r="AR302">
            <v>0</v>
          </cell>
          <cell r="AS302">
            <v>3285</v>
          </cell>
          <cell r="AT302">
            <v>722</v>
          </cell>
          <cell r="AU302">
            <v>44566</v>
          </cell>
          <cell r="AV302">
            <v>32936000</v>
          </cell>
          <cell r="AW302" t="str">
            <v>O23011605530000007815</v>
          </cell>
          <cell r="AX302" t="str">
            <v>INVERSION</v>
          </cell>
          <cell r="AY302">
            <v>0</v>
          </cell>
          <cell r="AZ302" t="str">
            <v>5000254193</v>
          </cell>
          <cell r="BA302">
            <v>258</v>
          </cell>
          <cell r="BB302">
            <v>44573</v>
          </cell>
          <cell r="BC302">
            <v>31971035</v>
          </cell>
          <cell r="BK302" t="str">
            <v/>
          </cell>
          <cell r="CE302" t="str">
            <v/>
          </cell>
          <cell r="CF302" t="str">
            <v/>
          </cell>
          <cell r="EL302" t="str">
            <v>NO</v>
          </cell>
          <cell r="EM302" t="str">
            <v>No Aplica</v>
          </cell>
          <cell r="EN302" t="str">
            <v xml:space="preserve">120
</v>
          </cell>
          <cell r="EO302" t="e">
            <v>#VALUE!</v>
          </cell>
          <cell r="EP302">
            <v>45822</v>
          </cell>
          <cell r="ES302" t="str">
            <v>Clausula 1 - Numeral 6 y 23</v>
          </cell>
          <cell r="ET30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02" t="str">
            <v>No aplica</v>
          </cell>
        </row>
        <row r="303">
          <cell r="E303">
            <v>297</v>
          </cell>
          <cell r="F303" t="str">
            <v>297-2022</v>
          </cell>
          <cell r="G303" t="str">
            <v>CO1.PCCNTR.3207188</v>
          </cell>
          <cell r="H303" t="str">
            <v>REALIZAR EL 100% DEL MANTENIMIENTO DE LAS 3 SEDES DE LA SDHT</v>
          </cell>
          <cell r="I303" t="str">
            <v>En Ejecución</v>
          </cell>
          <cell r="J303" t="str">
            <v>https://community.secop.gov.co/Public/Tendering/OpportunityDetail/Index?noticeUID=CO1.NTC.2528767&amp;isFromPublicArea=True&amp;isModal=true&amp;asPopupView=true</v>
          </cell>
          <cell r="K303" t="str">
            <v>SDHT-SDA-PSP-004</v>
          </cell>
          <cell r="L303" t="str">
            <v>X</v>
          </cell>
          <cell r="N303" t="str">
            <v>CC</v>
          </cell>
          <cell r="O303">
            <v>1014272961</v>
          </cell>
          <cell r="P303">
            <v>1</v>
          </cell>
          <cell r="Q303" t="str">
            <v>POVEDA RIAÑO</v>
          </cell>
          <cell r="R303" t="str">
            <v>JOHAN SEBASTIAN</v>
          </cell>
          <cell r="S303" t="str">
            <v>No Aplica</v>
          </cell>
          <cell r="T303" t="str">
            <v>JOHAN SEBASTIAN POVEDA RIAÑO</v>
          </cell>
          <cell r="U303" t="str">
            <v>M</v>
          </cell>
          <cell r="V303">
            <v>44573</v>
          </cell>
          <cell r="W303" t="str">
            <v>No Aplica</v>
          </cell>
          <cell r="X303">
            <v>44574</v>
          </cell>
          <cell r="Y303">
            <v>44922</v>
          </cell>
          <cell r="Z303" t="str">
            <v>Contratación Directa</v>
          </cell>
          <cell r="AA303" t="str">
            <v>Contrato</v>
          </cell>
          <cell r="AB303" t="str">
            <v>Prestación de Servicios Profesionales</v>
          </cell>
          <cell r="AC303" t="str">
            <v>PRESTAR SERVICIOS PROFESIONALES PARA DESARROLLAR LABORES ADMINISTRATIVAS, FINANCIERAS Y LOGISTICAS REQUERIDAS EN EL PROCESO DE BIENES, SERVICIOS E INFRAESTRUCTURA DE LA SUBDIRECCIÓN ADMINISTRATIVA DE LA SDHT.</v>
          </cell>
          <cell r="AD303">
            <v>44574</v>
          </cell>
          <cell r="AE303">
            <v>44574</v>
          </cell>
          <cell r="AF303">
            <v>44574</v>
          </cell>
          <cell r="AG303">
            <v>44922</v>
          </cell>
          <cell r="AH303">
            <v>11</v>
          </cell>
          <cell r="AI303">
            <v>15</v>
          </cell>
          <cell r="AJ303">
            <v>11.5</v>
          </cell>
          <cell r="AK303">
            <v>11</v>
          </cell>
          <cell r="AL303">
            <v>15</v>
          </cell>
          <cell r="AN303">
            <v>44922</v>
          </cell>
          <cell r="AO303">
            <v>50600000</v>
          </cell>
          <cell r="AP303">
            <v>50600000</v>
          </cell>
          <cell r="AQ303">
            <v>4400000</v>
          </cell>
          <cell r="AR303">
            <v>0</v>
          </cell>
          <cell r="AS303">
            <v>3036</v>
          </cell>
          <cell r="AT303">
            <v>793</v>
          </cell>
          <cell r="AU303">
            <v>44568</v>
          </cell>
          <cell r="AV303">
            <v>50600000</v>
          </cell>
          <cell r="AW303" t="str">
            <v>O23011605560000007754</v>
          </cell>
          <cell r="AX303" t="str">
            <v>INVERSION</v>
          </cell>
          <cell r="AY303">
            <v>0</v>
          </cell>
          <cell r="AZ303" t="str">
            <v>5000254467</v>
          </cell>
          <cell r="BA303">
            <v>272</v>
          </cell>
          <cell r="BB303">
            <v>44573</v>
          </cell>
          <cell r="BC303">
            <v>50600000</v>
          </cell>
          <cell r="BK303" t="str">
            <v/>
          </cell>
          <cell r="CE303" t="str">
            <v/>
          </cell>
          <cell r="CF303" t="str">
            <v/>
          </cell>
          <cell r="EL303" t="str">
            <v>NO</v>
          </cell>
          <cell r="EM303" t="str">
            <v>No Aplica</v>
          </cell>
          <cell r="EN303" t="str">
            <v xml:space="preserve">120
</v>
          </cell>
          <cell r="EO303" t="e">
            <v>#VALUE!</v>
          </cell>
          <cell r="EP303">
            <v>45822</v>
          </cell>
          <cell r="ES303" t="str">
            <v>Clausula 1 - Numeral 6 y 23</v>
          </cell>
          <cell r="ET30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03" t="str">
            <v>No aplica</v>
          </cell>
        </row>
        <row r="304">
          <cell r="E304">
            <v>298</v>
          </cell>
          <cell r="F304" t="str">
            <v>298-2022</v>
          </cell>
          <cell r="G304" t="str">
            <v>CO1.PCCNTR.3207509</v>
          </cell>
          <cell r="H304" t="str">
            <v>REALIZAR EL 100% DEL MANTENIMIENTO DE LAS 3 SEDES DE LA SDHT</v>
          </cell>
          <cell r="I304" t="str">
            <v>En Ejecución</v>
          </cell>
          <cell r="J304" t="str">
            <v>https://community.secop.gov.co/Public/Tendering/OpportunityDetail/Index?noticeUID=CO1.NTC.2529124&amp;isFromPublicArea=True&amp;isModal=true&amp;asPopupView=true</v>
          </cell>
          <cell r="K304" t="str">
            <v>SDHT-SDA-PSP-002</v>
          </cell>
          <cell r="L304" t="str">
            <v>X</v>
          </cell>
          <cell r="N304" t="str">
            <v>CC</v>
          </cell>
          <cell r="O304">
            <v>53107403</v>
          </cell>
          <cell r="P304">
            <v>9</v>
          </cell>
          <cell r="Q304" t="str">
            <v>RODRIGUEZ OSORIO</v>
          </cell>
          <cell r="R304" t="str">
            <v>DIANA PATRICIA</v>
          </cell>
          <cell r="S304" t="str">
            <v>No Aplica</v>
          </cell>
          <cell r="T304" t="str">
            <v>DIANA PATRICIA RODRIGUEZ OSORIO</v>
          </cell>
          <cell r="U304" t="str">
            <v>F</v>
          </cell>
          <cell r="V304">
            <v>44573</v>
          </cell>
          <cell r="W304" t="str">
            <v>No Aplica</v>
          </cell>
          <cell r="X304">
            <v>44574</v>
          </cell>
          <cell r="Y304">
            <v>44922</v>
          </cell>
          <cell r="Z304" t="str">
            <v>Contratación Directa</v>
          </cell>
          <cell r="AA304" t="str">
            <v>Contrato</v>
          </cell>
          <cell r="AB304" t="str">
            <v>Prestación de Servicios Profesionales</v>
          </cell>
          <cell r="AC304" t="str">
            <v>PRESTAR SERVICIOS PROFESIONALES PARA DESARROLLAR ACTIVIDADES RELACIONADAS CON LA ADQUISICIÓN, SEGUIMIENTO Y CONTROL DE LOS BIENES, SERVICIOS E INFRAESTRUCTURA DE LA SDHT</v>
          </cell>
          <cell r="AD304">
            <v>44574</v>
          </cell>
          <cell r="AE304">
            <v>44574</v>
          </cell>
          <cell r="AF304">
            <v>44574</v>
          </cell>
          <cell r="AG304">
            <v>44922</v>
          </cell>
          <cell r="AH304">
            <v>11</v>
          </cell>
          <cell r="AI304">
            <v>15</v>
          </cell>
          <cell r="AJ304">
            <v>11.5</v>
          </cell>
          <cell r="AK304">
            <v>11</v>
          </cell>
          <cell r="AL304">
            <v>15</v>
          </cell>
          <cell r="AN304">
            <v>44922</v>
          </cell>
          <cell r="AO304">
            <v>73600000</v>
          </cell>
          <cell r="AP304">
            <v>73600000</v>
          </cell>
          <cell r="AQ304">
            <v>6400000</v>
          </cell>
          <cell r="AR304">
            <v>0</v>
          </cell>
          <cell r="AS304">
            <v>3027</v>
          </cell>
          <cell r="AT304">
            <v>564</v>
          </cell>
          <cell r="AU304">
            <v>44565</v>
          </cell>
          <cell r="AV304">
            <v>73600000</v>
          </cell>
          <cell r="AW304" t="str">
            <v>O23011605560000007754</v>
          </cell>
          <cell r="AX304" t="str">
            <v>INVERSION</v>
          </cell>
          <cell r="AY304">
            <v>0</v>
          </cell>
          <cell r="AZ304" t="str">
            <v>5000254461</v>
          </cell>
          <cell r="BA304">
            <v>271</v>
          </cell>
          <cell r="BB304">
            <v>44573</v>
          </cell>
          <cell r="BC304">
            <v>73600000</v>
          </cell>
          <cell r="BK304" t="str">
            <v/>
          </cell>
          <cell r="CE304" t="str">
            <v/>
          </cell>
          <cell r="CF304" t="str">
            <v/>
          </cell>
          <cell r="EL304" t="str">
            <v>NO</v>
          </cell>
          <cell r="EM304" t="str">
            <v>No Aplica</v>
          </cell>
          <cell r="EN304" t="str">
            <v xml:space="preserve">120
</v>
          </cell>
          <cell r="EO304" t="e">
            <v>#VALUE!</v>
          </cell>
          <cell r="EP304">
            <v>45822</v>
          </cell>
          <cell r="ES304" t="str">
            <v>Clausula 1 - Numeral 6 y 23</v>
          </cell>
          <cell r="ET30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04" t="str">
            <v>No aplica</v>
          </cell>
        </row>
        <row r="305">
          <cell r="E305">
            <v>299</v>
          </cell>
          <cell r="F305" t="str">
            <v>299-2022</v>
          </cell>
          <cell r="G305" t="str">
            <v>CO1.PCCNTR.3207798</v>
          </cell>
          <cell r="H305" t="str">
            <v>IMPLEMENTAR 1  SISTEMA  DE LA SDHT</v>
          </cell>
          <cell r="I305" t="str">
            <v>En Ejecución</v>
          </cell>
          <cell r="J305" t="str">
            <v>https://community.secop.gov.co/Public/Tendering/OpportunityDetail/Index?noticeUID=CO1.NTC.2529397&amp;isFromPublicArea=True&amp;isModal=true&amp;asPopupView=true</v>
          </cell>
          <cell r="K305" t="str">
            <v>SDHT-SDA-PSAG-031-2022</v>
          </cell>
          <cell r="L305" t="str">
            <v>X</v>
          </cell>
          <cell r="N305" t="str">
            <v>CC</v>
          </cell>
          <cell r="O305">
            <v>1024513169</v>
          </cell>
          <cell r="P305">
            <v>6</v>
          </cell>
          <cell r="Q305" t="str">
            <v xml:space="preserve">SALAS </v>
          </cell>
          <cell r="R305" t="str">
            <v>ERICA CUBILLOS</v>
          </cell>
          <cell r="S305" t="str">
            <v>No Aplica</v>
          </cell>
          <cell r="T305" t="str">
            <v xml:space="preserve">ERICA CUBILLOS SALAS </v>
          </cell>
          <cell r="U305" t="str">
            <v>F</v>
          </cell>
          <cell r="V305">
            <v>44573</v>
          </cell>
          <cell r="W305" t="str">
            <v>No Aplica</v>
          </cell>
          <cell r="X305">
            <v>44574</v>
          </cell>
          <cell r="Y305">
            <v>44921</v>
          </cell>
          <cell r="Z305" t="str">
            <v>Contratación Directa</v>
          </cell>
          <cell r="AA305" t="str">
            <v>Contrato</v>
          </cell>
          <cell r="AB305" t="str">
            <v>Prestación de Servicios  de Apoyo a la Gestión</v>
          </cell>
          <cell r="AC305" t="str">
            <v>PRESTAR SERVICIOS PARA BRINDAR APOYO TÉCNICO Y OPERATIVO EN LAS ACTIVIDADES DESARROLLADAS EN EL PROCESO DE GESTIÓN CONTRACTUAL Y ADMINISTRATIVA</v>
          </cell>
          <cell r="AD305">
            <v>44574</v>
          </cell>
          <cell r="AE305">
            <v>44574</v>
          </cell>
          <cell r="AF305">
            <v>44574</v>
          </cell>
          <cell r="AG305">
            <v>44922</v>
          </cell>
          <cell r="AH305">
            <v>11</v>
          </cell>
          <cell r="AI305">
            <v>15</v>
          </cell>
          <cell r="AJ305">
            <v>11.5</v>
          </cell>
          <cell r="AK305">
            <v>11</v>
          </cell>
          <cell r="AL305">
            <v>15</v>
          </cell>
          <cell r="AN305">
            <v>44922</v>
          </cell>
          <cell r="AO305">
            <v>50600000</v>
          </cell>
          <cell r="AP305">
            <v>50600000</v>
          </cell>
          <cell r="AQ305">
            <v>4400000</v>
          </cell>
          <cell r="AR305">
            <v>0</v>
          </cell>
          <cell r="AS305">
            <v>3140</v>
          </cell>
          <cell r="AT305">
            <v>642</v>
          </cell>
          <cell r="AU305">
            <v>44565</v>
          </cell>
          <cell r="AV305">
            <v>50600000</v>
          </cell>
          <cell r="AW305" t="str">
            <v>O23011605560000007754</v>
          </cell>
          <cell r="AX305" t="str">
            <v>INVERSION</v>
          </cell>
          <cell r="AY305">
            <v>0</v>
          </cell>
          <cell r="AZ305" t="str">
            <v>5000254793</v>
          </cell>
          <cell r="BA305">
            <v>282</v>
          </cell>
          <cell r="BB305">
            <v>44573</v>
          </cell>
          <cell r="BC305">
            <v>50600000</v>
          </cell>
          <cell r="BK305" t="str">
            <v/>
          </cell>
          <cell r="CE305" t="str">
            <v/>
          </cell>
          <cell r="CF305" t="str">
            <v/>
          </cell>
          <cell r="EL305" t="str">
            <v>NO</v>
          </cell>
          <cell r="EM305" t="str">
            <v>No Aplica</v>
          </cell>
          <cell r="EN305" t="str">
            <v xml:space="preserve">120
</v>
          </cell>
          <cell r="EO305" t="e">
            <v>#VALUE!</v>
          </cell>
          <cell r="EP305">
            <v>45822</v>
          </cell>
          <cell r="ES305" t="str">
            <v>Clausula 1 - Numeral 6 y 23</v>
          </cell>
          <cell r="ET30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05" t="str">
            <v>No aplica</v>
          </cell>
        </row>
        <row r="306">
          <cell r="E306">
            <v>300</v>
          </cell>
          <cell r="F306" t="str">
            <v>300-2022</v>
          </cell>
          <cell r="G306" t="str">
            <v>CO1.PCCNTR.3207916</v>
          </cell>
          <cell r="H306" t="str">
            <v>IMPLEMENTAR 1  SISTEMA  DE LA SDHT</v>
          </cell>
          <cell r="I306" t="str">
            <v>En Ejecución</v>
          </cell>
          <cell r="J306" t="str">
            <v>https://community.secop.gov.co/Public/Tendering/OpportunityDetail/Index?noticeUID=CO1.NTC.2529499&amp;isFromPublicArea=True&amp;isModal=true&amp;asPopupView=true</v>
          </cell>
          <cell r="K306" t="str">
            <v>SDHT-SDA-PSP-038-2022</v>
          </cell>
          <cell r="L306" t="str">
            <v>X</v>
          </cell>
          <cell r="N306" t="str">
            <v>CC</v>
          </cell>
          <cell r="O306">
            <v>34678272</v>
          </cell>
          <cell r="P306">
            <v>0</v>
          </cell>
          <cell r="Q306" t="str">
            <v>LEDEZMA CUERO</v>
          </cell>
          <cell r="R306" t="str">
            <v>ERICA</v>
          </cell>
          <cell r="S306" t="str">
            <v>No Aplica</v>
          </cell>
          <cell r="T306" t="str">
            <v>ERICA LEDEZMA CUERO</v>
          </cell>
          <cell r="U306" t="str">
            <v>F</v>
          </cell>
          <cell r="V306">
            <v>44573</v>
          </cell>
          <cell r="W306" t="str">
            <v>No Aplica</v>
          </cell>
          <cell r="X306">
            <v>44573</v>
          </cell>
          <cell r="Y306">
            <v>44754</v>
          </cell>
          <cell r="Z306" t="str">
            <v>Contratación Directa</v>
          </cell>
          <cell r="AA306" t="str">
            <v>Contrato</v>
          </cell>
          <cell r="AB306" t="str">
            <v>Prestación de Servicios Profesionales</v>
          </cell>
          <cell r="AC306"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306">
            <v>44573</v>
          </cell>
          <cell r="AE306">
            <v>44573</v>
          </cell>
          <cell r="AF306">
            <v>44573</v>
          </cell>
          <cell r="AG306">
            <v>44753</v>
          </cell>
          <cell r="AH306">
            <v>6</v>
          </cell>
          <cell r="AI306">
            <v>0</v>
          </cell>
          <cell r="AJ306">
            <v>6</v>
          </cell>
          <cell r="AK306">
            <v>6</v>
          </cell>
          <cell r="AL306">
            <v>0</v>
          </cell>
          <cell r="AN306">
            <v>44753</v>
          </cell>
          <cell r="AO306">
            <v>37080000</v>
          </cell>
          <cell r="AP306">
            <v>37080000</v>
          </cell>
          <cell r="AQ306">
            <v>6180000</v>
          </cell>
          <cell r="AR306">
            <v>0</v>
          </cell>
          <cell r="AS306">
            <v>3146</v>
          </cell>
          <cell r="AT306">
            <v>658</v>
          </cell>
          <cell r="AU306">
            <v>44565</v>
          </cell>
          <cell r="AV306">
            <v>37080000</v>
          </cell>
          <cell r="AW306" t="str">
            <v>O23011605560000007754</v>
          </cell>
          <cell r="AX306" t="str">
            <v>INVERSION</v>
          </cell>
          <cell r="AY306">
            <v>0</v>
          </cell>
          <cell r="AZ306" t="str">
            <v>5000254799</v>
          </cell>
          <cell r="BA306">
            <v>283</v>
          </cell>
          <cell r="BB306">
            <v>44573</v>
          </cell>
          <cell r="BC306">
            <v>37080000</v>
          </cell>
          <cell r="BK306" t="str">
            <v/>
          </cell>
          <cell r="CE306" t="str">
            <v/>
          </cell>
          <cell r="CF306" t="str">
            <v/>
          </cell>
          <cell r="EL306" t="str">
            <v>NO</v>
          </cell>
          <cell r="EM306" t="str">
            <v>No Aplica</v>
          </cell>
          <cell r="EN306" t="str">
            <v xml:space="preserve">120
</v>
          </cell>
          <cell r="EO306" t="e">
            <v>#VALUE!</v>
          </cell>
          <cell r="EP306">
            <v>45653</v>
          </cell>
          <cell r="ES306" t="str">
            <v>Clausula 1 - Numeral 6 y 23</v>
          </cell>
          <cell r="ET30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06" t="str">
            <v>No aplica</v>
          </cell>
        </row>
        <row r="307">
          <cell r="E307">
            <v>301</v>
          </cell>
          <cell r="F307" t="str">
            <v>301-2022</v>
          </cell>
          <cell r="G307" t="str">
            <v>CO1.PCCNTR.3208800</v>
          </cell>
          <cell r="H307" t="str">
            <v>IMPLEMENTAR 1  SISTEMA  DE LA SDHT</v>
          </cell>
          <cell r="I307" t="str">
            <v>En Ejecución</v>
          </cell>
          <cell r="J307" t="str">
            <v>https://community.secop.gov.co/Public/Tendering/OpportunityDetail/Index?noticeUID=CO1.NTC.2530299&amp;isFromPublicArea=True&amp;isModal=true&amp;asPopupView=true</v>
          </cell>
          <cell r="K307" t="str">
            <v>SDHT-SGC-PSAG-004-2022</v>
          </cell>
          <cell r="L307" t="str">
            <v>X</v>
          </cell>
          <cell r="N307" t="str">
            <v>CC</v>
          </cell>
          <cell r="O307">
            <v>1030551488</v>
          </cell>
          <cell r="P307">
            <v>4</v>
          </cell>
          <cell r="Q307" t="str">
            <v>BENAVIDES CASTRILLON</v>
          </cell>
          <cell r="R307" t="str">
            <v>CARLOS ARTURO</v>
          </cell>
          <cell r="S307" t="str">
            <v>No Aplica</v>
          </cell>
          <cell r="T307" t="str">
            <v>CARLOS ARTURO BENAVIDES CASTRILLON</v>
          </cell>
          <cell r="U307" t="str">
            <v>M</v>
          </cell>
          <cell r="V307">
            <v>44573</v>
          </cell>
          <cell r="W307" t="str">
            <v>No Aplica</v>
          </cell>
          <cell r="X307">
            <v>44574</v>
          </cell>
          <cell r="Y307">
            <v>44922</v>
          </cell>
          <cell r="Z307" t="str">
            <v>Contratación Directa</v>
          </cell>
          <cell r="AA307" t="str">
            <v>Contrato</v>
          </cell>
          <cell r="AB307" t="str">
            <v>Prestación de Servicios  de Apoyo a la Gestión</v>
          </cell>
          <cell r="AC307" t="str">
            <v>PRESTAR SERVICIOS DE APOYO A LA GESTIÓN EN ASPECTOS ADMINISTRATIVOS Y JURÍDICOS DE LOS PROCESOS A CARGO DE LA SUBSECRETARÍA DE GESTIÓN CORPORATIVA.</v>
          </cell>
          <cell r="AD307">
            <v>44574</v>
          </cell>
          <cell r="AE307">
            <v>44574</v>
          </cell>
          <cell r="AF307">
            <v>44574</v>
          </cell>
          <cell r="AG307">
            <v>44922</v>
          </cell>
          <cell r="AH307">
            <v>11</v>
          </cell>
          <cell r="AI307">
            <v>15</v>
          </cell>
          <cell r="AJ307">
            <v>11.5</v>
          </cell>
          <cell r="AK307">
            <v>11</v>
          </cell>
          <cell r="AL307">
            <v>15</v>
          </cell>
          <cell r="AN307">
            <v>44922</v>
          </cell>
          <cell r="AO307">
            <v>50600000</v>
          </cell>
          <cell r="AP307">
            <v>50600000</v>
          </cell>
          <cell r="AQ307">
            <v>4400000</v>
          </cell>
          <cell r="AR307">
            <v>0</v>
          </cell>
          <cell r="AS307">
            <v>3654</v>
          </cell>
          <cell r="AT307">
            <v>46</v>
          </cell>
          <cell r="AU307">
            <v>44564</v>
          </cell>
          <cell r="AV307">
            <v>50600000</v>
          </cell>
          <cell r="AW307" t="str">
            <v>O23011605560000007754</v>
          </cell>
          <cell r="AX307" t="str">
            <v>INVERSION</v>
          </cell>
          <cell r="AY307">
            <v>0</v>
          </cell>
          <cell r="AZ307" t="str">
            <v>5000254572</v>
          </cell>
          <cell r="BA307">
            <v>273</v>
          </cell>
          <cell r="BB307">
            <v>44573</v>
          </cell>
          <cell r="BC307">
            <v>50600000</v>
          </cell>
          <cell r="BK307" t="str">
            <v/>
          </cell>
          <cell r="CE307" t="str">
            <v/>
          </cell>
          <cell r="CF307" t="str">
            <v/>
          </cell>
          <cell r="EL307" t="str">
            <v>NO</v>
          </cell>
          <cell r="EM307" t="str">
            <v>No Aplica</v>
          </cell>
          <cell r="EN307" t="str">
            <v xml:space="preserve">120
</v>
          </cell>
          <cell r="EO307" t="e">
            <v>#VALUE!</v>
          </cell>
          <cell r="EP307">
            <v>45822</v>
          </cell>
          <cell r="ES307" t="str">
            <v>Clausula 1 - Numeral 6 y 23</v>
          </cell>
          <cell r="ET30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07" t="str">
            <v>No aplica</v>
          </cell>
        </row>
        <row r="308">
          <cell r="E308">
            <v>302</v>
          </cell>
          <cell r="F308" t="str">
            <v>302-2022</v>
          </cell>
          <cell r="G308" t="str">
            <v>CO1.PCCNTR.3214331</v>
          </cell>
          <cell r="H308" t="str">
            <v>BENEFICIAR 15851 HOGARES  CON SUBSIDIOS PARA ADQUISICIÓN DE VIVIENDA VIS Y VIP</v>
          </cell>
          <cell r="I308" t="str">
            <v>En Ejecución</v>
          </cell>
          <cell r="J308" t="str">
            <v>https://community.secop.gov.co/Public/Tendering/OpportunityDetail/Index?noticeUID=CO1.NTC.2535481&amp;isFromPublicArea=True&amp;isModal=true&amp;asPopupView=true</v>
          </cell>
          <cell r="K308" t="str">
            <v>SDHT-SDRPUB-PSAG-003-2022</v>
          </cell>
          <cell r="L308" t="str">
            <v>X</v>
          </cell>
          <cell r="N308" t="str">
            <v>CC</v>
          </cell>
          <cell r="O308">
            <v>1023865895</v>
          </cell>
          <cell r="P308">
            <v>1</v>
          </cell>
          <cell r="Q308" t="str">
            <v>RAMIREZ ORTEGON</v>
          </cell>
          <cell r="R308" t="str">
            <v>KAREN DAYANA</v>
          </cell>
          <cell r="S308" t="str">
            <v>No Aplica</v>
          </cell>
          <cell r="T308" t="str">
            <v>KAREN DAYANA RAMIREZ ORTEGON</v>
          </cell>
          <cell r="U308" t="str">
            <v>F</v>
          </cell>
          <cell r="V308">
            <v>44574</v>
          </cell>
          <cell r="W308" t="str">
            <v>No Aplica</v>
          </cell>
          <cell r="X308">
            <v>44575</v>
          </cell>
          <cell r="Y308">
            <v>44847</v>
          </cell>
          <cell r="Z308" t="str">
            <v>Contratación Directa</v>
          </cell>
          <cell r="AA308" t="str">
            <v>Contrato</v>
          </cell>
          <cell r="AB308" t="str">
            <v>Prestación de Servicios  de Apoyo a la Gestión</v>
          </cell>
          <cell r="AC308" t="str">
            <v>PRESTAR SERVICIOS DE APOYO A LA GESTIÓN ADMINISTRATIVA Y DOCUMENTAL EN LA OPERACIÓN DE LOS INSTRUMENTOS DE FINANCIACIÓN DE LA SECRETARÍA DISTRITAL DEL HÁBITAT.</v>
          </cell>
          <cell r="AD308">
            <v>44575</v>
          </cell>
          <cell r="AE308">
            <v>44579</v>
          </cell>
          <cell r="AF308">
            <v>44579</v>
          </cell>
          <cell r="AG308">
            <v>44851</v>
          </cell>
          <cell r="AH308">
            <v>9</v>
          </cell>
          <cell r="AI308">
            <v>0</v>
          </cell>
          <cell r="AJ308">
            <v>9</v>
          </cell>
          <cell r="AK308">
            <v>9</v>
          </cell>
          <cell r="AL308">
            <v>0</v>
          </cell>
          <cell r="AN308">
            <v>44851</v>
          </cell>
          <cell r="AO308">
            <v>24903000</v>
          </cell>
          <cell r="AP308">
            <v>24903000</v>
          </cell>
          <cell r="AQ308">
            <v>2767000</v>
          </cell>
          <cell r="AR308">
            <v>0</v>
          </cell>
          <cell r="AS308">
            <v>3720</v>
          </cell>
          <cell r="AT308">
            <v>456</v>
          </cell>
          <cell r="AU308">
            <v>44565</v>
          </cell>
          <cell r="AV308">
            <v>24903000</v>
          </cell>
          <cell r="AW308" t="str">
            <v>O23011601010000007823</v>
          </cell>
          <cell r="AX308" t="str">
            <v>INVERSION</v>
          </cell>
          <cell r="AY308">
            <v>0</v>
          </cell>
          <cell r="AZ308" t="str">
            <v>5000257080</v>
          </cell>
          <cell r="BA308">
            <v>368</v>
          </cell>
          <cell r="BB308">
            <v>44575</v>
          </cell>
          <cell r="BC308">
            <v>24903000</v>
          </cell>
          <cell r="BK308" t="str">
            <v/>
          </cell>
          <cell r="CE308" t="str">
            <v/>
          </cell>
          <cell r="CF308" t="str">
            <v/>
          </cell>
          <cell r="EL308" t="str">
            <v>NO</v>
          </cell>
          <cell r="EM308" t="str">
            <v>No Aplica</v>
          </cell>
          <cell r="EN308" t="str">
            <v xml:space="preserve">120
</v>
          </cell>
          <cell r="EO308" t="e">
            <v>#VALUE!</v>
          </cell>
          <cell r="EP308">
            <v>45751</v>
          </cell>
          <cell r="ES308" t="str">
            <v>Clausula 1 - Numeral 6 y 23</v>
          </cell>
          <cell r="ET30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08" t="str">
            <v>No aplica</v>
          </cell>
        </row>
        <row r="309">
          <cell r="E309">
            <v>303</v>
          </cell>
          <cell r="F309" t="str">
            <v>303-2022</v>
          </cell>
          <cell r="G309" t="str">
            <v>CO1.PCCNTR.3212232</v>
          </cell>
          <cell r="H309" t="str">
            <v xml:space="preserve">REALIZAR ADECUACIONES DE CALIDAD A 4500 VIVIENDAS PRIORIZANDO HOGARES CON JEFATURA FEMENINA, PERSONAS CON DISCAPACIDAD, VÍCTIMAS DEL CONFLICTO ARMADO, POBLACIÓN ÉTNICA Y ADULTOS MAYORES </v>
          </cell>
          <cell r="I309" t="str">
            <v>En Ejecución</v>
          </cell>
          <cell r="J309" t="str">
            <v>https://community.secop.gov.co/Public/Tendering/OpportunityDetail/Index?noticeUID=CO1.NTC.2533285&amp;isFromPublicArea=True&amp;isModal=true&amp;asPopupView=true</v>
          </cell>
          <cell r="K309" t="str">
            <v>SDHT-SDB-PSP-051-2022</v>
          </cell>
          <cell r="L309" t="str">
            <v>X</v>
          </cell>
          <cell r="N309" t="str">
            <v>CC</v>
          </cell>
          <cell r="O309">
            <v>1018454928</v>
          </cell>
          <cell r="P309">
            <v>4</v>
          </cell>
          <cell r="Q309" t="str">
            <v>PEREZ RODRIGUEZ</v>
          </cell>
          <cell r="R309" t="str">
            <v>JULIANA CATALINA</v>
          </cell>
          <cell r="S309" t="str">
            <v>No Aplica</v>
          </cell>
          <cell r="T309" t="str">
            <v>JULIANA CATALINA PEREZ RODRIGUEZ</v>
          </cell>
          <cell r="U309" t="str">
            <v>F</v>
          </cell>
          <cell r="V309">
            <v>44573</v>
          </cell>
          <cell r="W309">
            <v>44578</v>
          </cell>
          <cell r="X309">
            <v>44580</v>
          </cell>
          <cell r="Y309">
            <v>44753</v>
          </cell>
          <cell r="Z309" t="str">
            <v>Contratación Directa</v>
          </cell>
          <cell r="AA309" t="str">
            <v>Contrato</v>
          </cell>
          <cell r="AB309" t="str">
            <v>Prestación de Servicios Profesionales</v>
          </cell>
          <cell r="AC309" t="str">
            <v>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v>
          </cell>
          <cell r="AD309">
            <v>44580</v>
          </cell>
          <cell r="AE309">
            <v>44580</v>
          </cell>
          <cell r="AF309">
            <v>44580</v>
          </cell>
          <cell r="AG309">
            <v>44760</v>
          </cell>
          <cell r="AH309">
            <v>6</v>
          </cell>
          <cell r="AI309">
            <v>0</v>
          </cell>
          <cell r="AJ309">
            <v>6</v>
          </cell>
          <cell r="AK309">
            <v>6</v>
          </cell>
          <cell r="AL309">
            <v>0</v>
          </cell>
          <cell r="AN309">
            <v>44760</v>
          </cell>
          <cell r="AO309">
            <v>31800000</v>
          </cell>
          <cell r="AP309">
            <v>31800000</v>
          </cell>
          <cell r="AQ309">
            <v>5300000</v>
          </cell>
          <cell r="AR309">
            <v>0</v>
          </cell>
          <cell r="AS309">
            <v>2752</v>
          </cell>
          <cell r="AT309">
            <v>267</v>
          </cell>
          <cell r="AU309">
            <v>44565</v>
          </cell>
          <cell r="AV309">
            <v>31800000</v>
          </cell>
          <cell r="AW309" t="str">
            <v>O23011601010000007715</v>
          </cell>
          <cell r="AX309" t="str">
            <v>INVERSION</v>
          </cell>
          <cell r="AY309">
            <v>0</v>
          </cell>
          <cell r="AZ309" t="str">
            <v>5000255137</v>
          </cell>
          <cell r="BA309">
            <v>292</v>
          </cell>
          <cell r="BB309">
            <v>44574</v>
          </cell>
          <cell r="BC309">
            <v>31800000</v>
          </cell>
          <cell r="BK309" t="str">
            <v/>
          </cell>
          <cell r="CE309" t="str">
            <v/>
          </cell>
          <cell r="CF309" t="str">
            <v/>
          </cell>
          <cell r="EL309" t="str">
            <v>NO</v>
          </cell>
          <cell r="EM309" t="str">
            <v>No Aplica</v>
          </cell>
          <cell r="EN309" t="str">
            <v xml:space="preserve">120
</v>
          </cell>
          <cell r="EO309" t="e">
            <v>#VALUE!</v>
          </cell>
          <cell r="EP309">
            <v>45660</v>
          </cell>
          <cell r="ES309" t="str">
            <v>Clausula 1 - Numeral 6 y 23</v>
          </cell>
          <cell r="ET30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09" t="str">
            <v>No aplica</v>
          </cell>
        </row>
        <row r="310">
          <cell r="E310">
            <v>304</v>
          </cell>
          <cell r="F310" t="str">
            <v>304-2022</v>
          </cell>
          <cell r="G310" t="str">
            <v>CO1.PCCNTR.3212269</v>
          </cell>
          <cell r="H310" t="str">
            <v>ASIGNAR 1250 SUBSIDIOS DISTRITALES DE MEJORAMIENTO DE VIVIENDA</v>
          </cell>
          <cell r="I310" t="str">
            <v>En Ejecución</v>
          </cell>
          <cell r="J310" t="str">
            <v>https://community.secop.gov.co/Public/Tendering/OpportunityDetail/Index?noticeUID=CO1.NTC.2533593&amp;isFromPublicArea=True&amp;isModal=true&amp;asPopupView=true</v>
          </cell>
          <cell r="K310" t="str">
            <v>SDHT-SDB-PSP-055-2022:</v>
          </cell>
          <cell r="L310" t="str">
            <v>X</v>
          </cell>
          <cell r="N310" t="str">
            <v>CC</v>
          </cell>
          <cell r="O310">
            <v>79618617</v>
          </cell>
          <cell r="P310">
            <v>5</v>
          </cell>
          <cell r="Q310" t="str">
            <v>BELTRAN ESCOBAR</v>
          </cell>
          <cell r="R310" t="str">
            <v>JOHN ERICK</v>
          </cell>
          <cell r="S310" t="str">
            <v>No Aplica</v>
          </cell>
          <cell r="T310" t="str">
            <v>JOHN ERICK BELTRAN ESCOBAR</v>
          </cell>
          <cell r="U310" t="str">
            <v>M</v>
          </cell>
          <cell r="V310">
            <v>44573</v>
          </cell>
          <cell r="W310">
            <v>44578</v>
          </cell>
          <cell r="X310">
            <v>44581</v>
          </cell>
          <cell r="Y310">
            <v>44906</v>
          </cell>
          <cell r="Z310" t="str">
            <v>Contratación Directa</v>
          </cell>
          <cell r="AA310" t="str">
            <v>Contrato</v>
          </cell>
          <cell r="AB310" t="str">
            <v>Prestación de Servicios Profesionales</v>
          </cell>
          <cell r="AC310" t="str">
            <v>PRESTAR SERVICIOS PROFESIONALES PARA APOYAR LA GESTIÓN SOCIAL EN LA IMPLEMENTACIÓN DEL PROYECTO PILOTO "PLAN TERRAZAS" DE LA SECRETARÍA DISTRITAL DE HÁBITAT</v>
          </cell>
          <cell r="AD310">
            <v>44581</v>
          </cell>
          <cell r="AE310">
            <v>44581</v>
          </cell>
          <cell r="AF310">
            <v>44581</v>
          </cell>
          <cell r="AG310">
            <v>44914</v>
          </cell>
          <cell r="AH310">
            <v>11</v>
          </cell>
          <cell r="AI310">
            <v>0</v>
          </cell>
          <cell r="AJ310">
            <v>11</v>
          </cell>
          <cell r="AK310">
            <v>11</v>
          </cell>
          <cell r="AL310">
            <v>0</v>
          </cell>
          <cell r="AN310">
            <v>44914</v>
          </cell>
          <cell r="AO310">
            <v>74800000</v>
          </cell>
          <cell r="AP310">
            <v>74800000</v>
          </cell>
          <cell r="AQ310">
            <v>6800000</v>
          </cell>
          <cell r="AR310">
            <v>0</v>
          </cell>
          <cell r="AS310">
            <v>2682</v>
          </cell>
          <cell r="AT310">
            <v>436</v>
          </cell>
          <cell r="AU310">
            <v>44565</v>
          </cell>
          <cell r="AV310">
            <v>74800000</v>
          </cell>
          <cell r="AW310" t="str">
            <v>O23011601190000007582</v>
          </cell>
          <cell r="AX310" t="str">
            <v>INVERSION</v>
          </cell>
          <cell r="AY310">
            <v>0</v>
          </cell>
          <cell r="AZ310" t="str">
            <v>5000255159</v>
          </cell>
          <cell r="BA310">
            <v>295</v>
          </cell>
          <cell r="BB310">
            <v>44574</v>
          </cell>
          <cell r="BC310">
            <v>74800000</v>
          </cell>
          <cell r="BK310" t="str">
            <v/>
          </cell>
          <cell r="CE310" t="str">
            <v/>
          </cell>
          <cell r="CF310" t="str">
            <v/>
          </cell>
          <cell r="EL310" t="str">
            <v>NO</v>
          </cell>
          <cell r="EM310" t="str">
            <v>No Aplica</v>
          </cell>
          <cell r="EN310" t="str">
            <v xml:space="preserve">120
</v>
          </cell>
          <cell r="EO310" t="e">
            <v>#VALUE!</v>
          </cell>
          <cell r="EP310">
            <v>45814</v>
          </cell>
          <cell r="ES310" t="str">
            <v>Clausula 1 - Numeral 6 y 23</v>
          </cell>
          <cell r="ET31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10" t="str">
            <v>No aplica</v>
          </cell>
        </row>
        <row r="311">
          <cell r="E311">
            <v>305</v>
          </cell>
          <cell r="F311" t="str">
            <v>305-2022</v>
          </cell>
          <cell r="G311" t="str">
            <v>CO1.PCCNTR.3212296</v>
          </cell>
          <cell r="H311" t="str">
            <v>No Aplica</v>
          </cell>
          <cell r="I311" t="str">
            <v>En Ejecución</v>
          </cell>
          <cell r="J311" t="str">
            <v>https://community.secop.gov.co/Public/Tendering/OpportunityDetail/Index?noticeUID=CO1.NTC.2533719&amp;isFromPublicArea=True&amp;isModal=true&amp;asPopupView=true</v>
          </cell>
          <cell r="K311" t="str">
            <v>SDHT-SDB-PSP-044-2022</v>
          </cell>
          <cell r="L311" t="str">
            <v>X</v>
          </cell>
          <cell r="N311" t="str">
            <v>CC</v>
          </cell>
          <cell r="O311">
            <v>79600167</v>
          </cell>
          <cell r="P311">
            <v>3</v>
          </cell>
          <cell r="Q311" t="str">
            <v>ANGARITA SANTACRUZ</v>
          </cell>
          <cell r="R311" t="str">
            <v>CARLOS EDUARDO</v>
          </cell>
          <cell r="S311" t="str">
            <v>No Aplica</v>
          </cell>
          <cell r="T311" t="str">
            <v>CARLOS EDUARDO ANGARITA SANTACRUZ</v>
          </cell>
          <cell r="U311" t="str">
            <v>M</v>
          </cell>
          <cell r="V311">
            <v>44573</v>
          </cell>
          <cell r="W311">
            <v>44579</v>
          </cell>
          <cell r="X311">
            <v>44585</v>
          </cell>
          <cell r="Y311">
            <v>44845</v>
          </cell>
          <cell r="Z311" t="str">
            <v>Contratación Directa</v>
          </cell>
          <cell r="AA311" t="str">
            <v>Contrato</v>
          </cell>
          <cell r="AB311" t="str">
            <v>Prestación de Servicios Profesionales</v>
          </cell>
          <cell r="AC311" t="str">
            <v>PRESTAR SERVICIOS PROFESIONALES PARA APOYAR LA ESTRUCTURACIÓN TÉCNICA Y SEGUIMIENTO A LA EJECUCIÓN DE LOS PROYECTOS DE INTERVENCIÓN EN EL MARCO DEL MEJORAMIENTO INTEGRAL DE LOS TERRITORIOS PRIORIZADOS POR LA SECRETARÍA DISTRITAL DEL HÁBITAT CON CARGO AL SISTEMA GENERAL DE REGALÍAS</v>
          </cell>
          <cell r="AD311">
            <v>44585</v>
          </cell>
          <cell r="AE311">
            <v>44585</v>
          </cell>
          <cell r="AF311">
            <v>44585</v>
          </cell>
          <cell r="AG311">
            <v>45588</v>
          </cell>
          <cell r="AH311">
            <v>21</v>
          </cell>
          <cell r="AI311">
            <v>0</v>
          </cell>
          <cell r="AJ311">
            <v>21</v>
          </cell>
          <cell r="AK311">
            <v>21</v>
          </cell>
          <cell r="AL311">
            <v>0</v>
          </cell>
          <cell r="AN311">
            <v>45588</v>
          </cell>
          <cell r="AO311">
            <v>157500000</v>
          </cell>
          <cell r="AP311">
            <v>170410333</v>
          </cell>
          <cell r="AQ311">
            <v>7500000</v>
          </cell>
          <cell r="AR311">
            <v>-12910333</v>
          </cell>
          <cell r="AS311" t="str">
            <v>Regalias</v>
          </cell>
          <cell r="AT311">
            <v>522</v>
          </cell>
          <cell r="AU311">
            <v>44565</v>
          </cell>
          <cell r="AV311">
            <v>133200000</v>
          </cell>
          <cell r="AW311" t="str">
            <v>00RE-4002-1400-2021-01101-0001</v>
          </cell>
          <cell r="AX311" t="str">
            <v>Regalias</v>
          </cell>
          <cell r="AY311">
            <v>0</v>
          </cell>
          <cell r="AZ311" t="str">
            <v>Regalias</v>
          </cell>
          <cell r="BA311">
            <v>1122</v>
          </cell>
          <cell r="BB311">
            <v>44585</v>
          </cell>
          <cell r="BC311">
            <v>133200000</v>
          </cell>
          <cell r="BD311" t="e">
            <v>#N/A</v>
          </cell>
          <cell r="BE311">
            <v>322</v>
          </cell>
          <cell r="BF311">
            <v>44565</v>
          </cell>
          <cell r="BG311" t="str">
            <v>Regalias</v>
          </cell>
          <cell r="BH311">
            <v>1122</v>
          </cell>
          <cell r="BI311">
            <v>44726</v>
          </cell>
          <cell r="BJ311" t="str">
            <v>00RE-4002-1400-2021-01101-0001</v>
          </cell>
          <cell r="BK311" t="str">
            <v>Regalias</v>
          </cell>
          <cell r="BL311">
            <v>44726</v>
          </cell>
          <cell r="BM311">
            <v>12910333</v>
          </cell>
          <cell r="CE311" t="str">
            <v/>
          </cell>
          <cell r="CF311" t="str">
            <v/>
          </cell>
          <cell r="EL311" t="str">
            <v>NO</v>
          </cell>
          <cell r="EM311" t="str">
            <v>No Aplica</v>
          </cell>
          <cell r="EN311" t="str">
            <v xml:space="preserve">120
</v>
          </cell>
          <cell r="EO311" t="e">
            <v>#VALUE!</v>
          </cell>
          <cell r="EP311">
            <v>46488</v>
          </cell>
          <cell r="ES311" t="str">
            <v>Clausula 1 - Numeral 6 y 23</v>
          </cell>
          <cell r="ET31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11" t="str">
            <v>No aplica</v>
          </cell>
        </row>
        <row r="312">
          <cell r="E312">
            <v>306</v>
          </cell>
          <cell r="F312" t="str">
            <v>306-2022</v>
          </cell>
          <cell r="G312" t="str">
            <v>CO1.PCCNTR.3212455</v>
          </cell>
          <cell r="H312" t="str">
            <v xml:space="preserve">REALIZAR ADECUACIONES DE CALIDAD A 4500 VIVIENDAS PRIORIZANDO HOGARES CON JEFATURA FEMENINA, PERSONAS CON DISCAPACIDAD, VÍCTIMAS DEL CONFLICTO ARMADO, POBLACIÓN ÉTNICA Y ADULTOS MAYORES </v>
          </cell>
          <cell r="I312" t="str">
            <v>En Ejecución</v>
          </cell>
          <cell r="J312" t="str">
            <v>https://community.secop.gov.co/Public/Tendering/OpportunityDetail/Index?noticeUID=CO1.NTC.2533851&amp;isFromPublicArea=True&amp;isModal=true&amp;asPopupView=true</v>
          </cell>
          <cell r="K312" t="str">
            <v>SDHT-SDB-PSP-056-2022</v>
          </cell>
          <cell r="L312" t="str">
            <v>X</v>
          </cell>
          <cell r="N312" t="str">
            <v>CC</v>
          </cell>
          <cell r="O312">
            <v>52831248</v>
          </cell>
          <cell r="P312">
            <v>4</v>
          </cell>
          <cell r="Q312" t="str">
            <v>ALVAREZ HERNANDEZ</v>
          </cell>
          <cell r="R312" t="str">
            <v>CATHERIN ANDREA</v>
          </cell>
          <cell r="S312" t="str">
            <v>No Aplica</v>
          </cell>
          <cell r="T312" t="str">
            <v>CATHERIN ANDREA ALVAREZ HERNANDEZ</v>
          </cell>
          <cell r="U312" t="str">
            <v>F</v>
          </cell>
          <cell r="V312">
            <v>44573</v>
          </cell>
          <cell r="W312">
            <v>44575</v>
          </cell>
          <cell r="X312">
            <v>44581</v>
          </cell>
          <cell r="Y312">
            <v>44906</v>
          </cell>
          <cell r="Z312" t="str">
            <v>Contratación Directa</v>
          </cell>
          <cell r="AA312" t="str">
            <v>Contrato</v>
          </cell>
          <cell r="AB312" t="str">
            <v>Prestación de Servicios Profesionales</v>
          </cell>
          <cell r="AC312" t="str">
            <v>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v>
          </cell>
          <cell r="AD312">
            <v>44581</v>
          </cell>
          <cell r="AE312">
            <v>44581</v>
          </cell>
          <cell r="AF312">
            <v>44581</v>
          </cell>
          <cell r="AG312">
            <v>44914</v>
          </cell>
          <cell r="AH312">
            <v>11</v>
          </cell>
          <cell r="AI312">
            <v>0</v>
          </cell>
          <cell r="AJ312">
            <v>11</v>
          </cell>
          <cell r="AK312">
            <v>11</v>
          </cell>
          <cell r="AL312">
            <v>0</v>
          </cell>
          <cell r="AN312">
            <v>44914</v>
          </cell>
          <cell r="AO312">
            <v>104500000</v>
          </cell>
          <cell r="AP312">
            <v>104500000</v>
          </cell>
          <cell r="AQ312">
            <v>9500000</v>
          </cell>
          <cell r="AR312">
            <v>0</v>
          </cell>
          <cell r="AS312">
            <v>2747</v>
          </cell>
          <cell r="AT312">
            <v>263</v>
          </cell>
          <cell r="AU312">
            <v>44565</v>
          </cell>
          <cell r="AV312">
            <v>104500000</v>
          </cell>
          <cell r="AW312" t="str">
            <v>O23011601010000007715</v>
          </cell>
          <cell r="AX312" t="str">
            <v>INVERSION</v>
          </cell>
          <cell r="AY312">
            <v>0</v>
          </cell>
          <cell r="AZ312" t="str">
            <v>5000255160</v>
          </cell>
          <cell r="BA312">
            <v>296</v>
          </cell>
          <cell r="BB312">
            <v>44574</v>
          </cell>
          <cell r="BC312">
            <v>104500000</v>
          </cell>
          <cell r="BK312" t="str">
            <v/>
          </cell>
          <cell r="CE312" t="str">
            <v/>
          </cell>
          <cell r="CF312" t="str">
            <v/>
          </cell>
          <cell r="EL312" t="str">
            <v>NO</v>
          </cell>
          <cell r="EM312" t="str">
            <v>No Aplica</v>
          </cell>
          <cell r="EN312" t="str">
            <v xml:space="preserve">120
</v>
          </cell>
          <cell r="EO312" t="e">
            <v>#VALUE!</v>
          </cell>
          <cell r="EP312">
            <v>45814</v>
          </cell>
          <cell r="ES312" t="str">
            <v>Clausula 1 - Numeral 6 y 23</v>
          </cell>
          <cell r="ET31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12" t="str">
            <v>No aplica</v>
          </cell>
        </row>
        <row r="313">
          <cell r="E313">
            <v>307</v>
          </cell>
          <cell r="F313" t="str">
            <v>307-2022</v>
          </cell>
          <cell r="G313" t="str">
            <v>CO1.PCCNTR.3212817</v>
          </cell>
          <cell r="H313" t="str">
            <v>ELABORAR 8 DOCUMENTOS DE LINEAMIENTOS DE INTERVENCIÓN, GESTIÓN INTERINSTITUCIONAL Y EVALUACIÓN DE LAS INTERVENCIONES TERRITORIALES EN LOS 8 TERRITORIOS PRIORIZADOS EN ÁREAS DE ORIGEN INFORMAL</v>
          </cell>
          <cell r="I313" t="str">
            <v>En Ejecución</v>
          </cell>
          <cell r="J313" t="str">
            <v>https://community.secop.gov.co/Public/Tendering/OpportunityDetail/Index?noticeUID=CO1.NTC.2533883&amp;isFromPublicArea=True&amp;isModal=true&amp;asPopupView=true</v>
          </cell>
          <cell r="K313" t="str">
            <v>SDHT-SDB-PSP-062-2022</v>
          </cell>
          <cell r="L313" t="str">
            <v>X</v>
          </cell>
          <cell r="N313" t="str">
            <v>CC</v>
          </cell>
          <cell r="O313">
            <v>52849728</v>
          </cell>
          <cell r="P313">
            <v>7</v>
          </cell>
          <cell r="Q313" t="str">
            <v xml:space="preserve">MAHECHA </v>
          </cell>
          <cell r="R313" t="str">
            <v>ADRIANA NUÑEZ</v>
          </cell>
          <cell r="S313" t="str">
            <v>No Aplica</v>
          </cell>
          <cell r="T313" t="str">
            <v xml:space="preserve">ADRIANA NUÑEZ MAHECHA </v>
          </cell>
          <cell r="U313" t="str">
            <v>F</v>
          </cell>
          <cell r="V313">
            <v>44573</v>
          </cell>
          <cell r="W313">
            <v>44575</v>
          </cell>
          <cell r="X313">
            <v>44575</v>
          </cell>
          <cell r="Y313">
            <v>44906</v>
          </cell>
          <cell r="Z313" t="str">
            <v>Contratación Directa</v>
          </cell>
          <cell r="AA313" t="str">
            <v>Contrato</v>
          </cell>
          <cell r="AB313" t="str">
            <v>Prestación de Servicios Profesionales</v>
          </cell>
          <cell r="AC313" t="str">
            <v>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v>
          </cell>
          <cell r="AD313">
            <v>44575</v>
          </cell>
          <cell r="AE313">
            <v>44575</v>
          </cell>
          <cell r="AF313">
            <v>44575</v>
          </cell>
          <cell r="AG313">
            <v>44908</v>
          </cell>
          <cell r="AH313">
            <v>11</v>
          </cell>
          <cell r="AI313">
            <v>0</v>
          </cell>
          <cell r="AJ313">
            <v>11</v>
          </cell>
          <cell r="AK313">
            <v>11</v>
          </cell>
          <cell r="AL313">
            <v>0</v>
          </cell>
          <cell r="AN313">
            <v>44908</v>
          </cell>
          <cell r="AO313">
            <v>74800000</v>
          </cell>
          <cell r="AP313">
            <v>74800000</v>
          </cell>
          <cell r="AQ313">
            <v>6800000</v>
          </cell>
          <cell r="AR313">
            <v>0</v>
          </cell>
          <cell r="AS313">
            <v>2810</v>
          </cell>
          <cell r="AT313">
            <v>787</v>
          </cell>
          <cell r="AU313">
            <v>44567</v>
          </cell>
          <cell r="AV313">
            <v>74800000</v>
          </cell>
          <cell r="AW313" t="str">
            <v>O23011601190000007575</v>
          </cell>
          <cell r="AX313" t="str">
            <v>INVERSION</v>
          </cell>
          <cell r="AY313">
            <v>0</v>
          </cell>
          <cell r="AZ313" t="str">
            <v>5000255165</v>
          </cell>
          <cell r="BA313">
            <v>297</v>
          </cell>
          <cell r="BB313">
            <v>44574</v>
          </cell>
          <cell r="BC313">
            <v>74800000</v>
          </cell>
          <cell r="BK313" t="str">
            <v/>
          </cell>
          <cell r="CE313" t="str">
            <v/>
          </cell>
          <cell r="CF313" t="str">
            <v/>
          </cell>
          <cell r="EL313" t="str">
            <v>NO</v>
          </cell>
          <cell r="EM313" t="str">
            <v>No Aplica</v>
          </cell>
          <cell r="EN313" t="str">
            <v xml:space="preserve">120
</v>
          </cell>
          <cell r="EO313" t="e">
            <v>#VALUE!</v>
          </cell>
          <cell r="EP313">
            <v>45808</v>
          </cell>
          <cell r="ES313" t="str">
            <v>Clausula 1 - Numeral 6 y 23</v>
          </cell>
          <cell r="ET31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13" t="str">
            <v>No aplica</v>
          </cell>
        </row>
        <row r="314">
          <cell r="E314">
            <v>308</v>
          </cell>
          <cell r="F314" t="str">
            <v>308-2022</v>
          </cell>
          <cell r="G314" t="str">
            <v>CO1.PCCNTR.3212572</v>
          </cell>
          <cell r="H314" t="str">
            <v>ELABORAR 8 DOCUMENTOS DE LINEAMIENTOS DE INTERVENCIÓN, GESTIÓN INTERINSTITUCIONAL Y EVALUACIÓN DE LAS INTERVENCIONES TERRITORIALES EN LOS 8 TERRITORIOS PRIORIZADOS EN ÁREAS DE ORIGEN INFORMAL</v>
          </cell>
          <cell r="I314" t="str">
            <v>En Ejecución</v>
          </cell>
          <cell r="J314" t="str">
            <v>https://community.secop.gov.co/Public/Tendering/OpportunityDetail/Index?noticeUID=CO1.NTC.2533763&amp;isFromPublicArea=True&amp;isModal=true&amp;asPopupView=true</v>
          </cell>
          <cell r="K314" t="str">
            <v>SDHT-SDB-PSP-063-2022</v>
          </cell>
          <cell r="L314" t="str">
            <v>X</v>
          </cell>
          <cell r="N314" t="str">
            <v>CC</v>
          </cell>
          <cell r="O314">
            <v>51943044</v>
          </cell>
          <cell r="P314">
            <v>6</v>
          </cell>
          <cell r="Q314" t="str">
            <v>GONZALEZ VARCACE</v>
          </cell>
          <cell r="R314" t="str">
            <v>SANDRA LILIANA</v>
          </cell>
          <cell r="S314" t="str">
            <v>No Aplica</v>
          </cell>
          <cell r="T314" t="str">
            <v>SANDRA LILIANA GONZALEZ VARCACE</v>
          </cell>
          <cell r="U314" t="str">
            <v>F</v>
          </cell>
          <cell r="V314">
            <v>44574</v>
          </cell>
          <cell r="W314">
            <v>44579</v>
          </cell>
          <cell r="X314">
            <v>44575</v>
          </cell>
          <cell r="Y314">
            <v>44908</v>
          </cell>
          <cell r="Z314" t="str">
            <v>Contratación Directa</v>
          </cell>
          <cell r="AA314" t="str">
            <v>Contrato</v>
          </cell>
          <cell r="AB314" t="str">
            <v>Prestación de Servicios Profesionales</v>
          </cell>
          <cell r="AC314" t="str">
            <v>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v>
          </cell>
          <cell r="AD314">
            <v>44579</v>
          </cell>
          <cell r="AE314">
            <v>44579</v>
          </cell>
          <cell r="AF314">
            <v>44579</v>
          </cell>
          <cell r="AG314">
            <v>44912</v>
          </cell>
          <cell r="AH314">
            <v>11</v>
          </cell>
          <cell r="AI314">
            <v>0</v>
          </cell>
          <cell r="AJ314">
            <v>11</v>
          </cell>
          <cell r="AK314">
            <v>11</v>
          </cell>
          <cell r="AL314">
            <v>0</v>
          </cell>
          <cell r="AN314">
            <v>44912</v>
          </cell>
          <cell r="AO314">
            <v>80300000</v>
          </cell>
          <cell r="AP314">
            <v>80300000</v>
          </cell>
          <cell r="AQ314">
            <v>7300000</v>
          </cell>
          <cell r="AR314">
            <v>0</v>
          </cell>
          <cell r="AS314">
            <v>2811</v>
          </cell>
          <cell r="AT314">
            <v>463</v>
          </cell>
          <cell r="AU314">
            <v>44565</v>
          </cell>
          <cell r="AV314">
            <v>80300000</v>
          </cell>
          <cell r="AW314" t="str">
            <v>O23011601190000007575</v>
          </cell>
          <cell r="AX314" t="str">
            <v>INVERSION</v>
          </cell>
          <cell r="AY314">
            <v>0</v>
          </cell>
          <cell r="AZ314" t="str">
            <v>5000256918</v>
          </cell>
          <cell r="BA314">
            <v>355</v>
          </cell>
          <cell r="BB314">
            <v>44575</v>
          </cell>
          <cell r="BC314">
            <v>80300000</v>
          </cell>
          <cell r="BK314" t="str">
            <v/>
          </cell>
          <cell r="CE314" t="str">
            <v/>
          </cell>
          <cell r="CF314" t="str">
            <v/>
          </cell>
          <cell r="EL314" t="str">
            <v>NO</v>
          </cell>
          <cell r="EM314" t="str">
            <v>No Aplica</v>
          </cell>
          <cell r="EN314" t="str">
            <v xml:space="preserve">120
</v>
          </cell>
          <cell r="EO314" t="e">
            <v>#VALUE!</v>
          </cell>
          <cell r="EP314">
            <v>45812</v>
          </cell>
          <cell r="ES314" t="str">
            <v>Clausula 1 - Numeral 6 y 23</v>
          </cell>
          <cell r="ET31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14" t="str">
            <v>No aplica</v>
          </cell>
        </row>
        <row r="315">
          <cell r="E315">
            <v>309</v>
          </cell>
          <cell r="F315" t="str">
            <v>309-2022</v>
          </cell>
          <cell r="G315" t="str">
            <v>CO1.PCCNTR.3212482</v>
          </cell>
          <cell r="H315" t="str">
            <v xml:space="preserve">ASIGNAR 4500 SUBSIDIOS PARA MEJORAMIENTO DE VIVIENDA PRIORIZANDO HOGARES CON JEFATURA FEMENINA, PERSONAS CON DISCAPACIDAD, VÍCTIMAS DEL CONFLICTO ARMADO, POBLACIÓN ÉTNICA Y ADULTOS MAYORES </v>
          </cell>
          <cell r="I315" t="str">
            <v>En Ejecución</v>
          </cell>
          <cell r="J315" t="str">
            <v>https://community.secop.gov.co/Public/Tendering/OpportunityDetail/Index?noticeUID=CO1.NTC.2533961&amp;isFromPublicArea=True&amp;isModal=true&amp;asPopupView=true</v>
          </cell>
          <cell r="K315" t="str">
            <v>SDHT-SDB-PSP-079-2022</v>
          </cell>
          <cell r="L315" t="str">
            <v>X</v>
          </cell>
          <cell r="N315" t="str">
            <v>CC</v>
          </cell>
          <cell r="O315">
            <v>1018455944</v>
          </cell>
          <cell r="P315">
            <v>7</v>
          </cell>
          <cell r="Q315" t="str">
            <v>PAVA GOMEZ</v>
          </cell>
          <cell r="R315" t="str">
            <v>ANDREA JULIETH</v>
          </cell>
          <cell r="S315" t="str">
            <v>No Aplica</v>
          </cell>
          <cell r="T315" t="str">
            <v>ANDREA JULIETH PAVA GOMEZ</v>
          </cell>
          <cell r="U315" t="str">
            <v>F</v>
          </cell>
          <cell r="V315">
            <v>44574</v>
          </cell>
          <cell r="W315">
            <v>44575</v>
          </cell>
          <cell r="X315">
            <v>44575</v>
          </cell>
          <cell r="Y315">
            <v>44907</v>
          </cell>
          <cell r="Z315" t="str">
            <v>Contratación Directa</v>
          </cell>
          <cell r="AA315" t="str">
            <v>Contrato</v>
          </cell>
          <cell r="AB315" t="str">
            <v>Prestación de Servicios Profesionales</v>
          </cell>
          <cell r="AC315" t="str">
            <v>PRESTAR SERVICIOS PROFESIONALES PARA LA ESTRUCTURACIÓN TÉCNICA NECESARIA PARA LA ASIGNACIÓN DE SUBSIDIOS DE MEJORAMIENTOS DE VIVIENDA - MODALIDAD HABITABILIDAD EN LOS TERRITORIOS PRIORIZADOS POR LA SECRETARÍA DISTRITAL DEL HÁBITAT.</v>
          </cell>
          <cell r="AD315">
            <v>44575</v>
          </cell>
          <cell r="AE315">
            <v>44575</v>
          </cell>
          <cell r="AF315">
            <v>44575</v>
          </cell>
          <cell r="AG315">
            <v>44908</v>
          </cell>
          <cell r="AH315">
            <v>11</v>
          </cell>
          <cell r="AI315">
            <v>0</v>
          </cell>
          <cell r="AJ315">
            <v>11</v>
          </cell>
          <cell r="AK315">
            <v>11</v>
          </cell>
          <cell r="AL315">
            <v>0</v>
          </cell>
          <cell r="AN315">
            <v>44908</v>
          </cell>
          <cell r="AO315">
            <v>80300000</v>
          </cell>
          <cell r="AP315">
            <v>80300000</v>
          </cell>
          <cell r="AQ315">
            <v>7300000</v>
          </cell>
          <cell r="AR315">
            <v>0</v>
          </cell>
          <cell r="AS315">
            <v>2716</v>
          </cell>
          <cell r="AT315">
            <v>245</v>
          </cell>
          <cell r="AU315">
            <v>44565</v>
          </cell>
          <cell r="AV315">
            <v>80300000</v>
          </cell>
          <cell r="AW315" t="str">
            <v>O23011601010000007715</v>
          </cell>
          <cell r="AX315" t="str">
            <v>INVERSION</v>
          </cell>
          <cell r="AY315">
            <v>0</v>
          </cell>
          <cell r="AZ315" t="str">
            <v>5000255170</v>
          </cell>
          <cell r="BA315">
            <v>298</v>
          </cell>
          <cell r="BB315">
            <v>44574</v>
          </cell>
          <cell r="BC315">
            <v>80300000</v>
          </cell>
          <cell r="BK315" t="str">
            <v/>
          </cell>
          <cell r="CE315" t="str">
            <v/>
          </cell>
          <cell r="CF315" t="str">
            <v/>
          </cell>
          <cell r="EL315" t="str">
            <v>NO</v>
          </cell>
          <cell r="EM315" t="str">
            <v>No Aplica</v>
          </cell>
          <cell r="EN315" t="str">
            <v xml:space="preserve">120
</v>
          </cell>
          <cell r="EO315" t="e">
            <v>#VALUE!</v>
          </cell>
          <cell r="EP315">
            <v>45808</v>
          </cell>
          <cell r="ES315" t="str">
            <v>Clausula 1 - Numeral 6 y 23</v>
          </cell>
          <cell r="ET31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15" t="str">
            <v>No aplica</v>
          </cell>
        </row>
        <row r="316">
          <cell r="E316">
            <v>310</v>
          </cell>
          <cell r="F316" t="str">
            <v>310-2022</v>
          </cell>
          <cell r="G316" t="str">
            <v>CO1.PCCNTR.3212654</v>
          </cell>
          <cell r="H316" t="str">
            <v xml:space="preserve">ASIGNAR 4500 SUBSIDIOS PARA MEJORAMIENTO DE VIVIENDA PRIORIZANDO HOGARES CON JEFATURA FEMENINA, PERSONAS CON DISCAPACIDAD, VÍCTIMAS DEL CONFLICTO ARMADO, POBLACIÓN ÉTNICA Y ADULTOS MAYORES </v>
          </cell>
          <cell r="I316" t="str">
            <v>En Ejecución</v>
          </cell>
          <cell r="J316" t="str">
            <v>https://community.secop.gov.co/Public/Tendering/OpportunityDetail/Index?noticeUID=CO1.NTC.2533789&amp;isFromPublicArea=True&amp;isModal=true&amp;asPopupView=true</v>
          </cell>
          <cell r="K316" t="str">
            <v>SDHT-SDB-PSP-085-2022</v>
          </cell>
          <cell r="L316" t="str">
            <v>X</v>
          </cell>
          <cell r="N316" t="str">
            <v>CC</v>
          </cell>
          <cell r="O316">
            <v>79264094</v>
          </cell>
          <cell r="P316">
            <v>2</v>
          </cell>
          <cell r="Q316" t="str">
            <v xml:space="preserve">ESCOBAR JIMENEZ </v>
          </cell>
          <cell r="R316" t="str">
            <v>ENRIQUE</v>
          </cell>
          <cell r="S316" t="str">
            <v>No Aplica</v>
          </cell>
          <cell r="T316" t="str">
            <v xml:space="preserve">ENRIQUE ESCOBAR JIMENEZ </v>
          </cell>
          <cell r="U316" t="str">
            <v>M</v>
          </cell>
          <cell r="V316">
            <v>44573</v>
          </cell>
          <cell r="W316">
            <v>44575</v>
          </cell>
          <cell r="X316">
            <v>44579</v>
          </cell>
          <cell r="Y316">
            <v>44907</v>
          </cell>
          <cell r="Z316" t="str">
            <v>Contratación Directa</v>
          </cell>
          <cell r="AA316" t="str">
            <v>Contrato</v>
          </cell>
          <cell r="AB316" t="str">
            <v>Prestación de Servicios Profesionales</v>
          </cell>
          <cell r="AC316" t="str">
            <v>PRESTAR SERVICIOS PROFESIONALES PARA DESARROLLAR LAS LABORES DE GESTIÓN SOCIAL Y RELACIONAMIENTO COMUNITARIO EN LA ESTRUCTURACIÓN DE VIVIENDAS EN LOS TERRITORIOS PRIORIZADOS POR LA SECRETARÍA DISTRITAL DEL HÁBITAT.</v>
          </cell>
          <cell r="AD316">
            <v>44579</v>
          </cell>
          <cell r="AE316">
            <v>44579</v>
          </cell>
          <cell r="AF316">
            <v>44579</v>
          </cell>
          <cell r="AG316">
            <v>44912</v>
          </cell>
          <cell r="AH316">
            <v>11</v>
          </cell>
          <cell r="AI316">
            <v>0</v>
          </cell>
          <cell r="AJ316">
            <v>11</v>
          </cell>
          <cell r="AK316">
            <v>11</v>
          </cell>
          <cell r="AL316">
            <v>0</v>
          </cell>
          <cell r="AN316">
            <v>44912</v>
          </cell>
          <cell r="AO316">
            <v>74800000</v>
          </cell>
          <cell r="AP316">
            <v>74800000</v>
          </cell>
          <cell r="AQ316">
            <v>6800000</v>
          </cell>
          <cell r="AR316">
            <v>0</v>
          </cell>
          <cell r="AS316">
            <v>2721</v>
          </cell>
          <cell r="AT316">
            <v>710</v>
          </cell>
          <cell r="AU316">
            <v>44566</v>
          </cell>
          <cell r="AV316">
            <v>74800000</v>
          </cell>
          <cell r="AW316" t="str">
            <v>O23011601010000007715</v>
          </cell>
          <cell r="AX316" t="str">
            <v>INVERSION</v>
          </cell>
          <cell r="AY316">
            <v>0</v>
          </cell>
          <cell r="AZ316" t="str">
            <v>5000255174</v>
          </cell>
          <cell r="BA316">
            <v>299</v>
          </cell>
          <cell r="BB316">
            <v>44574</v>
          </cell>
          <cell r="BC316">
            <v>74800000</v>
          </cell>
          <cell r="BK316" t="str">
            <v/>
          </cell>
          <cell r="CE316" t="str">
            <v/>
          </cell>
          <cell r="CF316" t="str">
            <v/>
          </cell>
          <cell r="EL316" t="str">
            <v>NO</v>
          </cell>
          <cell r="EM316" t="str">
            <v>No Aplica</v>
          </cell>
          <cell r="EN316" t="str">
            <v xml:space="preserve">120
</v>
          </cell>
          <cell r="EO316" t="e">
            <v>#VALUE!</v>
          </cell>
          <cell r="EP316">
            <v>45812</v>
          </cell>
          <cell r="ES316" t="str">
            <v>Clausula 1 - Numeral 6 y 23</v>
          </cell>
          <cell r="ET31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16" t="str">
            <v>No aplica</v>
          </cell>
        </row>
        <row r="317">
          <cell r="E317">
            <v>311</v>
          </cell>
          <cell r="F317" t="str">
            <v>311-2022</v>
          </cell>
          <cell r="G317" t="str">
            <v>CO1.PCCNTR.3213710</v>
          </cell>
          <cell r="H317" t="str">
            <v>DESARROLLAR 3 DOCUMENTOS  DE LINEAMIENTOS TÉCNICOS DE ARTICULACIÓN REGIONAL</v>
          </cell>
          <cell r="I317" t="str">
            <v>En Ejecución</v>
          </cell>
          <cell r="J317" t="str">
            <v>https://community.secop.gov.co/Public/Tendering/OpportunityDetail/Index?noticeUID=CO1.NTC.2531362&amp;isFromPublicArea=True&amp;isModal=true&amp;asPopupView=true</v>
          </cell>
          <cell r="K317" t="str">
            <v>SDHT-SDIS-PSP-008-2022</v>
          </cell>
          <cell r="L317" t="str">
            <v>X</v>
          </cell>
          <cell r="N317" t="str">
            <v>CC</v>
          </cell>
          <cell r="O317">
            <v>13467188</v>
          </cell>
          <cell r="P317">
            <v>8</v>
          </cell>
          <cell r="Q317" t="str">
            <v>MIRANDA RUIZ</v>
          </cell>
          <cell r="R317" t="str">
            <v>LEONEL ALBERTO</v>
          </cell>
          <cell r="S317" t="str">
            <v>No Aplica</v>
          </cell>
          <cell r="T317" t="str">
            <v>LEONEL ALBERTO MIRANDA RUIZ</v>
          </cell>
          <cell r="U317" t="str">
            <v>M</v>
          </cell>
          <cell r="V317">
            <v>44573</v>
          </cell>
          <cell r="W317">
            <v>44574</v>
          </cell>
          <cell r="X317">
            <v>44575</v>
          </cell>
          <cell r="Y317">
            <v>44926</v>
          </cell>
          <cell r="Z317" t="str">
            <v>Contratación Directa</v>
          </cell>
          <cell r="AA317" t="str">
            <v>Contrato</v>
          </cell>
          <cell r="AB317" t="str">
            <v>Prestación de Servicios Profesionales</v>
          </cell>
          <cell r="AC317" t="str">
            <v>PRESTAR SERVICIOS PROFESIONALES ESPECIALIZADOS PARA APOYAR LA GESTIÓN, ARTICULACIÓN Y COORDINACIÓN CON ACTORES REGIONALES EN EL DESARROLLO DE LINEAMIENTOS Y ESTRATEGIAS, EN EL MARCO DE LA CONSOLIDACIÓN DE UN BANCO DE TIERRAS PARA LA CIUDAD REGIÓN.</v>
          </cell>
          <cell r="AD317">
            <v>44575</v>
          </cell>
          <cell r="AE317">
            <v>44574</v>
          </cell>
          <cell r="AF317">
            <v>44575</v>
          </cell>
          <cell r="AG317">
            <v>44923</v>
          </cell>
          <cell r="AH317">
            <v>11</v>
          </cell>
          <cell r="AI317">
            <v>15</v>
          </cell>
          <cell r="AJ317">
            <v>11.5</v>
          </cell>
          <cell r="AK317">
            <v>11</v>
          </cell>
          <cell r="AL317">
            <v>15</v>
          </cell>
          <cell r="AN317">
            <v>44923</v>
          </cell>
          <cell r="AO317">
            <v>161000000</v>
          </cell>
          <cell r="AP317">
            <v>161000000</v>
          </cell>
          <cell r="AQ317">
            <v>14000000</v>
          </cell>
          <cell r="AR317">
            <v>0</v>
          </cell>
          <cell r="AS317">
            <v>2659</v>
          </cell>
          <cell r="AT317">
            <v>673</v>
          </cell>
          <cell r="AU317">
            <v>44565</v>
          </cell>
          <cell r="AV317">
            <v>161000000</v>
          </cell>
          <cell r="AW317" t="str">
            <v>O23011605520000007802</v>
          </cell>
          <cell r="AX317" t="str">
            <v>INVERSION</v>
          </cell>
          <cell r="AY317">
            <v>0</v>
          </cell>
          <cell r="AZ317" t="str">
            <v>5000255885</v>
          </cell>
          <cell r="BA317">
            <v>327</v>
          </cell>
          <cell r="BB317">
            <v>44574</v>
          </cell>
          <cell r="BC317">
            <v>161000000</v>
          </cell>
          <cell r="BK317" t="str">
            <v/>
          </cell>
          <cell r="CE317" t="str">
            <v/>
          </cell>
          <cell r="CF317" t="str">
            <v/>
          </cell>
          <cell r="EL317" t="str">
            <v>NO</v>
          </cell>
          <cell r="EM317" t="str">
            <v>No Aplica</v>
          </cell>
          <cell r="EN317" t="str">
            <v xml:space="preserve">120
</v>
          </cell>
          <cell r="EO317" t="e">
            <v>#VALUE!</v>
          </cell>
          <cell r="EP317">
            <v>45823</v>
          </cell>
          <cell r="ES317" t="str">
            <v>Clausula 1 - Numeral 6 y 23</v>
          </cell>
          <cell r="ET31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17" t="str">
            <v>No aplica</v>
          </cell>
        </row>
        <row r="318">
          <cell r="E318">
            <v>312</v>
          </cell>
          <cell r="F318" t="str">
            <v>312-2022</v>
          </cell>
          <cell r="G318" t="str">
            <v>CO1.PCCNTR.3211186</v>
          </cell>
          <cell r="H318" t="str">
            <v>ADELANTAR EL 100 % DE  ACCIONES DE PREVENCIÓN, VIGILANCIA Y CONTROL FRENTE A LOS DESARROLLOS URBANÍSTICOS ILEGALES.</v>
          </cell>
          <cell r="I318" t="str">
            <v>En Ejecución</v>
          </cell>
          <cell r="J318" t="str">
            <v>https://community.secop.gov.co/Public/Tendering/OpportunityDetail/Index?noticeUID=CO1.NTC.2532969&amp;isFromPublicArea=True&amp;isModal=true&amp;asPopupView=true</v>
          </cell>
          <cell r="K318" t="str">
            <v>SDHT-SDPS-PSP-006-2022</v>
          </cell>
          <cell r="L318" t="str">
            <v>X</v>
          </cell>
          <cell r="N318" t="str">
            <v>CC</v>
          </cell>
          <cell r="O318">
            <v>1032397508</v>
          </cell>
          <cell r="P318">
            <v>0</v>
          </cell>
          <cell r="Q318" t="str">
            <v>RAMIREZ CAVIEDES</v>
          </cell>
          <cell r="R318" t="str">
            <v>CESAR AUGUSTO</v>
          </cell>
          <cell r="S318" t="str">
            <v>No Aplica</v>
          </cell>
          <cell r="T318" t="str">
            <v>CESAR AUGUSTO RAMIREZ CAVIEDES</v>
          </cell>
          <cell r="U318" t="str">
            <v>M</v>
          </cell>
          <cell r="V318">
            <v>44573</v>
          </cell>
          <cell r="W318" t="str">
            <v>No Aplica</v>
          </cell>
          <cell r="X318">
            <v>44575</v>
          </cell>
          <cell r="Y318">
            <v>44917</v>
          </cell>
          <cell r="Z318" t="str">
            <v>Contratación Directa</v>
          </cell>
          <cell r="AA318" t="str">
            <v>Contrato</v>
          </cell>
          <cell r="AB318" t="str">
            <v>Prestación de Servicios Profesionales</v>
          </cell>
          <cell r="AC318" t="str">
            <v>PRESTAR SERVICIOS PROFESIONALES PARA APOYAR TECNICAMENTE A LA SUBDIRECCIÓN DE PREVENCIÓN Y SEGUIMIENTO EN LAS ACTIVIDADES DE MONITOREO DE LAS AREAS SUSCEPTIBLES DE OCUPACIÓN ILEGAL Y EN LA PREVENCIÓN DE DESARROLLOS ILEGALES EN EL DISTRITO CAPITAL</v>
          </cell>
          <cell r="AD318">
            <v>44575</v>
          </cell>
          <cell r="AE318">
            <v>44575</v>
          </cell>
          <cell r="AF318">
            <v>44575</v>
          </cell>
          <cell r="AG318">
            <v>44923</v>
          </cell>
          <cell r="AH318">
            <v>11</v>
          </cell>
          <cell r="AI318">
            <v>15</v>
          </cell>
          <cell r="AJ318">
            <v>11.5</v>
          </cell>
          <cell r="AK318">
            <v>11</v>
          </cell>
          <cell r="AL318">
            <v>15</v>
          </cell>
          <cell r="AN318">
            <v>44923</v>
          </cell>
          <cell r="AO318">
            <v>65739750</v>
          </cell>
          <cell r="AP318">
            <v>65739750</v>
          </cell>
          <cell r="AQ318">
            <v>5716500</v>
          </cell>
          <cell r="AR318">
            <v>0</v>
          </cell>
          <cell r="AS318">
            <v>3001</v>
          </cell>
          <cell r="AT318">
            <v>133</v>
          </cell>
          <cell r="AU318">
            <v>44564</v>
          </cell>
          <cell r="AV318">
            <v>65739750</v>
          </cell>
          <cell r="AW318" t="str">
            <v>O23011603450000007812</v>
          </cell>
          <cell r="AX318" t="str">
            <v>INVERSION</v>
          </cell>
          <cell r="AY318">
            <v>0</v>
          </cell>
          <cell r="AZ318" t="str">
            <v>5000254870</v>
          </cell>
          <cell r="BA318">
            <v>286</v>
          </cell>
          <cell r="BB318">
            <v>44573</v>
          </cell>
          <cell r="BC318">
            <v>65739750</v>
          </cell>
          <cell r="BK318" t="str">
            <v/>
          </cell>
          <cell r="CE318" t="str">
            <v/>
          </cell>
          <cell r="CF318" t="str">
            <v/>
          </cell>
          <cell r="EL318" t="str">
            <v>NO</v>
          </cell>
          <cell r="EM318" t="str">
            <v>No Aplica</v>
          </cell>
          <cell r="EN318" t="str">
            <v xml:space="preserve">120
</v>
          </cell>
          <cell r="EO318" t="e">
            <v>#VALUE!</v>
          </cell>
          <cell r="EP318">
            <v>45823</v>
          </cell>
          <cell r="ES318" t="str">
            <v>Clausula 1 - Numeral 6 y 23</v>
          </cell>
          <cell r="ET31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18" t="str">
            <v>No aplica</v>
          </cell>
        </row>
        <row r="319">
          <cell r="E319">
            <v>313</v>
          </cell>
          <cell r="F319" t="str">
            <v>313-2022</v>
          </cell>
          <cell r="G319" t="str">
            <v>CO1.PCCNTR.3212005</v>
          </cell>
          <cell r="H319" t="str">
            <v>IMPLEMENTAR 100 % DEL SISTEMA DE SERVICIO AL CIUDADANO.</v>
          </cell>
          <cell r="I319" t="str">
            <v>En Ejecución</v>
          </cell>
          <cell r="J319" t="str">
            <v>https://community.secop.gov.co/Public/Tendering/OpportunityDetail/Index?noticeUID=CO1.NTC.2533185&amp;isFromPublicArea=True&amp;isModal=true&amp;asPopupView=true</v>
          </cell>
          <cell r="K319" t="str">
            <v>SDHT-SDA-PSAG-018-2022</v>
          </cell>
          <cell r="L319" t="str">
            <v>X</v>
          </cell>
          <cell r="N319" t="str">
            <v>CC</v>
          </cell>
          <cell r="O319">
            <v>1014228455</v>
          </cell>
          <cell r="P319">
            <v>1</v>
          </cell>
          <cell r="Q319" t="str">
            <v>NARANJO GARCIA</v>
          </cell>
          <cell r="R319" t="str">
            <v>JULIAN</v>
          </cell>
          <cell r="S319" t="str">
            <v>No Aplica</v>
          </cell>
          <cell r="T319" t="str">
            <v>JULIAN NARANJO GARCIA</v>
          </cell>
          <cell r="U319" t="str">
            <v>M</v>
          </cell>
          <cell r="V319">
            <v>44573</v>
          </cell>
          <cell r="W319" t="str">
            <v>No Aplica</v>
          </cell>
          <cell r="X319">
            <v>44575</v>
          </cell>
          <cell r="Y319">
            <v>44754</v>
          </cell>
          <cell r="Z319" t="str">
            <v>Contratación Directa</v>
          </cell>
          <cell r="AA319" t="str">
            <v>Contrato</v>
          </cell>
          <cell r="AB319" t="str">
            <v>Prestación de Servicios  de Apoyo a la Gestión</v>
          </cell>
          <cell r="AC319" t="str">
            <v>PRESTAR SERVICIOS DE APOYO A LA GESTIÓN, PARA LA ATENCIÓN A LA CIUDADANÍA SOBRE LA OFERTA INSTITUCIONAL DE LA SECRETARÍA DISTRITAL DE HÁBITAT, MEDIANTE LOS CANALES OFICIALES DE LA ENTIDAD</v>
          </cell>
          <cell r="AD319">
            <v>44575</v>
          </cell>
          <cell r="AE319">
            <v>44575</v>
          </cell>
          <cell r="AF319">
            <v>44575</v>
          </cell>
          <cell r="AG319">
            <v>44755</v>
          </cell>
          <cell r="AH319">
            <v>6</v>
          </cell>
          <cell r="AI319">
            <v>0</v>
          </cell>
          <cell r="AJ319">
            <v>6</v>
          </cell>
          <cell r="AK319">
            <v>6</v>
          </cell>
          <cell r="AL319">
            <v>0</v>
          </cell>
          <cell r="AN319">
            <v>44755</v>
          </cell>
          <cell r="AO319">
            <v>21000000</v>
          </cell>
          <cell r="AP319">
            <v>21000000</v>
          </cell>
          <cell r="AQ319">
            <v>3500000</v>
          </cell>
          <cell r="AR319">
            <v>0</v>
          </cell>
          <cell r="AS319">
            <v>3076</v>
          </cell>
          <cell r="AT319">
            <v>573</v>
          </cell>
          <cell r="AU319">
            <v>44565</v>
          </cell>
          <cell r="AV319">
            <v>21000000</v>
          </cell>
          <cell r="AW319" t="str">
            <v>O23011605560000007754</v>
          </cell>
          <cell r="AX319" t="str">
            <v>INVERSION</v>
          </cell>
          <cell r="AY319">
            <v>0</v>
          </cell>
          <cell r="AZ319" t="str">
            <v>5000255178</v>
          </cell>
          <cell r="BA319">
            <v>301</v>
          </cell>
          <cell r="BB319">
            <v>44574</v>
          </cell>
          <cell r="BC319">
            <v>21000000</v>
          </cell>
          <cell r="BK319" t="str">
            <v/>
          </cell>
          <cell r="CE319" t="str">
            <v/>
          </cell>
          <cell r="CF319" t="str">
            <v/>
          </cell>
          <cell r="EL319" t="str">
            <v>NO</v>
          </cell>
          <cell r="EM319" t="str">
            <v>No Aplica</v>
          </cell>
          <cell r="EN319" t="str">
            <v xml:space="preserve">120
</v>
          </cell>
          <cell r="EO319" t="e">
            <v>#VALUE!</v>
          </cell>
          <cell r="EP319">
            <v>45655</v>
          </cell>
          <cell r="ES319" t="str">
            <v>Clausula 1 - Numeral 6 y 23</v>
          </cell>
          <cell r="ET31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19" t="str">
            <v>No aplica</v>
          </cell>
        </row>
        <row r="320">
          <cell r="E320">
            <v>314</v>
          </cell>
          <cell r="F320" t="str">
            <v>314-2022</v>
          </cell>
          <cell r="G320" t="str">
            <v>CO1.PCCNTR.3212071</v>
          </cell>
          <cell r="H320" t="str">
            <v>IMPLEMENTAR 100 % DEL SISTEMA DE SERVICIO AL CIUDADANO.</v>
          </cell>
          <cell r="I320" t="str">
            <v>En Ejecución</v>
          </cell>
          <cell r="J320" t="str">
            <v>https://community.secop.gov.co/Public/Tendering/OpportunityDetail/Index?noticeUID=CO1.NTC.2533442&amp;isFromPublicArea=True&amp;isModal=true&amp;asPopupView=true</v>
          </cell>
          <cell r="K320" t="str">
            <v>SDHT-SDA-PSAG-019-2022</v>
          </cell>
          <cell r="L320" t="str">
            <v>X</v>
          </cell>
          <cell r="N320" t="str">
            <v>CC</v>
          </cell>
          <cell r="O320">
            <v>1010214716</v>
          </cell>
          <cell r="P320">
            <v>1</v>
          </cell>
          <cell r="Q320" t="str">
            <v>FORERO BONILLA</v>
          </cell>
          <cell r="R320" t="str">
            <v>KATHERINE</v>
          </cell>
          <cell r="S320" t="str">
            <v>No Aplica</v>
          </cell>
          <cell r="T320" t="str">
            <v>KATHERINE FORERO BONILLA</v>
          </cell>
          <cell r="U320" t="str">
            <v>F</v>
          </cell>
          <cell r="V320">
            <v>44573</v>
          </cell>
          <cell r="W320" t="str">
            <v>No Aplica</v>
          </cell>
          <cell r="X320">
            <v>44575</v>
          </cell>
          <cell r="Y320">
            <v>44754</v>
          </cell>
          <cell r="Z320" t="str">
            <v>Contratación Directa</v>
          </cell>
          <cell r="AA320" t="str">
            <v>Contrato</v>
          </cell>
          <cell r="AB320" t="str">
            <v>Prestación de Servicios  de Apoyo a la Gestión</v>
          </cell>
          <cell r="AC320" t="str">
            <v>PRESTAR SERVICIOS DE APOYO A LA GESTIÓN, PARA LA ATENCIÓN A LA CIUDADANÍA SOBRE LA OFERTA INSTITUCIONAL DE LA SECRETARÍA DISTRITAL DE HÁBITAT, MEDIANTE LOS CANALES OFICIALES DE LA ENTIDAD</v>
          </cell>
          <cell r="AD320">
            <v>44575</v>
          </cell>
          <cell r="AE320">
            <v>44575</v>
          </cell>
          <cell r="AF320">
            <v>44575</v>
          </cell>
          <cell r="AG320">
            <v>44755</v>
          </cell>
          <cell r="AH320">
            <v>6</v>
          </cell>
          <cell r="AI320">
            <v>0</v>
          </cell>
          <cell r="AJ320">
            <v>6</v>
          </cell>
          <cell r="AK320">
            <v>6</v>
          </cell>
          <cell r="AL320">
            <v>0</v>
          </cell>
          <cell r="AN320">
            <v>44755</v>
          </cell>
          <cell r="AO320">
            <v>21000000</v>
          </cell>
          <cell r="AP320">
            <v>21000000</v>
          </cell>
          <cell r="AQ320">
            <v>3500000</v>
          </cell>
          <cell r="AR320">
            <v>0</v>
          </cell>
          <cell r="AS320">
            <v>3077</v>
          </cell>
          <cell r="AT320">
            <v>357</v>
          </cell>
          <cell r="AU320">
            <v>44565</v>
          </cell>
          <cell r="AV320">
            <v>21000000</v>
          </cell>
          <cell r="AW320" t="str">
            <v>O23011605560000007754</v>
          </cell>
          <cell r="AX320" t="str">
            <v>INVERSION</v>
          </cell>
          <cell r="AY320">
            <v>0</v>
          </cell>
          <cell r="AZ320" t="str">
            <v>5000255183</v>
          </cell>
          <cell r="BA320">
            <v>303</v>
          </cell>
          <cell r="BB320">
            <v>44574</v>
          </cell>
          <cell r="BC320">
            <v>21000000</v>
          </cell>
          <cell r="BK320" t="str">
            <v/>
          </cell>
          <cell r="CE320" t="str">
            <v/>
          </cell>
          <cell r="CF320" t="str">
            <v/>
          </cell>
          <cell r="EL320" t="str">
            <v>NO</v>
          </cell>
          <cell r="EM320" t="str">
            <v>No Aplica</v>
          </cell>
          <cell r="EN320" t="str">
            <v xml:space="preserve">120
</v>
          </cell>
          <cell r="EO320" t="e">
            <v>#VALUE!</v>
          </cell>
          <cell r="EP320">
            <v>45655</v>
          </cell>
          <cell r="ES320" t="str">
            <v>Clausula 1 - Numeral 6 y 23</v>
          </cell>
          <cell r="ET32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20" t="str">
            <v>No aplica</v>
          </cell>
        </row>
        <row r="321">
          <cell r="E321">
            <v>315</v>
          </cell>
          <cell r="F321" t="str">
            <v>315-2022</v>
          </cell>
          <cell r="G321" t="str">
            <v>CO1.PCCNTR.3212307</v>
          </cell>
          <cell r="H321" t="str">
            <v>REALIZAR EL 100% DEL MANTENIMIENTO DE LAS 3 SEDES DE LA SDHT</v>
          </cell>
          <cell r="I321" t="str">
            <v>En Ejecución</v>
          </cell>
          <cell r="J321" t="str">
            <v>https://community.secop.gov.co/Public/Tendering/OpportunityDetail/Index?noticeUID=CO1.NTC.2533387&amp;isFromPublicArea=True&amp;isModal=true&amp;asPopupView=true</v>
          </cell>
          <cell r="K321" t="str">
            <v>SDHT-SDA-PSP-001-2022</v>
          </cell>
          <cell r="L321" t="str">
            <v>X</v>
          </cell>
          <cell r="N321" t="str">
            <v>CC</v>
          </cell>
          <cell r="O321">
            <v>1071162696</v>
          </cell>
          <cell r="P321">
            <v>1</v>
          </cell>
          <cell r="Q321" t="str">
            <v xml:space="preserve">DUQUE </v>
          </cell>
          <cell r="R321" t="str">
            <v>JOHANNA ZAMBRANO</v>
          </cell>
          <cell r="S321" t="str">
            <v>No Aplica</v>
          </cell>
          <cell r="T321" t="str">
            <v xml:space="preserve">JOHANNA ZAMBRANO DUQUE </v>
          </cell>
          <cell r="U321" t="str">
            <v>F</v>
          </cell>
          <cell r="V321">
            <v>44573</v>
          </cell>
          <cell r="W321">
            <v>44573</v>
          </cell>
          <cell r="X321">
            <v>44574</v>
          </cell>
          <cell r="Y321">
            <v>44922</v>
          </cell>
          <cell r="Z321" t="str">
            <v>Contratación Directa</v>
          </cell>
          <cell r="AA321" t="str">
            <v>Contrato</v>
          </cell>
          <cell r="AB321" t="str">
            <v>Prestación de Servicios Profesionales</v>
          </cell>
          <cell r="AC321" t="str">
            <v>PRESTAR SERVICIOS PROFESIONALES EN LA SUBDIRECCIÓN ADMINISTRATIVA PARA LIDERAR EL PROCESO DE BIENES, SERVICIOS E INFRAESTRUCTURA DE LA SDHT, CONFORME A LOS PROCEDIMIENTOS, PROTOCOLOS, RIESGOS Y PLAN ANUAL DE ADQUISICIONES DE LA SDHT</v>
          </cell>
          <cell r="AD321">
            <v>44574</v>
          </cell>
          <cell r="AE321">
            <v>44574</v>
          </cell>
          <cell r="AF321">
            <v>44574</v>
          </cell>
          <cell r="AG321">
            <v>44922</v>
          </cell>
          <cell r="AH321">
            <v>11</v>
          </cell>
          <cell r="AI321">
            <v>15</v>
          </cell>
          <cell r="AJ321">
            <v>11.5</v>
          </cell>
          <cell r="AK321">
            <v>11</v>
          </cell>
          <cell r="AL321">
            <v>15</v>
          </cell>
          <cell r="AN321">
            <v>44922</v>
          </cell>
          <cell r="AO321">
            <v>94760000</v>
          </cell>
          <cell r="AP321">
            <v>94760000</v>
          </cell>
          <cell r="AQ321">
            <v>8240000</v>
          </cell>
          <cell r="AR321">
            <v>0</v>
          </cell>
          <cell r="AS321">
            <v>3035</v>
          </cell>
          <cell r="AT321">
            <v>586</v>
          </cell>
          <cell r="AU321">
            <v>44565</v>
          </cell>
          <cell r="AV321">
            <v>94760000</v>
          </cell>
          <cell r="AW321" t="str">
            <v>O23011605560000007754</v>
          </cell>
          <cell r="AX321" t="str">
            <v>INVERSION</v>
          </cell>
          <cell r="AY321">
            <v>0</v>
          </cell>
          <cell r="AZ321" t="str">
            <v>5000254902</v>
          </cell>
          <cell r="BA321">
            <v>287</v>
          </cell>
          <cell r="BB321">
            <v>44573</v>
          </cell>
          <cell r="BC321">
            <v>94760000</v>
          </cell>
          <cell r="BK321" t="str">
            <v/>
          </cell>
          <cell r="CE321" t="str">
            <v/>
          </cell>
          <cell r="CF321" t="str">
            <v/>
          </cell>
          <cell r="EL321" t="str">
            <v>NO</v>
          </cell>
          <cell r="EM321" t="str">
            <v>No Aplica</v>
          </cell>
          <cell r="EN321" t="str">
            <v xml:space="preserve">120
</v>
          </cell>
          <cell r="EO321" t="e">
            <v>#VALUE!</v>
          </cell>
          <cell r="EP321">
            <v>45822</v>
          </cell>
          <cell r="ES321" t="str">
            <v>Clausula 1 - Numeral 6 y 23</v>
          </cell>
          <cell r="ET32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21" t="str">
            <v>No aplica</v>
          </cell>
        </row>
        <row r="322">
          <cell r="E322">
            <v>316</v>
          </cell>
          <cell r="F322" t="str">
            <v>316-2022</v>
          </cell>
          <cell r="G322" t="str">
            <v>CO1.PCCNTR.3215457</v>
          </cell>
          <cell r="H322" t="str">
            <v>BENEFICIAR 15851 HOGARES  CON SUBSIDIOS PARA ADQUISICIÓN DE VIVIENDA VIS Y VIP</v>
          </cell>
          <cell r="I322" t="str">
            <v>En Ejecución</v>
          </cell>
          <cell r="J322" t="str">
            <v>https://community.secop.gov.co/Public/Tendering/OpportunityDetail/Index?noticeUID=CO1.NTC.2536622&amp;isFromPublicArea=True&amp;isModal=true&amp;asPopupView=true</v>
          </cell>
          <cell r="K322" t="str">
            <v>SDHT-SDRPUB-PSAG-011-2022</v>
          </cell>
          <cell r="L322" t="str">
            <v>X</v>
          </cell>
          <cell r="N322" t="str">
            <v>CC</v>
          </cell>
          <cell r="O322">
            <v>53039182</v>
          </cell>
          <cell r="P322">
            <v>4</v>
          </cell>
          <cell r="Q322" t="str">
            <v xml:space="preserve">CIFUENTES </v>
          </cell>
          <cell r="R322" t="str">
            <v>LINA PAOLA</v>
          </cell>
          <cell r="S322" t="str">
            <v>No Aplica</v>
          </cell>
          <cell r="T322" t="str">
            <v xml:space="preserve">LINA PAOLA CIFUENTES </v>
          </cell>
          <cell r="U322" t="str">
            <v>F</v>
          </cell>
          <cell r="V322">
            <v>44573</v>
          </cell>
          <cell r="W322" t="str">
            <v>No Aplica</v>
          </cell>
          <cell r="X322">
            <v>44575</v>
          </cell>
          <cell r="Y322">
            <v>44847</v>
          </cell>
          <cell r="Z322" t="str">
            <v>Contratación Directa</v>
          </cell>
          <cell r="AA322" t="str">
            <v>Contrato</v>
          </cell>
          <cell r="AB322" t="str">
            <v>Prestación de Servicios  de Apoyo a la Gestión</v>
          </cell>
          <cell r="AC322" t="str">
            <v>PRESTAR SERVICIOS PARA EL APOYO A LA GESTIÓN DOCUMENTAL Y ADMINISTRATIVA REQUERIDAS EN LA OPERACIÓN DE LOS SUBSIDIOS DE VIVIENDA GESTIONADOS POR LA SECRETARÍA DISTRITAL DEL HÁBITAT.</v>
          </cell>
          <cell r="AD322">
            <v>44575</v>
          </cell>
          <cell r="AE322">
            <v>44579</v>
          </cell>
          <cell r="AF322">
            <v>44579</v>
          </cell>
          <cell r="AG322">
            <v>44851</v>
          </cell>
          <cell r="AH322">
            <v>9</v>
          </cell>
          <cell r="AI322">
            <v>0</v>
          </cell>
          <cell r="AJ322">
            <v>9</v>
          </cell>
          <cell r="AK322">
            <v>9</v>
          </cell>
          <cell r="AL322">
            <v>0</v>
          </cell>
          <cell r="AN322">
            <v>44851</v>
          </cell>
          <cell r="AO322">
            <v>32445000</v>
          </cell>
          <cell r="AP322">
            <v>32445000</v>
          </cell>
          <cell r="AQ322">
            <v>3605000</v>
          </cell>
          <cell r="AR322">
            <v>0</v>
          </cell>
          <cell r="AS322">
            <v>3251</v>
          </cell>
          <cell r="AT322">
            <v>862</v>
          </cell>
          <cell r="AU322">
            <v>44575</v>
          </cell>
          <cell r="AV322">
            <v>32445000</v>
          </cell>
          <cell r="AW322" t="str">
            <v>O23011601010000007823</v>
          </cell>
          <cell r="AX322" t="str">
            <v>INVERSION</v>
          </cell>
          <cell r="AY322">
            <v>0</v>
          </cell>
          <cell r="AZ322" t="str">
            <v>5000258143</v>
          </cell>
          <cell r="BA322">
            <v>400</v>
          </cell>
          <cell r="BB322">
            <v>44575</v>
          </cell>
          <cell r="BC322">
            <v>32445000</v>
          </cell>
          <cell r="BK322" t="str">
            <v/>
          </cell>
          <cell r="CE322" t="str">
            <v/>
          </cell>
          <cell r="CF322" t="str">
            <v/>
          </cell>
          <cell r="EL322" t="str">
            <v>NO</v>
          </cell>
          <cell r="EM322" t="str">
            <v>No Aplica</v>
          </cell>
          <cell r="EN322" t="str">
            <v xml:space="preserve">120
</v>
          </cell>
          <cell r="EO322" t="e">
            <v>#VALUE!</v>
          </cell>
          <cell r="EP322">
            <v>45751</v>
          </cell>
          <cell r="ES322" t="str">
            <v>Clausula 1 - Numeral 6 y 23</v>
          </cell>
          <cell r="ET32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22" t="str">
            <v>No aplica</v>
          </cell>
        </row>
        <row r="323">
          <cell r="E323">
            <v>317</v>
          </cell>
          <cell r="F323" t="str">
            <v>317-2022</v>
          </cell>
          <cell r="G323" t="str">
            <v>CO1.PCCNTR.3215706</v>
          </cell>
          <cell r="H323" t="str">
            <v>BENEFICIAR 15851 HOGARES  CON SUBSIDIOS PARA ADQUISICIÓN DE VIVIENDA VIS Y VIP</v>
          </cell>
          <cell r="I323" t="str">
            <v>En Ejecución</v>
          </cell>
          <cell r="J323" t="str">
            <v>https://community.secop.gov.co/Public/Tendering/OpportunityDetail/Index?noticeUID=CO1.NTC.2536826&amp;isFromPublicArea=True&amp;isModal=true&amp;asPopupView=true</v>
          </cell>
          <cell r="K323" t="str">
            <v>SDHT-SDRPUB-PSP-040-2022</v>
          </cell>
          <cell r="L323" t="str">
            <v>X</v>
          </cell>
          <cell r="N323" t="str">
            <v>CC</v>
          </cell>
          <cell r="O323">
            <v>1010235400</v>
          </cell>
          <cell r="P323">
            <v>1</v>
          </cell>
          <cell r="Q323" t="str">
            <v>ENCINALES URQUIZA</v>
          </cell>
          <cell r="R323" t="str">
            <v>PAULA SOFIA</v>
          </cell>
          <cell r="S323" t="str">
            <v>No Aplica</v>
          </cell>
          <cell r="T323" t="str">
            <v>PAULA SOFIA ENCINALES URQUIZA</v>
          </cell>
          <cell r="U323" t="str">
            <v>F</v>
          </cell>
          <cell r="V323">
            <v>44573</v>
          </cell>
          <cell r="W323" t="str">
            <v>No Aplica</v>
          </cell>
          <cell r="X323">
            <v>44575</v>
          </cell>
          <cell r="Y323">
            <v>44847</v>
          </cell>
          <cell r="Z323" t="str">
            <v>Contratación Directa</v>
          </cell>
          <cell r="AA323" t="str">
            <v>Contrato</v>
          </cell>
          <cell r="AB323" t="str">
            <v>Prestación de Servicios Profesionales</v>
          </cell>
          <cell r="AC323" t="str">
            <v>PRESTAR SERVICIOS PROFESIONALES PARA IMPLEMENTAR Y ATENDER LAS ESTRATEGIAS SOCIALES DE IDENTIFICACIÓN Y CARACTERIZACIÓN DE HOGARES BENEFICIARIOS DE LOS PROGRAMAS DE SUBSIDIO DE VIVIENDA A CARGO DE LA SECRETARÍA DISTRITAL DEL HÁBITAT.</v>
          </cell>
          <cell r="AD323">
            <v>44575</v>
          </cell>
          <cell r="AE323">
            <v>44578</v>
          </cell>
          <cell r="AF323">
            <v>44578</v>
          </cell>
          <cell r="AG323">
            <v>44850</v>
          </cell>
          <cell r="AH323">
            <v>9</v>
          </cell>
          <cell r="AI323">
            <v>0</v>
          </cell>
          <cell r="AJ323">
            <v>9</v>
          </cell>
          <cell r="AK323">
            <v>9</v>
          </cell>
          <cell r="AL323">
            <v>0</v>
          </cell>
          <cell r="AN323">
            <v>44850</v>
          </cell>
          <cell r="AO323">
            <v>47700000</v>
          </cell>
          <cell r="AP323">
            <v>47700000</v>
          </cell>
          <cell r="AQ323">
            <v>5300000</v>
          </cell>
          <cell r="AR323">
            <v>0</v>
          </cell>
          <cell r="AS323">
            <v>3263</v>
          </cell>
          <cell r="AT323">
            <v>510</v>
          </cell>
          <cell r="AU323">
            <v>44565</v>
          </cell>
          <cell r="AV323">
            <v>47700000</v>
          </cell>
          <cell r="AW323" t="str">
            <v>O23011601010000007823</v>
          </cell>
          <cell r="AX323" t="str">
            <v>INVERSION</v>
          </cell>
          <cell r="AY323">
            <v>0</v>
          </cell>
          <cell r="AZ323" t="str">
            <v>5000257216</v>
          </cell>
          <cell r="BA323">
            <v>374</v>
          </cell>
          <cell r="BB323">
            <v>44575</v>
          </cell>
          <cell r="BC323">
            <v>47700000</v>
          </cell>
          <cell r="BK323" t="str">
            <v/>
          </cell>
          <cell r="CE323" t="str">
            <v/>
          </cell>
          <cell r="CF323" t="str">
            <v/>
          </cell>
          <cell r="EL323" t="str">
            <v>NO</v>
          </cell>
          <cell r="EM323" t="str">
            <v>No Aplica</v>
          </cell>
          <cell r="EN323" t="str">
            <v xml:space="preserve">120
</v>
          </cell>
          <cell r="EO323" t="e">
            <v>#VALUE!</v>
          </cell>
          <cell r="EP323">
            <v>45750</v>
          </cell>
          <cell r="ES323" t="str">
            <v>Clausula 1 - Numeral 6 y 23</v>
          </cell>
          <cell r="ET32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23" t="str">
            <v>No aplica</v>
          </cell>
        </row>
        <row r="324">
          <cell r="E324">
            <v>318</v>
          </cell>
          <cell r="F324" t="str">
            <v>318-2022</v>
          </cell>
          <cell r="G324" t="str">
            <v>CO1.PCCNTR.3215933</v>
          </cell>
          <cell r="H324" t="str">
            <v>ELABORAR 4 DOCUMENTOS QUE CONTEMPLEN DIVERSAS PROPUESTAS PARA LA INCLUSIÓN E IMPLEMENTACIÓN DE NUEVAS FUENTES DE FINANCIACIÓN PARA LA GESTIÓN DEL HÁBITAT</v>
          </cell>
          <cell r="I324" t="str">
            <v>En Ejecución</v>
          </cell>
          <cell r="J324" t="str">
            <v>https://community.secop.gov.co/Public/Tendering/OpportunityDetail/Index?noticeUID=CO1.NTC.2536855&amp;isFromPublicArea=True&amp;isModal=true&amp;asPopupView=true</v>
          </cell>
          <cell r="K324" t="str">
            <v>SDHT-SDRPRI-PSP-007-2022</v>
          </cell>
          <cell r="L324" t="str">
            <v>X</v>
          </cell>
          <cell r="N324" t="str">
            <v>CC</v>
          </cell>
          <cell r="O324">
            <v>52865625</v>
          </cell>
          <cell r="P324">
            <v>4</v>
          </cell>
          <cell r="Q324" t="str">
            <v>SANCHEZ OSPINA</v>
          </cell>
          <cell r="R324" t="str">
            <v>SANDRA LORENA</v>
          </cell>
          <cell r="S324" t="str">
            <v>No Aplica</v>
          </cell>
          <cell r="T324" t="str">
            <v>SANDRA LORENA SANCHEZ OSPINA</v>
          </cell>
          <cell r="U324" t="str">
            <v>F</v>
          </cell>
          <cell r="V324">
            <v>44574</v>
          </cell>
          <cell r="W324" t="str">
            <v>No Aplica</v>
          </cell>
          <cell r="X324">
            <v>44575</v>
          </cell>
          <cell r="Y324">
            <v>44923</v>
          </cell>
          <cell r="Z324" t="str">
            <v>Contratación Directa</v>
          </cell>
          <cell r="AA324" t="str">
            <v>Contrato</v>
          </cell>
          <cell r="AB324" t="str">
            <v>Prestación de Servicios Profesionales</v>
          </cell>
          <cell r="AC324" t="str">
            <v>PRESTAR SERVICIOS PROFESIONALES PARA EL DISEÑO, IMPLEMENTACIÓN Y SEGUIMIENTO A LA GESTIÓN DE RECURSOS DE LOS ESQUEMAS Y FUENTES DE FINANCIACIÓN DEL HÁBITAT DE BOGOTÁ.</v>
          </cell>
          <cell r="AD324">
            <v>44575</v>
          </cell>
          <cell r="AE324">
            <v>44575</v>
          </cell>
          <cell r="AF324">
            <v>44575</v>
          </cell>
          <cell r="AG324">
            <v>44923</v>
          </cell>
          <cell r="AH324">
            <v>11</v>
          </cell>
          <cell r="AI324">
            <v>15</v>
          </cell>
          <cell r="AJ324">
            <v>11.5</v>
          </cell>
          <cell r="AK324">
            <v>11</v>
          </cell>
          <cell r="AL324">
            <v>15</v>
          </cell>
          <cell r="AN324">
            <v>44923</v>
          </cell>
          <cell r="AO324">
            <v>106605000</v>
          </cell>
          <cell r="AP324">
            <v>106605000</v>
          </cell>
          <cell r="AQ324">
            <v>9270000</v>
          </cell>
          <cell r="AR324">
            <v>0</v>
          </cell>
          <cell r="AS324">
            <v>3055</v>
          </cell>
          <cell r="AT324">
            <v>630</v>
          </cell>
          <cell r="AU324">
            <v>44565</v>
          </cell>
          <cell r="AV324">
            <v>106605000</v>
          </cell>
          <cell r="AW324" t="str">
            <v>O23011601190000007825</v>
          </cell>
          <cell r="AX324" t="str">
            <v>INVERSION</v>
          </cell>
          <cell r="AY324">
            <v>0</v>
          </cell>
          <cell r="AZ324" t="str">
            <v>5000255501</v>
          </cell>
          <cell r="BA324">
            <v>320</v>
          </cell>
          <cell r="BB324">
            <v>44574</v>
          </cell>
          <cell r="BC324">
            <v>106605000</v>
          </cell>
          <cell r="BK324" t="str">
            <v/>
          </cell>
          <cell r="CE324" t="str">
            <v/>
          </cell>
          <cell r="CF324" t="str">
            <v/>
          </cell>
          <cell r="EL324" t="str">
            <v>NO</v>
          </cell>
          <cell r="EM324" t="str">
            <v>No Aplica</v>
          </cell>
          <cell r="EN324" t="str">
            <v xml:space="preserve">120
</v>
          </cell>
          <cell r="EO324" t="e">
            <v>#VALUE!</v>
          </cell>
          <cell r="EP324">
            <v>45823</v>
          </cell>
          <cell r="ES324" t="str">
            <v>Clausula 1 - Numeral 6 y 23</v>
          </cell>
          <cell r="ET32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24" t="str">
            <v>No aplica</v>
          </cell>
        </row>
        <row r="325">
          <cell r="E325">
            <v>319</v>
          </cell>
          <cell r="F325" t="str">
            <v>319-2022</v>
          </cell>
          <cell r="G325" t="str">
            <v>CO1.PCCNTR.3213520</v>
          </cell>
          <cell r="H325" t="str">
            <v xml:space="preserve">REALIZAR 2 ESTUDIOS O DISEÑOS DE PREFACTIBILIDAD Y FACTIBILIDAD PARA PROYECTOS GESTIONADOS DE REVITALIZACIÓN URBANA PARA LA COMPETITIVIDAD EN TORNO A NUEVAS INTERVENCIONES PÚBLICAS DE DESARROLLO URBANO. </v>
          </cell>
          <cell r="I325" t="str">
            <v>En Ejecución</v>
          </cell>
          <cell r="J325" t="str">
            <v>https://community.secop.gov.co/Public/Tendering/OpportunityDetail/Index?noticeUID=CO1.NTC.2532641&amp;isFromPublicArea=True&amp;isModal=true&amp;asPopupView=true</v>
          </cell>
          <cell r="K325" t="str">
            <v>SDHT-SDO-PSP-001-2022</v>
          </cell>
          <cell r="L325" t="str">
            <v>X</v>
          </cell>
          <cell r="N325" t="str">
            <v>CC</v>
          </cell>
          <cell r="O325">
            <v>79466477</v>
          </cell>
          <cell r="P325">
            <v>7</v>
          </cell>
          <cell r="Q325" t="str">
            <v xml:space="preserve">OSORIO </v>
          </cell>
          <cell r="R325" t="str">
            <v>FERNANDO BARBOSA</v>
          </cell>
          <cell r="S325" t="str">
            <v>No Aplica</v>
          </cell>
          <cell r="T325" t="str">
            <v xml:space="preserve">FERNANDO BARBOSA OSORIO </v>
          </cell>
          <cell r="U325" t="str">
            <v>M</v>
          </cell>
          <cell r="V325">
            <v>44573</v>
          </cell>
          <cell r="W325" t="str">
            <v>No Aplica</v>
          </cell>
          <cell r="X325">
            <v>44575</v>
          </cell>
          <cell r="Y325">
            <v>44908</v>
          </cell>
          <cell r="Z325" t="str">
            <v>Contratación Directa</v>
          </cell>
          <cell r="AA325" t="str">
            <v>Contrato</v>
          </cell>
          <cell r="AB325" t="str">
            <v>Prestación de Servicios Profesionales</v>
          </cell>
          <cell r="AC325" t="str">
            <v>PRESTAR SERVICIOS PROFESIONALES PARA ELABORAR Y REVISAR LOS ESTUDIOS URBANÍSTICOS Y AMBIENTALES NECESARIOS PARA LA FORMULACIÓN E IMPLEMENTACIÓN DE LA ESTRATEGIA INTEGRAL DE REVITALIZACIÓN, Y LOS DEMÁS PROYECTOS PRIORIZADOS POR LA SUBDIRECCIÓN DE OPERACIONES.</v>
          </cell>
          <cell r="AD325">
            <v>44575</v>
          </cell>
          <cell r="AE325">
            <v>44578</v>
          </cell>
          <cell r="AF325">
            <v>44578</v>
          </cell>
          <cell r="AG325">
            <v>44911</v>
          </cell>
          <cell r="AH325">
            <v>11</v>
          </cell>
          <cell r="AI325">
            <v>0</v>
          </cell>
          <cell r="AJ325">
            <v>11</v>
          </cell>
          <cell r="AK325">
            <v>11</v>
          </cell>
          <cell r="AL325">
            <v>0</v>
          </cell>
          <cell r="AN325">
            <v>44911</v>
          </cell>
          <cell r="AO325">
            <v>82258000</v>
          </cell>
          <cell r="AP325">
            <v>82258000</v>
          </cell>
          <cell r="AQ325">
            <v>7478000</v>
          </cell>
          <cell r="AR325">
            <v>0</v>
          </cell>
          <cell r="AS325">
            <v>3308</v>
          </cell>
          <cell r="AT325">
            <v>337</v>
          </cell>
          <cell r="AU325">
            <v>44565</v>
          </cell>
          <cell r="AV325">
            <v>82258000</v>
          </cell>
          <cell r="AW325" t="str">
            <v>O23011602320000007641</v>
          </cell>
          <cell r="AX325" t="str">
            <v>INVERSION</v>
          </cell>
          <cell r="AY325">
            <v>0</v>
          </cell>
          <cell r="AZ325" t="str">
            <v>5000255246</v>
          </cell>
          <cell r="BA325">
            <v>315</v>
          </cell>
          <cell r="BB325">
            <v>44574</v>
          </cell>
          <cell r="BC325">
            <v>82258000</v>
          </cell>
          <cell r="BK325" t="str">
            <v/>
          </cell>
          <cell r="CE325" t="str">
            <v/>
          </cell>
          <cell r="CF325" t="str">
            <v/>
          </cell>
          <cell r="EL325" t="str">
            <v>NO</v>
          </cell>
          <cell r="EM325" t="str">
            <v>No Aplica</v>
          </cell>
          <cell r="EN325" t="str">
            <v xml:space="preserve">120
</v>
          </cell>
          <cell r="EO325" t="e">
            <v>#VALUE!</v>
          </cell>
          <cell r="EP325">
            <v>45811</v>
          </cell>
          <cell r="ES325" t="str">
            <v>Clausula 1 - Numeral 6 y 23</v>
          </cell>
          <cell r="ET32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25" t="str">
            <v>No aplica</v>
          </cell>
        </row>
        <row r="326">
          <cell r="E326">
            <v>320</v>
          </cell>
          <cell r="F326" t="str">
            <v>320-2022</v>
          </cell>
          <cell r="G326" t="str">
            <v>CO1.PCCNTR.3213610</v>
          </cell>
          <cell r="H326" t="str">
            <v xml:space="preserve">REALIZAR 2 ESTUDIOS O DISEÑOS DE PREFACTIBILIDAD Y FACTIBILIDAD PARA PROYECTOS GESTIONADOS DE REVITALIZACIÓN URBANA PARA LA COMPETITIVIDAD EN TORNO A NUEVAS INTERVENCIONES PÚBLICAS DE DESARROLLO URBANO. </v>
          </cell>
          <cell r="I326" t="str">
            <v>En Ejecución</v>
          </cell>
          <cell r="J326" t="str">
            <v>https://community.secop.gov.co/Public/Tendering/OpportunityDetail/Index?noticeUID=CO1.NTC.2532867&amp;isFromPublicArea=True&amp;isModal=true&amp;asPopupView=true</v>
          </cell>
          <cell r="K326" t="str">
            <v>SDHT-SDO-PSP-004-2022</v>
          </cell>
          <cell r="L326" t="str">
            <v>X</v>
          </cell>
          <cell r="N326" t="str">
            <v>CC</v>
          </cell>
          <cell r="O326">
            <v>30404170</v>
          </cell>
          <cell r="P326">
            <v>8</v>
          </cell>
          <cell r="Q326" t="str">
            <v>BENAVIDES ESCOBAR</v>
          </cell>
          <cell r="R326" t="str">
            <v>MARIA CECILIA</v>
          </cell>
          <cell r="S326" t="str">
            <v>No Aplica</v>
          </cell>
          <cell r="T326" t="str">
            <v>MARIA CECILIA BENAVIDES ESCOBAR</v>
          </cell>
          <cell r="U326" t="str">
            <v>F</v>
          </cell>
          <cell r="V326">
            <v>44573</v>
          </cell>
          <cell r="W326">
            <v>44580</v>
          </cell>
          <cell r="X326">
            <v>44575</v>
          </cell>
          <cell r="Y326">
            <v>44908</v>
          </cell>
          <cell r="Z326" t="str">
            <v>Contratación Directa</v>
          </cell>
          <cell r="AA326" t="str">
            <v>Contrato</v>
          </cell>
          <cell r="AB326" t="str">
            <v>Prestación de Servicios Profesionales</v>
          </cell>
          <cell r="AC326" t="str">
            <v>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v>
          </cell>
          <cell r="AD326">
            <v>44580</v>
          </cell>
          <cell r="AE326">
            <v>44580</v>
          </cell>
          <cell r="AF326">
            <v>44580</v>
          </cell>
          <cell r="AG326">
            <v>44913</v>
          </cell>
          <cell r="AH326">
            <v>11</v>
          </cell>
          <cell r="AI326">
            <v>0</v>
          </cell>
          <cell r="AJ326">
            <v>11</v>
          </cell>
          <cell r="AK326">
            <v>11</v>
          </cell>
          <cell r="AL326">
            <v>0</v>
          </cell>
          <cell r="AN326">
            <v>44913</v>
          </cell>
          <cell r="AO326">
            <v>90640000</v>
          </cell>
          <cell r="AP326">
            <v>90640000</v>
          </cell>
          <cell r="AQ326">
            <v>8240000</v>
          </cell>
          <cell r="AR326">
            <v>0</v>
          </cell>
          <cell r="AS326">
            <v>3311</v>
          </cell>
          <cell r="AT326">
            <v>347</v>
          </cell>
          <cell r="AU326">
            <v>44565</v>
          </cell>
          <cell r="AV326">
            <v>90640000</v>
          </cell>
          <cell r="AW326" t="str">
            <v>O23011602320000007641</v>
          </cell>
          <cell r="AX326" t="str">
            <v>INVERSION</v>
          </cell>
          <cell r="AY326">
            <v>0</v>
          </cell>
          <cell r="AZ326" t="str">
            <v>5000255252</v>
          </cell>
          <cell r="BA326">
            <v>316</v>
          </cell>
          <cell r="BB326">
            <v>44574</v>
          </cell>
          <cell r="BC326">
            <v>90640000</v>
          </cell>
          <cell r="BK326" t="str">
            <v/>
          </cell>
          <cell r="CE326" t="str">
            <v/>
          </cell>
          <cell r="CF326" t="str">
            <v/>
          </cell>
          <cell r="EL326" t="str">
            <v>NO</v>
          </cell>
          <cell r="EM326" t="str">
            <v>No Aplica</v>
          </cell>
          <cell r="EN326" t="str">
            <v xml:space="preserve">120
</v>
          </cell>
          <cell r="EO326" t="e">
            <v>#VALUE!</v>
          </cell>
          <cell r="EP326">
            <v>45813</v>
          </cell>
          <cell r="ES326" t="str">
            <v>Clausula 1 - Numeral 6 y 23</v>
          </cell>
          <cell r="ET32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26" t="str">
            <v>No aplica</v>
          </cell>
        </row>
        <row r="327">
          <cell r="E327">
            <v>321</v>
          </cell>
          <cell r="F327" t="str">
            <v>321-2022</v>
          </cell>
          <cell r="G327" t="str">
            <v>CO1.PCCNTR.3213718</v>
          </cell>
          <cell r="H327" t="str">
            <v xml:space="preserve">REALIZAR 2 ESTUDIOS O DISEÑOS DE PREFACTIBILIDAD Y FACTIBILIDAD PARA PROYECTOS GESTIONADOS DE REVITALIZACIÓN URBANA PARA LA COMPETITIVIDAD EN TORNO A NUEVAS INTERVENCIONES PÚBLICAS DE DESARROLLO URBANO. </v>
          </cell>
          <cell r="I327" t="str">
            <v>En Ejecución</v>
          </cell>
          <cell r="J327" t="str">
            <v>https://community.secop.gov.co/Public/Tendering/OpportunityDetail/Index?noticeUID=CO1.NTC.2532873&amp;isFromPublicArea=True&amp;isModal=true&amp;asPopupView=true</v>
          </cell>
          <cell r="K327" t="str">
            <v>SDHT-SDO-PSP-05-2022</v>
          </cell>
          <cell r="L327" t="str">
            <v>X</v>
          </cell>
          <cell r="N327" t="str">
            <v>CC</v>
          </cell>
          <cell r="O327">
            <v>80850767</v>
          </cell>
          <cell r="P327">
            <v>8</v>
          </cell>
          <cell r="Q327" t="str">
            <v>SANCHEZ SALAMANCA</v>
          </cell>
          <cell r="R327" t="str">
            <v>SERGIO ARTURO</v>
          </cell>
          <cell r="S327" t="str">
            <v>No Aplica</v>
          </cell>
          <cell r="T327" t="str">
            <v>SERGIO ARTURO SANCHEZ SALAMANCA</v>
          </cell>
          <cell r="U327" t="str">
            <v>M</v>
          </cell>
          <cell r="V327">
            <v>44573</v>
          </cell>
          <cell r="W327" t="str">
            <v>No Aplica</v>
          </cell>
          <cell r="X327">
            <v>44575</v>
          </cell>
          <cell r="Y327">
            <v>44908</v>
          </cell>
          <cell r="Z327" t="str">
            <v>Contratación Directa</v>
          </cell>
          <cell r="AA327" t="str">
            <v>Contrato</v>
          </cell>
          <cell r="AB327" t="str">
            <v>Prestación de Servicios Profesionales</v>
          </cell>
          <cell r="AC327" t="str">
            <v>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v>
          </cell>
          <cell r="AD327">
            <v>44575</v>
          </cell>
          <cell r="AE327">
            <v>44578</v>
          </cell>
          <cell r="AF327">
            <v>44578</v>
          </cell>
          <cell r="AG327">
            <v>44911</v>
          </cell>
          <cell r="AH327">
            <v>11</v>
          </cell>
          <cell r="AI327">
            <v>0</v>
          </cell>
          <cell r="AJ327">
            <v>11</v>
          </cell>
          <cell r="AK327">
            <v>11</v>
          </cell>
          <cell r="AL327">
            <v>0</v>
          </cell>
          <cell r="AN327">
            <v>44911</v>
          </cell>
          <cell r="AO327">
            <v>82258000</v>
          </cell>
          <cell r="AP327">
            <v>82258000</v>
          </cell>
          <cell r="AQ327">
            <v>7478000</v>
          </cell>
          <cell r="AR327">
            <v>0</v>
          </cell>
          <cell r="AS327">
            <v>3312</v>
          </cell>
          <cell r="AT327">
            <v>352</v>
          </cell>
          <cell r="AU327">
            <v>44565</v>
          </cell>
          <cell r="AV327">
            <v>82258000</v>
          </cell>
          <cell r="AW327" t="str">
            <v>O23011602320000007641</v>
          </cell>
          <cell r="AX327" t="str">
            <v>INVERSION</v>
          </cell>
          <cell r="AY327">
            <v>0</v>
          </cell>
          <cell r="AZ327" t="str">
            <v>5000255257</v>
          </cell>
          <cell r="BA327">
            <v>317</v>
          </cell>
          <cell r="BB327">
            <v>44574</v>
          </cell>
          <cell r="BC327">
            <v>82258000</v>
          </cell>
          <cell r="BK327" t="str">
            <v/>
          </cell>
          <cell r="CE327" t="str">
            <v/>
          </cell>
          <cell r="CF327" t="str">
            <v/>
          </cell>
          <cell r="EL327" t="str">
            <v>NO</v>
          </cell>
          <cell r="EM327" t="str">
            <v>No Aplica</v>
          </cell>
          <cell r="EN327" t="str">
            <v xml:space="preserve">120
</v>
          </cell>
          <cell r="EO327" t="e">
            <v>#VALUE!</v>
          </cell>
          <cell r="EP327">
            <v>45811</v>
          </cell>
          <cell r="ES327" t="str">
            <v>Clausula 1 - Numeral 6 y 23</v>
          </cell>
          <cell r="ET32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27" t="str">
            <v>No aplica</v>
          </cell>
        </row>
        <row r="328">
          <cell r="E328">
            <v>322</v>
          </cell>
          <cell r="F328" t="str">
            <v>322-2022</v>
          </cell>
          <cell r="G328" t="str">
            <v>CO1.PCCNTR.3214057</v>
          </cell>
          <cell r="H328" t="str">
            <v xml:space="preserve">REALIZAR 2 ESTUDIOS O DISEÑOS DE PREFACTIBILIDAD Y FACTIBILIDAD PARA PROYECTOS GESTIONADOS DE REVITALIZACIÓN URBANA PARA LA COMPETITIVIDAD EN TORNO A NUEVAS INTERVENCIONES PÚBLICAS DE DESARROLLO URBANO. </v>
          </cell>
          <cell r="I328" t="str">
            <v>En Ejecución</v>
          </cell>
          <cell r="J328" t="str">
            <v>https://community.secop.gov.co/Public/Tendering/OpportunityDetail/Index?noticeUID=CO1.NTC.2532924&amp;isFromPublicArea=True&amp;isModal=true&amp;asPopupView=true</v>
          </cell>
          <cell r="K328" t="str">
            <v>SDHT-SDO-PSP-06-2022</v>
          </cell>
          <cell r="L328" t="str">
            <v>X</v>
          </cell>
          <cell r="N328" t="str">
            <v>CC</v>
          </cell>
          <cell r="O328">
            <v>1014278158</v>
          </cell>
          <cell r="P328">
            <v>0</v>
          </cell>
          <cell r="Q328" t="str">
            <v>GOMEZ CASTRO</v>
          </cell>
          <cell r="R328" t="str">
            <v>KEVIN SANTIAGO</v>
          </cell>
          <cell r="S328" t="str">
            <v>No Aplica</v>
          </cell>
          <cell r="T328" t="str">
            <v>KEVIN SANTIAGO GOMEZ CASTRO</v>
          </cell>
          <cell r="U328" t="str">
            <v>M</v>
          </cell>
          <cell r="V328">
            <v>44573</v>
          </cell>
          <cell r="W328" t="str">
            <v>No Aplica</v>
          </cell>
          <cell r="X328">
            <v>44575</v>
          </cell>
          <cell r="Y328">
            <v>44908</v>
          </cell>
          <cell r="Z328" t="str">
            <v>Contratación Directa</v>
          </cell>
          <cell r="AA328" t="str">
            <v>Contrato</v>
          </cell>
          <cell r="AB328" t="str">
            <v>Prestación de Servicios Profesionales</v>
          </cell>
          <cell r="AC328" t="str">
            <v>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v>
          </cell>
          <cell r="AD328">
            <v>44575</v>
          </cell>
          <cell r="AE328">
            <v>44578</v>
          </cell>
          <cell r="AF328">
            <v>44578</v>
          </cell>
          <cell r="AG328">
            <v>44911</v>
          </cell>
          <cell r="AH328">
            <v>11</v>
          </cell>
          <cell r="AI328">
            <v>0</v>
          </cell>
          <cell r="AJ328">
            <v>11</v>
          </cell>
          <cell r="AK328">
            <v>11</v>
          </cell>
          <cell r="AL328">
            <v>0</v>
          </cell>
          <cell r="AN328">
            <v>44911</v>
          </cell>
          <cell r="AO328">
            <v>57783000</v>
          </cell>
          <cell r="AP328">
            <v>57783000</v>
          </cell>
          <cell r="AQ328">
            <v>5253000</v>
          </cell>
          <cell r="AR328">
            <v>0</v>
          </cell>
          <cell r="AS328">
            <v>3313</v>
          </cell>
          <cell r="AT328">
            <v>725</v>
          </cell>
          <cell r="AU328">
            <v>44566</v>
          </cell>
          <cell r="AV328">
            <v>57783000</v>
          </cell>
          <cell r="AW328" t="str">
            <v>O23011602320000007641</v>
          </cell>
          <cell r="AX328" t="str">
            <v>INVERSION</v>
          </cell>
          <cell r="AY328">
            <v>0</v>
          </cell>
          <cell r="AZ328" t="str">
            <v>5000255277</v>
          </cell>
          <cell r="BA328">
            <v>318</v>
          </cell>
          <cell r="BB328">
            <v>44574</v>
          </cell>
          <cell r="BC328">
            <v>57783000</v>
          </cell>
          <cell r="BK328" t="str">
            <v/>
          </cell>
          <cell r="CE328" t="str">
            <v/>
          </cell>
          <cell r="CF328" t="str">
            <v/>
          </cell>
          <cell r="EL328" t="str">
            <v>NO</v>
          </cell>
          <cell r="EM328" t="str">
            <v>No Aplica</v>
          </cell>
          <cell r="EN328" t="str">
            <v xml:space="preserve">120
</v>
          </cell>
          <cell r="EO328" t="e">
            <v>#VALUE!</v>
          </cell>
          <cell r="EP328">
            <v>45811</v>
          </cell>
          <cell r="ES328" t="str">
            <v>Clausula 1 - Numeral 6 y 23</v>
          </cell>
          <cell r="ET32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28" t="str">
            <v>No aplica</v>
          </cell>
        </row>
        <row r="329">
          <cell r="E329">
            <v>323</v>
          </cell>
          <cell r="F329" t="str">
            <v>323-2022</v>
          </cell>
          <cell r="G329" t="str">
            <v>CO1.PCCNTR.3214118</v>
          </cell>
          <cell r="H329" t="str">
            <v xml:space="preserve">REALIZAR 2 ESTUDIOS O DISEÑOS DE PREFACTIBILIDAD Y FACTIBILIDAD PARA PROYECTOS GESTIONADOS DE REVITALIZACIÓN URBANA PARA LA COMPETITIVIDAD EN TORNO A NUEVAS INTERVENCIONES PÚBLICAS DE DESARROLLO URBANO. </v>
          </cell>
          <cell r="I329" t="str">
            <v>En Ejecución</v>
          </cell>
          <cell r="J329" t="str">
            <v>https://community.secop.gov.co/Public/Tendering/OpportunityDetail/Index?noticeUID=CO1.NTC.2532930&amp;isFromPublicArea=True&amp;isModal=true&amp;asPopupView=true</v>
          </cell>
          <cell r="K329" t="str">
            <v>SDHT-SDO-PSP-08-2022</v>
          </cell>
          <cell r="L329" t="str">
            <v>X</v>
          </cell>
          <cell r="N329" t="str">
            <v>CC</v>
          </cell>
          <cell r="O329">
            <v>1017140531</v>
          </cell>
          <cell r="P329">
            <v>2</v>
          </cell>
          <cell r="Q329" t="str">
            <v>CORREA GUTIERREZ</v>
          </cell>
          <cell r="R329" t="str">
            <v>ALEX ANDRES</v>
          </cell>
          <cell r="S329" t="str">
            <v>No Aplica</v>
          </cell>
          <cell r="T329" t="str">
            <v>ALEX ANDRES CORREA GUTIERREZ</v>
          </cell>
          <cell r="U329" t="str">
            <v>M</v>
          </cell>
          <cell r="V329">
            <v>44573</v>
          </cell>
          <cell r="W329" t="str">
            <v>No Aplica</v>
          </cell>
          <cell r="X329">
            <v>44575</v>
          </cell>
          <cell r="Y329">
            <v>44908</v>
          </cell>
          <cell r="Z329" t="str">
            <v>Contratación Directa</v>
          </cell>
          <cell r="AA329" t="str">
            <v>Contrato</v>
          </cell>
          <cell r="AB329" t="str">
            <v>Prestación de Servicios Profesionales</v>
          </cell>
          <cell r="AC329" t="str">
            <v>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v>
          </cell>
          <cell r="AD329">
            <v>44575</v>
          </cell>
          <cell r="AE329">
            <v>44578</v>
          </cell>
          <cell r="AF329">
            <v>44578</v>
          </cell>
          <cell r="AG329">
            <v>44911</v>
          </cell>
          <cell r="AH329">
            <v>11</v>
          </cell>
          <cell r="AI329">
            <v>0</v>
          </cell>
          <cell r="AJ329">
            <v>11</v>
          </cell>
          <cell r="AK329">
            <v>11</v>
          </cell>
          <cell r="AL329">
            <v>0</v>
          </cell>
          <cell r="AN329">
            <v>44911</v>
          </cell>
          <cell r="AO329">
            <v>82258000</v>
          </cell>
          <cell r="AP329">
            <v>82258000</v>
          </cell>
          <cell r="AQ329">
            <v>7478000</v>
          </cell>
          <cell r="AR329">
            <v>0</v>
          </cell>
          <cell r="AS329">
            <v>3315</v>
          </cell>
          <cell r="AT329">
            <v>366</v>
          </cell>
          <cell r="AU329">
            <v>44565</v>
          </cell>
          <cell r="AV329">
            <v>82258000</v>
          </cell>
          <cell r="AW329" t="str">
            <v>O23011602320000007641</v>
          </cell>
          <cell r="AX329" t="str">
            <v>INVERSION</v>
          </cell>
          <cell r="AY329">
            <v>0</v>
          </cell>
          <cell r="AZ329" t="str">
            <v>5000255283</v>
          </cell>
          <cell r="BA329">
            <v>319</v>
          </cell>
          <cell r="BB329">
            <v>44574</v>
          </cell>
          <cell r="BC329">
            <v>82258000</v>
          </cell>
          <cell r="BK329" t="str">
            <v/>
          </cell>
          <cell r="CE329" t="str">
            <v/>
          </cell>
          <cell r="CF329" t="str">
            <v/>
          </cell>
          <cell r="EL329" t="str">
            <v>NO</v>
          </cell>
          <cell r="EM329" t="str">
            <v>No Aplica</v>
          </cell>
          <cell r="EN329" t="str">
            <v xml:space="preserve">120
</v>
          </cell>
          <cell r="EO329" t="e">
            <v>#VALUE!</v>
          </cell>
          <cell r="EP329">
            <v>45811</v>
          </cell>
          <cell r="ES329" t="str">
            <v>Clausula 1 - Numeral 6 y 23</v>
          </cell>
          <cell r="ET32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29" t="str">
            <v>No aplica</v>
          </cell>
        </row>
        <row r="330">
          <cell r="E330">
            <v>324</v>
          </cell>
          <cell r="F330" t="str">
            <v>324-2022</v>
          </cell>
          <cell r="G330" t="str">
            <v>CO1.PCCNTR.3214127</v>
          </cell>
          <cell r="H330" t="str">
            <v xml:space="preserve">REALIZAR 2 ESTUDIOS O DISEÑOS DE PREFACTIBILIDAD Y FACTIBILIDAD PARA PROYECTOS GESTIONADOS DE REVITALIZACIÓN URBANA PARA LA COMPETITIVIDAD EN TORNO A NUEVAS INTERVENCIONES PÚBLICAS DE DESARROLLO URBANO. </v>
          </cell>
          <cell r="I330" t="str">
            <v>En Ejecución</v>
          </cell>
          <cell r="J330" t="str">
            <v>https://community.secop.gov.co/Public/Tendering/OpportunityDetail/Index?noticeUID=CO1.NTC.2532651&amp;isFromPublicArea=True&amp;isModal=true&amp;asPopupView=true</v>
          </cell>
          <cell r="K330" t="str">
            <v>SDHT-SDO-PSP-09-2022</v>
          </cell>
          <cell r="L330" t="str">
            <v>X</v>
          </cell>
          <cell r="N330" t="str">
            <v>CC</v>
          </cell>
          <cell r="O330">
            <v>1019108769</v>
          </cell>
          <cell r="P330">
            <v>0</v>
          </cell>
          <cell r="Q330" t="str">
            <v xml:space="preserve">FERRO </v>
          </cell>
          <cell r="R330" t="str">
            <v>TATIANA MARTINEZ</v>
          </cell>
          <cell r="S330" t="str">
            <v>No Aplica</v>
          </cell>
          <cell r="T330" t="str">
            <v xml:space="preserve">TATIANA MARTINEZ FERRO </v>
          </cell>
          <cell r="U330" t="str">
            <v>F</v>
          </cell>
          <cell r="V330">
            <v>44573</v>
          </cell>
          <cell r="W330" t="str">
            <v>No Aplica</v>
          </cell>
          <cell r="X330">
            <v>44575</v>
          </cell>
          <cell r="Y330">
            <v>44908</v>
          </cell>
          <cell r="Z330" t="str">
            <v>Contratación Directa</v>
          </cell>
          <cell r="AA330" t="str">
            <v>Contrato</v>
          </cell>
          <cell r="AB330" t="str">
            <v>Prestación de Servicios Profesionales</v>
          </cell>
          <cell r="AC330" t="str">
            <v>PRESTAR SERVICIOS PROFESIONALES PARA PLANEAR Y  DESARROLLAR LOS CRITERIOS FINANCIEROS Y ANÁLISIS DE LOS DATOS ECONÓMICOS PARA LA FORMULACIÓN E IMPLEMENTACIÓN DE LA ESTRATEGIA INTEGRAL DE REVITALIZACIÓN, Y LOS DEMÁS PROYECTOS PRIORIZADOS POR LA SUBDIRECCIÓN DEOPERACIONES</v>
          </cell>
          <cell r="AD330">
            <v>44575</v>
          </cell>
          <cell r="AE330">
            <v>44578</v>
          </cell>
          <cell r="AF330">
            <v>44578</v>
          </cell>
          <cell r="AG330">
            <v>44911</v>
          </cell>
          <cell r="AH330">
            <v>11</v>
          </cell>
          <cell r="AI330">
            <v>0</v>
          </cell>
          <cell r="AJ330">
            <v>11</v>
          </cell>
          <cell r="AK330">
            <v>11</v>
          </cell>
          <cell r="AL330">
            <v>0</v>
          </cell>
          <cell r="AN330">
            <v>44911</v>
          </cell>
          <cell r="AO330">
            <v>77000000</v>
          </cell>
          <cell r="AP330">
            <v>77000000</v>
          </cell>
          <cell r="AQ330">
            <v>7000000</v>
          </cell>
          <cell r="AR330">
            <v>0</v>
          </cell>
          <cell r="AS330">
            <v>3317</v>
          </cell>
          <cell r="AT330">
            <v>369</v>
          </cell>
          <cell r="AU330">
            <v>44565</v>
          </cell>
          <cell r="AV330">
            <v>77000000</v>
          </cell>
          <cell r="AW330" t="str">
            <v>O23011602320000007641</v>
          </cell>
          <cell r="AX330" t="str">
            <v>INVERSION</v>
          </cell>
          <cell r="AY330">
            <v>0</v>
          </cell>
          <cell r="AZ330" t="str">
            <v>5000255176</v>
          </cell>
          <cell r="BA330">
            <v>300</v>
          </cell>
          <cell r="BB330">
            <v>44574</v>
          </cell>
          <cell r="BC330">
            <v>77000000</v>
          </cell>
          <cell r="BK330" t="str">
            <v/>
          </cell>
          <cell r="CE330" t="str">
            <v/>
          </cell>
          <cell r="CF330" t="str">
            <v/>
          </cell>
          <cell r="EL330" t="str">
            <v>NO</v>
          </cell>
          <cell r="EM330" t="str">
            <v>No Aplica</v>
          </cell>
          <cell r="EN330" t="str">
            <v xml:space="preserve">120
</v>
          </cell>
          <cell r="EO330" t="e">
            <v>#VALUE!</v>
          </cell>
          <cell r="EP330">
            <v>45811</v>
          </cell>
          <cell r="ES330" t="str">
            <v>Clausula 1 - Numeral 6 y 23</v>
          </cell>
          <cell r="ET33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30" t="str">
            <v>No aplica</v>
          </cell>
        </row>
        <row r="331">
          <cell r="E331">
            <v>325</v>
          </cell>
          <cell r="F331" t="str">
            <v>325-2022</v>
          </cell>
          <cell r="G331" t="str">
            <v>CO1.PCCNTR.3213006</v>
          </cell>
          <cell r="H331" t="str">
            <v>PRODUCIR 100 % DE LOS DOCUMENTOS CON LINEAMIENTOS TÉCNICOS SOLICITADOS A LA SUBSECRETARÍA JURÍDICA</v>
          </cell>
          <cell r="I331" t="str">
            <v>En Ejecución</v>
          </cell>
          <cell r="J331" t="str">
            <v>https://community.secop.gov.co/Public/Tendering/OpportunityDetail/Index?noticeUID=CO1.NTC.2533982&amp;isFromPublicArea=True&amp;isModal=true&amp;asPopupView=true</v>
          </cell>
          <cell r="K331" t="str">
            <v>SDTH-SJ-PSP-005-2021</v>
          </cell>
          <cell r="L331" t="str">
            <v>X</v>
          </cell>
          <cell r="N331" t="str">
            <v>CC</v>
          </cell>
          <cell r="O331">
            <v>1013635428</v>
          </cell>
          <cell r="P331">
            <v>2</v>
          </cell>
          <cell r="Q331" t="str">
            <v xml:space="preserve">YEPEZ </v>
          </cell>
          <cell r="R331" t="str">
            <v>ZORALY CAICEDO</v>
          </cell>
          <cell r="S331" t="str">
            <v>No Aplica</v>
          </cell>
          <cell r="T331" t="str">
            <v xml:space="preserve">ZORALY CAICEDO YEPEZ </v>
          </cell>
          <cell r="U331" t="str">
            <v>F</v>
          </cell>
          <cell r="V331">
            <v>44573</v>
          </cell>
          <cell r="W331" t="str">
            <v>No Aplica</v>
          </cell>
          <cell r="X331">
            <v>44575</v>
          </cell>
          <cell r="Y331">
            <v>44924</v>
          </cell>
          <cell r="Z331" t="str">
            <v>Contratación Directa</v>
          </cell>
          <cell r="AA331" t="str">
            <v>Contrato</v>
          </cell>
          <cell r="AB331" t="str">
            <v>Prestación de Servicios Profesionales</v>
          </cell>
          <cell r="AC331" t="str">
            <v>PRESTAR SERVICIOS PROFESIONALES EN DERECHO PARA APOYAR ACTIVIDADES RELACIONADAS CON LA DEFENSA JUDICIAL Y EXTRAJUDICIAL DE LA SECRETARÍA DISTRITAL DEL HÁBITAT.</v>
          </cell>
          <cell r="AD331">
            <v>44575</v>
          </cell>
          <cell r="AE331">
            <v>44575</v>
          </cell>
          <cell r="AF331">
            <v>44575</v>
          </cell>
          <cell r="AG331">
            <v>44924</v>
          </cell>
          <cell r="AH331">
            <v>11</v>
          </cell>
          <cell r="AI331">
            <v>16</v>
          </cell>
          <cell r="AJ331">
            <v>11.533333333333333</v>
          </cell>
          <cell r="AK331">
            <v>11</v>
          </cell>
          <cell r="AL331">
            <v>16</v>
          </cell>
          <cell r="AN331">
            <v>44924</v>
          </cell>
          <cell r="AO331">
            <v>47517333</v>
          </cell>
          <cell r="AP331">
            <v>47517333</v>
          </cell>
          <cell r="AQ331">
            <v>4120000</v>
          </cell>
          <cell r="AR331">
            <v>0.3333333358168602</v>
          </cell>
          <cell r="AS331">
            <v>3307</v>
          </cell>
          <cell r="AT331">
            <v>705</v>
          </cell>
          <cell r="AU331">
            <v>44565</v>
          </cell>
          <cell r="AV331">
            <v>47517333</v>
          </cell>
          <cell r="AW331" t="str">
            <v>O23011605560000007810</v>
          </cell>
          <cell r="AX331" t="str">
            <v>INVERSION</v>
          </cell>
          <cell r="AY331">
            <v>0</v>
          </cell>
          <cell r="AZ331" t="str">
            <v>5000255534</v>
          </cell>
          <cell r="BA331">
            <v>322</v>
          </cell>
          <cell r="BB331">
            <v>44574</v>
          </cell>
          <cell r="BC331">
            <v>47517333</v>
          </cell>
          <cell r="BK331" t="str">
            <v/>
          </cell>
          <cell r="CE331" t="str">
            <v/>
          </cell>
          <cell r="CF331" t="str">
            <v/>
          </cell>
          <cell r="EL331" t="str">
            <v>NO</v>
          </cell>
          <cell r="EM331" t="str">
            <v>No Aplica</v>
          </cell>
          <cell r="EN331" t="str">
            <v xml:space="preserve">120
</v>
          </cell>
          <cell r="EO331" t="e">
            <v>#VALUE!</v>
          </cell>
          <cell r="EP331">
            <v>45824</v>
          </cell>
          <cell r="ES331" t="str">
            <v>Clausula 1 - Numeral 6 y 23</v>
          </cell>
          <cell r="ET33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31" t="str">
            <v>No aplica</v>
          </cell>
        </row>
        <row r="332">
          <cell r="E332">
            <v>326</v>
          </cell>
          <cell r="F332" t="str">
            <v>326-2022</v>
          </cell>
          <cell r="G332" t="str">
            <v>CO1.PCCNTR.3214238</v>
          </cell>
          <cell r="H332" t="str">
            <v>PRODUCIR 100 % DE LOS DOCUMENTOS CON LINEAMIENTOS TÉCNICOS SOLICITADOS A LA SUBSECRETARÍA JURÍDICA</v>
          </cell>
          <cell r="I332" t="str">
            <v>Terminación Anticipada</v>
          </cell>
          <cell r="J332" t="str">
            <v>https://community.secop.gov.co/Public/Tendering/OpportunityDetail/Index?noticeUID=CO1.NTC.2535582&amp;isFromPublicArea=True&amp;isModal=true&amp;asPopupView=true</v>
          </cell>
          <cell r="K332" t="str">
            <v>SDTH-SJ-PSP-017-2021</v>
          </cell>
          <cell r="L332" t="str">
            <v>X</v>
          </cell>
          <cell r="N332" t="str">
            <v>CC</v>
          </cell>
          <cell r="O332">
            <v>74082193</v>
          </cell>
          <cell r="P332">
            <v>3</v>
          </cell>
          <cell r="Q332" t="str">
            <v>CORREDOR RODRIGUEZ</v>
          </cell>
          <cell r="R332" t="str">
            <v>EDGAR DARWIN</v>
          </cell>
          <cell r="S332" t="str">
            <v>No Aplica</v>
          </cell>
          <cell r="T332" t="str">
            <v>EDGAR DARWIN CORREDOR RODRIGUEZ</v>
          </cell>
          <cell r="U332" t="str">
            <v>M</v>
          </cell>
          <cell r="V332">
            <v>44573</v>
          </cell>
          <cell r="W332" t="str">
            <v>No Aplica</v>
          </cell>
          <cell r="X332">
            <v>44575</v>
          </cell>
          <cell r="Y332">
            <v>44878</v>
          </cell>
          <cell r="Z332" t="str">
            <v>Contratación Directa</v>
          </cell>
          <cell r="AA332" t="str">
            <v>Contrato</v>
          </cell>
          <cell r="AB332" t="str">
            <v>Prestación de Servicios Profesionales</v>
          </cell>
          <cell r="AC332" t="str">
            <v>PRESTAR SERVICIOS PROFESIONALES EN DERECHO PARA APOYAR ASUNTOS RELACIONADOS CON LA DEFENSA JUDICIAL Y EXTRAJUDICIAL DE LA SECRETARIA DISTRITAL DEL HABITAT.</v>
          </cell>
          <cell r="AD332">
            <v>44575</v>
          </cell>
          <cell r="AE332">
            <v>44575</v>
          </cell>
          <cell r="AF332">
            <v>44575</v>
          </cell>
          <cell r="AG332">
            <v>44878</v>
          </cell>
          <cell r="AH332">
            <v>10</v>
          </cell>
          <cell r="AI332">
            <v>0</v>
          </cell>
          <cell r="AJ332">
            <v>10</v>
          </cell>
          <cell r="AK332">
            <v>10</v>
          </cell>
          <cell r="AL332">
            <v>0</v>
          </cell>
          <cell r="AM332">
            <v>44878</v>
          </cell>
          <cell r="AN332">
            <v>44677</v>
          </cell>
          <cell r="AO332">
            <v>46350000</v>
          </cell>
          <cell r="AP332">
            <v>46350000</v>
          </cell>
          <cell r="AQ332">
            <v>4635000</v>
          </cell>
          <cell r="AR332">
            <v>0</v>
          </cell>
          <cell r="AS332">
            <v>3299</v>
          </cell>
          <cell r="AT332">
            <v>665</v>
          </cell>
          <cell r="AU332">
            <v>44565</v>
          </cell>
          <cell r="AV332">
            <v>46350000</v>
          </cell>
          <cell r="AW332" t="str">
            <v>O23011605560000007810</v>
          </cell>
          <cell r="AX332" t="str">
            <v>INVERSION</v>
          </cell>
          <cell r="AY332">
            <v>0</v>
          </cell>
          <cell r="AZ332" t="str">
            <v>5000255980</v>
          </cell>
          <cell r="BA332">
            <v>328</v>
          </cell>
          <cell r="BB332">
            <v>44574</v>
          </cell>
          <cell r="BC332">
            <v>46350000</v>
          </cell>
          <cell r="BK332" t="str">
            <v/>
          </cell>
          <cell r="CE332" t="str">
            <v/>
          </cell>
          <cell r="CF332" t="str">
            <v/>
          </cell>
          <cell r="DA332">
            <v>44672</v>
          </cell>
          <cell r="DB332" t="str">
            <v>YESSIKA MARIA VARGAS ORDOÑEZ</v>
          </cell>
          <cell r="DC332">
            <v>1022347727</v>
          </cell>
          <cell r="DD332" t="str">
            <v>Transversal 71b No. 9d - 90 int. 3 apto. 801</v>
          </cell>
          <cell r="DE332">
            <v>3152012246</v>
          </cell>
          <cell r="DF332" t="str">
            <v>yesskvo@gmail.com</v>
          </cell>
          <cell r="DG332">
            <v>31363500</v>
          </cell>
          <cell r="DH332" t="str">
            <v>No Aplica</v>
          </cell>
          <cell r="EG332">
            <v>44677</v>
          </cell>
          <cell r="EI332">
            <v>31363500</v>
          </cell>
          <cell r="EJ332" t="str">
            <v>Terminación Anticipada</v>
          </cell>
          <cell r="EK332">
            <v>44678</v>
          </cell>
          <cell r="EL332" t="str">
            <v>NO</v>
          </cell>
          <cell r="EM332" t="str">
            <v>No Aplica</v>
          </cell>
          <cell r="EN332" t="str">
            <v>No Aplica</v>
          </cell>
          <cell r="EO332" t="e">
            <v>#VALUE!</v>
          </cell>
          <cell r="EP332">
            <v>45577</v>
          </cell>
          <cell r="ES332" t="str">
            <v>Clausula 1 - Numeral 6 y 23</v>
          </cell>
          <cell r="ET33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32" t="str">
            <v>No aplica</v>
          </cell>
        </row>
        <row r="333">
          <cell r="E333">
            <v>327</v>
          </cell>
          <cell r="F333" t="str">
            <v>327-2022</v>
          </cell>
          <cell r="G333" t="str">
            <v>CO1.PCCNTR.3213035</v>
          </cell>
          <cell r="H333" t="str">
            <v>PRODUCIR 100 % DE LOS DOCUMENTOS CON LINEAMIENTOS TÉCNICOS SOLICITADOS A LA SUBSECRETARÍA JURÍDICA</v>
          </cell>
          <cell r="I333" t="str">
            <v>En Ejecución</v>
          </cell>
          <cell r="J333" t="str">
            <v>https://community.secop.gov.co/Public/Tendering/OpportunityDetail/Index?noticeUID=CO1.NTC.2534605&amp;isFromPublicArea=True&amp;isModal=true&amp;asPopupView=true</v>
          </cell>
          <cell r="K333" t="str">
            <v>SDTH-SJ-PSAG-003-2021</v>
          </cell>
          <cell r="L333" t="str">
            <v>X</v>
          </cell>
          <cell r="N333" t="str">
            <v>CC</v>
          </cell>
          <cell r="O333">
            <v>52783669</v>
          </cell>
          <cell r="P333">
            <v>5</v>
          </cell>
          <cell r="Q333" t="str">
            <v>PEREZ PATIÑO</v>
          </cell>
          <cell r="R333" t="str">
            <v>SANDRA MILENA</v>
          </cell>
          <cell r="S333" t="str">
            <v>No Aplica</v>
          </cell>
          <cell r="T333" t="str">
            <v>SANDRA MILENA PEREZ PATIÑO</v>
          </cell>
          <cell r="U333" t="str">
            <v>F</v>
          </cell>
          <cell r="V333">
            <v>44574</v>
          </cell>
          <cell r="W333" t="str">
            <v>No Aplica</v>
          </cell>
          <cell r="X333">
            <v>44578</v>
          </cell>
          <cell r="Y333">
            <v>44881</v>
          </cell>
          <cell r="Z333" t="str">
            <v>Contratación Directa</v>
          </cell>
          <cell r="AA333" t="str">
            <v>Contrato</v>
          </cell>
          <cell r="AB333" t="str">
            <v>Prestación de Servicios  de Apoyo a la Gestión</v>
          </cell>
          <cell r="AC333" t="str">
            <v>PRESTAR SERVICIOS DE APOYO A LA GESTIÓN EN EL TRÁMITE DE NOTIFICACIÓN, PUBLICACIÓN, SEGUIMIENTO Y ASUNTOS ADMINISTRATIVOS A CARGO DE LA SUBSECRETARÍA JURÍDICA.</v>
          </cell>
          <cell r="AD333">
            <v>44578</v>
          </cell>
          <cell r="AE333">
            <v>44578</v>
          </cell>
          <cell r="AF333">
            <v>44578</v>
          </cell>
          <cell r="AG333">
            <v>44881</v>
          </cell>
          <cell r="AH333">
            <v>10</v>
          </cell>
          <cell r="AI333">
            <v>0</v>
          </cell>
          <cell r="AJ333">
            <v>11.466666666666667</v>
          </cell>
          <cell r="AK333">
            <v>11</v>
          </cell>
          <cell r="AL333">
            <v>14</v>
          </cell>
          <cell r="AM333">
            <v>44881</v>
          </cell>
          <cell r="AN333">
            <v>44925</v>
          </cell>
          <cell r="AO333">
            <v>33990000</v>
          </cell>
          <cell r="AP333">
            <v>38975200</v>
          </cell>
          <cell r="AQ333">
            <v>3399000</v>
          </cell>
          <cell r="AR333">
            <v>0</v>
          </cell>
          <cell r="AS333">
            <v>3305</v>
          </cell>
          <cell r="AT333">
            <v>702</v>
          </cell>
          <cell r="AU333">
            <v>44565</v>
          </cell>
          <cell r="AV333">
            <v>33990000</v>
          </cell>
          <cell r="AW333" t="str">
            <v>O23011605560000007810</v>
          </cell>
          <cell r="AX333" t="str">
            <v>INVERSION</v>
          </cell>
          <cell r="AY333">
            <v>0</v>
          </cell>
          <cell r="AZ333" t="str">
            <v>5000257530</v>
          </cell>
          <cell r="BA333">
            <v>384</v>
          </cell>
          <cell r="BB333">
            <v>44575</v>
          </cell>
          <cell r="BC333">
            <v>33990000</v>
          </cell>
          <cell r="BE333">
            <v>1305</v>
          </cell>
          <cell r="BG333" t="str">
            <v>5000356567</v>
          </cell>
          <cell r="BH333">
            <v>1279</v>
          </cell>
          <cell r="BI333">
            <v>44804</v>
          </cell>
          <cell r="BJ333" t="str">
            <v>O23011605560000007810</v>
          </cell>
          <cell r="BK333" t="str">
            <v>INVERSION</v>
          </cell>
          <cell r="BL333">
            <v>44803</v>
          </cell>
          <cell r="BM333">
            <v>4985200</v>
          </cell>
          <cell r="BN333" t="str">
            <v>No Aplica</v>
          </cell>
          <cell r="CE333" t="str">
            <v/>
          </cell>
          <cell r="CF333" t="str">
            <v/>
          </cell>
          <cell r="CI333">
            <v>44796</v>
          </cell>
          <cell r="CJ333">
            <v>1</v>
          </cell>
          <cell r="CK333">
            <v>14</v>
          </cell>
          <cell r="CL333">
            <v>44803</v>
          </cell>
          <cell r="CM333">
            <v>44882</v>
          </cell>
          <cell r="CN333">
            <v>44925</v>
          </cell>
          <cell r="EL333" t="str">
            <v>NO</v>
          </cell>
          <cell r="EM333" t="str">
            <v>No Aplica</v>
          </cell>
          <cell r="EN333" t="str">
            <v xml:space="preserve">120
</v>
          </cell>
          <cell r="EO333" t="e">
            <v>#VALUE!</v>
          </cell>
          <cell r="EP333">
            <v>45825</v>
          </cell>
          <cell r="ES333" t="str">
            <v>Clausula 1 - Numeral 6 y 23</v>
          </cell>
          <cell r="ET33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33" t="str">
            <v>No aplica</v>
          </cell>
        </row>
        <row r="334">
          <cell r="E334">
            <v>328</v>
          </cell>
          <cell r="F334" t="str">
            <v>328-2022</v>
          </cell>
          <cell r="G334" t="str">
            <v>CO1.PCCNTR.3214354</v>
          </cell>
          <cell r="H334" t="str">
            <v>PRODUCIR 100 % DE LOS DOCUMENTOS CON LINEAMIENTOS TÉCNICOS SOLICITADOS A LA SUBSECRETARÍA JURÍDICA</v>
          </cell>
          <cell r="I334" t="str">
            <v>En Ejecución</v>
          </cell>
          <cell r="J334" t="str">
            <v>https://community.secop.gov.co/Public/Tendering/OpportunityDetail/Index?noticeUID=CO1.NTC.2535662&amp;isFromPublicArea=True&amp;isModal=true&amp;asPopupView=true</v>
          </cell>
          <cell r="K334" t="str">
            <v>SDTH-SJ-PSP-014-2021</v>
          </cell>
          <cell r="L334" t="str">
            <v>X</v>
          </cell>
          <cell r="N334" t="str">
            <v>CC</v>
          </cell>
          <cell r="O334">
            <v>52377001</v>
          </cell>
          <cell r="P334">
            <v>5</v>
          </cell>
          <cell r="Q334" t="str">
            <v xml:space="preserve">ARIAS </v>
          </cell>
          <cell r="R334" t="str">
            <v>SANDRA MEJIA</v>
          </cell>
          <cell r="S334" t="str">
            <v>No Aplica</v>
          </cell>
          <cell r="T334" t="str">
            <v xml:space="preserve">SANDRA MEJIA ARIAS </v>
          </cell>
          <cell r="U334" t="str">
            <v>F</v>
          </cell>
          <cell r="V334">
            <v>44573</v>
          </cell>
          <cell r="W334">
            <v>44574</v>
          </cell>
          <cell r="X334">
            <v>44575</v>
          </cell>
          <cell r="Y334">
            <v>44926</v>
          </cell>
          <cell r="Z334" t="str">
            <v>Contratación Directa</v>
          </cell>
          <cell r="AA334" t="str">
            <v>Contrato</v>
          </cell>
          <cell r="AB334" t="str">
            <v>Prestación de Servicios Profesionales</v>
          </cell>
          <cell r="AC334" t="str">
            <v>PRESTAR SERVICIOS PROFESIONALES EN DERECHO PARA APOYAR EL COMITÉ DE CONCILIACIÓN Y LA DEFENSA JUDICIAL Y EXTRAJUDICIAL DE LA SECRETARÍA DISTRITAL DEL HÁBITAT, DE ACUERDO CON LOS LINEAMIENTOS ESTABLECIDOS Y LA NORMATIVIDAD VIGENTE</v>
          </cell>
          <cell r="AD334">
            <v>44575</v>
          </cell>
          <cell r="AE334">
            <v>44575</v>
          </cell>
          <cell r="AF334">
            <v>44575</v>
          </cell>
          <cell r="AG334">
            <v>44927</v>
          </cell>
          <cell r="AH334">
            <v>11</v>
          </cell>
          <cell r="AI334">
            <v>19</v>
          </cell>
          <cell r="AJ334">
            <v>11.633333333333333</v>
          </cell>
          <cell r="AK334">
            <v>11</v>
          </cell>
          <cell r="AL334">
            <v>19</v>
          </cell>
          <cell r="AN334">
            <v>44927</v>
          </cell>
          <cell r="AO334">
            <v>101849833</v>
          </cell>
          <cell r="AP334">
            <v>101849833</v>
          </cell>
          <cell r="AQ334">
            <v>8755000</v>
          </cell>
          <cell r="AR334">
            <v>0.3333333283662796</v>
          </cell>
          <cell r="AS334">
            <v>3304</v>
          </cell>
          <cell r="AT334">
            <v>699</v>
          </cell>
          <cell r="AU334">
            <v>44565</v>
          </cell>
          <cell r="AV334">
            <v>101849833</v>
          </cell>
          <cell r="AW334" t="str">
            <v>O23011605560000007810</v>
          </cell>
          <cell r="AX334" t="str">
            <v>INVERSION</v>
          </cell>
          <cell r="AY334">
            <v>0</v>
          </cell>
          <cell r="AZ334" t="str">
            <v>5000255988</v>
          </cell>
          <cell r="BA334">
            <v>329</v>
          </cell>
          <cell r="BB334">
            <v>44574</v>
          </cell>
          <cell r="BC334">
            <v>101849833</v>
          </cell>
          <cell r="BK334" t="str">
            <v/>
          </cell>
          <cell r="CE334" t="str">
            <v/>
          </cell>
          <cell r="CF334" t="str">
            <v/>
          </cell>
          <cell r="EL334" t="str">
            <v>NO</v>
          </cell>
          <cell r="EM334" t="str">
            <v>No Aplica</v>
          </cell>
          <cell r="EN334" t="str">
            <v xml:space="preserve">120
</v>
          </cell>
          <cell r="EO334" t="e">
            <v>#VALUE!</v>
          </cell>
          <cell r="EP334">
            <v>45827</v>
          </cell>
          <cell r="ES334" t="str">
            <v>Clausula 1 - Numeral 6 y 23</v>
          </cell>
          <cell r="ET33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34" t="str">
            <v>No aplica</v>
          </cell>
        </row>
        <row r="335">
          <cell r="E335">
            <v>329</v>
          </cell>
          <cell r="F335" t="str">
            <v>329-2022</v>
          </cell>
          <cell r="G335" t="str">
            <v>CO1.PCCNTR.3213051</v>
          </cell>
          <cell r="H335" t="str">
            <v>ATENDER 100 % DE LOS REQUERIMIENTOS NORMATIVOS SOLICITADOS A LA SUBSECRETARÍA JURÍDICA</v>
          </cell>
          <cell r="I335" t="str">
            <v>En Ejecución</v>
          </cell>
          <cell r="J335" t="str">
            <v>https://community.secop.gov.co/Public/Tendering/OpportunityDetail/Index?noticeUID=CO1.NTC.2534436&amp;isFromPublicArea=True&amp;isModal=true&amp;asPopupView=true</v>
          </cell>
          <cell r="K335" t="str">
            <v>SDTH-SJ-PSP-016-2021</v>
          </cell>
          <cell r="L335" t="str">
            <v>X</v>
          </cell>
          <cell r="N335" t="str">
            <v>CC</v>
          </cell>
          <cell r="O335">
            <v>1018506202</v>
          </cell>
          <cell r="P335">
            <v>0</v>
          </cell>
          <cell r="Q335" t="str">
            <v xml:space="preserve">RUANO </v>
          </cell>
          <cell r="R335" t="str">
            <v>MARIA CAMILA</v>
          </cell>
          <cell r="S335" t="str">
            <v>No Aplica</v>
          </cell>
          <cell r="T335" t="str">
            <v xml:space="preserve">MARIA CAMILA RUANO </v>
          </cell>
          <cell r="U335" t="str">
            <v>F</v>
          </cell>
          <cell r="V335">
            <v>44573</v>
          </cell>
          <cell r="W335" t="str">
            <v>No Aplica</v>
          </cell>
          <cell r="X335">
            <v>44575</v>
          </cell>
          <cell r="Y335">
            <v>44924</v>
          </cell>
          <cell r="Z335" t="str">
            <v>Contratación Directa</v>
          </cell>
          <cell r="AA335" t="str">
            <v>Contrato</v>
          </cell>
          <cell r="AB335" t="str">
            <v>Prestación de Servicios Profesionales</v>
          </cell>
          <cell r="AC335" t="str">
            <v>PRESTAR SERVICIOS PROFESIONALES PARA APOYAR LA GESTIÓN Y ARTICULACIÓN DE LA INFORMACIÓN REQUERIDA EN EL MARCO DE LA ESTRATEGIA DE RELACIONAMIENTO CON LOS ENTES DE CONTROL DE LA SECRETARÍA DISTRITAL DEL HÁBITAT.</v>
          </cell>
          <cell r="AD335">
            <v>44575</v>
          </cell>
          <cell r="AE335">
            <v>44575</v>
          </cell>
          <cell r="AF335">
            <v>44575</v>
          </cell>
          <cell r="AG335">
            <v>44936</v>
          </cell>
          <cell r="AH335">
            <v>11</v>
          </cell>
          <cell r="AI335">
            <v>16</v>
          </cell>
          <cell r="AJ335">
            <v>11.533333333333333</v>
          </cell>
          <cell r="AK335">
            <v>11</v>
          </cell>
          <cell r="AL335">
            <v>16</v>
          </cell>
          <cell r="AN335">
            <v>44936</v>
          </cell>
          <cell r="AO335">
            <v>53457000</v>
          </cell>
          <cell r="AP335">
            <v>53457000</v>
          </cell>
          <cell r="AQ335">
            <v>4635000</v>
          </cell>
          <cell r="AR335">
            <v>0</v>
          </cell>
          <cell r="AS335">
            <v>3333</v>
          </cell>
          <cell r="AT335">
            <v>681</v>
          </cell>
          <cell r="AU335">
            <v>44565</v>
          </cell>
          <cell r="AV335">
            <v>53457000</v>
          </cell>
          <cell r="AW335" t="str">
            <v>O23011605560000007810</v>
          </cell>
          <cell r="AX335" t="str">
            <v>INVERSION</v>
          </cell>
          <cell r="AY335">
            <v>0</v>
          </cell>
          <cell r="AZ335" t="str">
            <v>5000255624</v>
          </cell>
          <cell r="BA335">
            <v>324</v>
          </cell>
          <cell r="BB335">
            <v>44574</v>
          </cell>
          <cell r="BC335">
            <v>53457000</v>
          </cell>
          <cell r="BK335" t="str">
            <v/>
          </cell>
          <cell r="CE335" t="str">
            <v/>
          </cell>
          <cell r="CF335" t="str">
            <v/>
          </cell>
          <cell r="DQ335">
            <v>44696</v>
          </cell>
          <cell r="DR335">
            <v>44697</v>
          </cell>
          <cell r="DS335">
            <v>44708</v>
          </cell>
          <cell r="DT335">
            <v>12</v>
          </cell>
          <cell r="EL335" t="str">
            <v>NO</v>
          </cell>
          <cell r="EM335" t="str">
            <v>No Aplica</v>
          </cell>
          <cell r="EN335" t="str">
            <v xml:space="preserve">120
</v>
          </cell>
          <cell r="EO335" t="e">
            <v>#VALUE!</v>
          </cell>
          <cell r="EP335">
            <v>45836</v>
          </cell>
          <cell r="ES335" t="str">
            <v>Clausula 1 - Numeral 6 y 23</v>
          </cell>
          <cell r="ET33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35" t="str">
            <v>No aplica</v>
          </cell>
        </row>
        <row r="336">
          <cell r="E336">
            <v>330</v>
          </cell>
          <cell r="F336" t="str">
            <v>330-2022</v>
          </cell>
          <cell r="G336" t="str">
            <v>CO1.PCCNTR.3225480</v>
          </cell>
          <cell r="H336" t="str">
            <v>DEFINIR EL 100 % DE LOS INSTRUMENTOS METODOLÓGICOS PARA LA GESTIÓN JURÍDICA DE LA SECRETARÍA DEL HÁBITAT</v>
          </cell>
          <cell r="I336" t="str">
            <v>En Ejecución</v>
          </cell>
          <cell r="J336" t="str">
            <v>https://community.secop.gov.co/Public/Tendering/OpportunityDetail/Index?noticeUID=CO1.NTC.2546399&amp;isFromPublicArea=True&amp;isModal=true&amp;asPopupView=true</v>
          </cell>
          <cell r="K336" t="str">
            <v>SDTH-SJ-PSP-008-2021</v>
          </cell>
          <cell r="L336" t="str">
            <v>X</v>
          </cell>
          <cell r="N336" t="str">
            <v>CC</v>
          </cell>
          <cell r="O336">
            <v>1088261218</v>
          </cell>
          <cell r="P336">
            <v>9</v>
          </cell>
          <cell r="Q336" t="str">
            <v>VARGAS PEREZ</v>
          </cell>
          <cell r="R336" t="str">
            <v>LUISA FERNANDA</v>
          </cell>
          <cell r="S336" t="str">
            <v>No Aplica</v>
          </cell>
          <cell r="T336" t="str">
            <v>LUISA FERNANDA VARGAS PEREZ</v>
          </cell>
          <cell r="U336" t="str">
            <v>F</v>
          </cell>
          <cell r="V336">
            <v>44574</v>
          </cell>
          <cell r="W336" t="str">
            <v>No Aplica</v>
          </cell>
          <cell r="X336">
            <v>44578</v>
          </cell>
          <cell r="Y336">
            <v>44926</v>
          </cell>
          <cell r="Z336" t="str">
            <v>Contratación Directa</v>
          </cell>
          <cell r="AA336" t="str">
            <v>Contrato</v>
          </cell>
          <cell r="AB336" t="str">
            <v>Prestación de Servicios Profesionales</v>
          </cell>
          <cell r="AC336" t="str">
            <v>PRESTAR SERVICIOS PROFESIONALES EN DERECHO PARA APOYAR EL DESARROLLO DE LAS ACTIVIDADES DE DIAGNÓSTICO, PROYECCIÓN Y REVISIÓN DE LINEAMIENTOS Y ESTRATEGIAS DE PREVENCIÓN DE DAÑO ANTIJURÍDICO Y DE ACTOS ADMINISTRATIVOS DE LA SECRETARÍA DISTRITAL DEL HÁBITAT</v>
          </cell>
          <cell r="AD336">
            <v>44578</v>
          </cell>
          <cell r="AE336">
            <v>44578</v>
          </cell>
          <cell r="AF336">
            <v>44578</v>
          </cell>
          <cell r="AG336">
            <v>44927</v>
          </cell>
          <cell r="AH336">
            <v>11</v>
          </cell>
          <cell r="AI336">
            <v>16</v>
          </cell>
          <cell r="AJ336">
            <v>11.533333333333333</v>
          </cell>
          <cell r="AK336">
            <v>11</v>
          </cell>
          <cell r="AL336">
            <v>16</v>
          </cell>
          <cell r="AN336">
            <v>44927</v>
          </cell>
          <cell r="AO336">
            <v>78403600</v>
          </cell>
          <cell r="AP336">
            <v>78403600</v>
          </cell>
          <cell r="AQ336">
            <v>6798000</v>
          </cell>
          <cell r="AR336">
            <v>0</v>
          </cell>
          <cell r="AS336">
            <v>3320</v>
          </cell>
          <cell r="AT336">
            <v>789</v>
          </cell>
          <cell r="AU336">
            <v>44568</v>
          </cell>
          <cell r="AV336">
            <v>78403600</v>
          </cell>
          <cell r="AW336" t="str">
            <v>O23011605560000007810</v>
          </cell>
          <cell r="AX336" t="str">
            <v>INVERSION</v>
          </cell>
          <cell r="AY336">
            <v>0</v>
          </cell>
          <cell r="AZ336" t="str">
            <v>5000257528</v>
          </cell>
          <cell r="BA336">
            <v>383</v>
          </cell>
          <cell r="BB336">
            <v>44575</v>
          </cell>
          <cell r="BC336">
            <v>78403600</v>
          </cell>
          <cell r="BK336" t="str">
            <v/>
          </cell>
          <cell r="CE336" t="str">
            <v/>
          </cell>
          <cell r="CF336" t="str">
            <v/>
          </cell>
          <cell r="EL336" t="str">
            <v>NO</v>
          </cell>
          <cell r="EM336" t="str">
            <v>No Aplica</v>
          </cell>
          <cell r="EN336" t="str">
            <v xml:space="preserve">120
</v>
          </cell>
          <cell r="EO336" t="e">
            <v>#VALUE!</v>
          </cell>
          <cell r="EP336">
            <v>45827</v>
          </cell>
          <cell r="ES336" t="str">
            <v>Clausula 1 - Numeral 6 y 23</v>
          </cell>
          <cell r="ET33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36" t="str">
            <v>No aplica</v>
          </cell>
        </row>
        <row r="337">
          <cell r="E337">
            <v>331</v>
          </cell>
          <cell r="F337" t="str">
            <v>331-2022</v>
          </cell>
          <cell r="G337" t="str">
            <v>CO1.PCCNTR.3212999</v>
          </cell>
          <cell r="H337" t="str">
            <v>PRODUCIR 100 % DE LOS DOCUMENTOS CON LINEAMIENTOS TÉCNICOS SOLICITADOS A LA SUBSECRETARÍA JURÍDICA</v>
          </cell>
          <cell r="I337" t="str">
            <v>En Ejecución</v>
          </cell>
          <cell r="J337" t="str">
            <v>https://community.secop.gov.co/Public/Tendering/OpportunityDetail/Index?noticeUID=CO1.NTC.2534574&amp;isFromPublicArea=True&amp;isModal=true&amp;asPopupView=true</v>
          </cell>
          <cell r="K337" t="str">
            <v>SDTH-SJ-PSAG-002-2021</v>
          </cell>
          <cell r="L337" t="str">
            <v>X</v>
          </cell>
          <cell r="N337" t="str">
            <v>CC</v>
          </cell>
          <cell r="O337">
            <v>39776025</v>
          </cell>
          <cell r="P337">
            <v>6</v>
          </cell>
          <cell r="Q337" t="str">
            <v xml:space="preserve">ACEVEDO </v>
          </cell>
          <cell r="R337" t="str">
            <v>GILMA NOPE</v>
          </cell>
          <cell r="S337" t="str">
            <v>No Aplica</v>
          </cell>
          <cell r="T337" t="str">
            <v xml:space="preserve">GILMA NOPE ACEVEDO </v>
          </cell>
          <cell r="U337" t="str">
            <v>F</v>
          </cell>
          <cell r="V337">
            <v>44573</v>
          </cell>
          <cell r="W337" t="str">
            <v>No Aplica</v>
          </cell>
          <cell r="X337">
            <v>44575</v>
          </cell>
          <cell r="Y337">
            <v>44878</v>
          </cell>
          <cell r="Z337" t="str">
            <v>Contratación Directa</v>
          </cell>
          <cell r="AA337" t="str">
            <v>Contrato</v>
          </cell>
          <cell r="AB337" t="str">
            <v>Prestación de Servicios  de Apoyo a la Gestión</v>
          </cell>
          <cell r="AC337" t="str">
            <v>PRESTAR SERVICIOS DE APOYO A LA GESTIÓN EN TEMAS ADMINISTRATIVOS Y OPERATIVOS QUE SE REQUIERAN PARA EL CUMPLIMIENTO DE LAS ACTIVIDADES A CARGO DE LA SUBSECRETARÍA JURÍDICA</v>
          </cell>
          <cell r="AD337">
            <v>44575</v>
          </cell>
          <cell r="AE337">
            <v>44575</v>
          </cell>
          <cell r="AF337">
            <v>44575</v>
          </cell>
          <cell r="AG337">
            <v>44878</v>
          </cell>
          <cell r="AH337">
            <v>10</v>
          </cell>
          <cell r="AI337">
            <v>0</v>
          </cell>
          <cell r="AJ337">
            <v>11.533333333333333</v>
          </cell>
          <cell r="AK337">
            <v>11</v>
          </cell>
          <cell r="AL337">
            <v>16</v>
          </cell>
          <cell r="AM337">
            <v>44878</v>
          </cell>
          <cell r="AN337">
            <v>44924</v>
          </cell>
          <cell r="AO337">
            <v>33990000</v>
          </cell>
          <cell r="AP337">
            <v>39201800</v>
          </cell>
          <cell r="AQ337">
            <v>3399000</v>
          </cell>
          <cell r="AR337">
            <v>0</v>
          </cell>
          <cell r="AS337">
            <v>3295</v>
          </cell>
          <cell r="AT337">
            <v>669</v>
          </cell>
          <cell r="AU337">
            <v>44565</v>
          </cell>
          <cell r="AV337">
            <v>33990000</v>
          </cell>
          <cell r="AW337" t="str">
            <v>O23011605560000007810</v>
          </cell>
          <cell r="AX337" t="str">
            <v>INVERSION</v>
          </cell>
          <cell r="AY337">
            <v>0</v>
          </cell>
          <cell r="AZ337" t="str">
            <v>5000255683</v>
          </cell>
          <cell r="BA337">
            <v>325</v>
          </cell>
          <cell r="BB337">
            <v>44574</v>
          </cell>
          <cell r="BC337">
            <v>33990000</v>
          </cell>
          <cell r="BE337">
            <v>1304</v>
          </cell>
          <cell r="BF337">
            <v>44778</v>
          </cell>
          <cell r="BG337" t="str">
            <v>5000358369</v>
          </cell>
          <cell r="BH337">
            <v>1289</v>
          </cell>
          <cell r="BI337">
            <v>44809</v>
          </cell>
          <cell r="BJ337" t="str">
            <v>O23011605560000007810</v>
          </cell>
          <cell r="BK337" t="str">
            <v>INVERSION</v>
          </cell>
          <cell r="BL337">
            <v>44809</v>
          </cell>
          <cell r="BM337">
            <v>5211800</v>
          </cell>
          <cell r="BN337" t="str">
            <v>No Aplica</v>
          </cell>
          <cell r="CE337" t="str">
            <v/>
          </cell>
          <cell r="CF337" t="str">
            <v/>
          </cell>
          <cell r="CI337">
            <v>44792</v>
          </cell>
          <cell r="CJ337">
            <v>1</v>
          </cell>
          <cell r="CK337">
            <v>16</v>
          </cell>
          <cell r="CL337">
            <v>44809</v>
          </cell>
          <cell r="CM337">
            <v>44879</v>
          </cell>
          <cell r="CN337">
            <v>44924</v>
          </cell>
          <cell r="EL337" t="str">
            <v>NO</v>
          </cell>
          <cell r="EM337" t="str">
            <v>No Aplica</v>
          </cell>
          <cell r="EN337" t="str">
            <v xml:space="preserve">120
</v>
          </cell>
          <cell r="EO337" t="e">
            <v>#VALUE!</v>
          </cell>
          <cell r="EP337">
            <v>45824</v>
          </cell>
          <cell r="ES337" t="str">
            <v>Clausula 1 - Numeral 6 y 23</v>
          </cell>
          <cell r="ET33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37" t="str">
            <v>No aplica</v>
          </cell>
        </row>
        <row r="338">
          <cell r="E338">
            <v>332</v>
          </cell>
          <cell r="F338" t="str">
            <v>332-2022</v>
          </cell>
          <cell r="G338" t="str">
            <v>CO1.PCCNTR.3226307</v>
          </cell>
          <cell r="H338" t="str">
            <v>ATENDER 100 % DE LOS REQUERIMIENTOS NORMATIVOS SOLICITADOS A LA SUBSECRETARÍA JURÍDICA</v>
          </cell>
          <cell r="I338" t="str">
            <v>En Ejecución</v>
          </cell>
          <cell r="J338" t="str">
            <v>https://community.secop.gov.co/Public/Tendering/OpportunityDetail/Index?noticeUID=CO1.NTC.2546749&amp;isFromPublicArea=True&amp;isModal=true&amp;asPopupView=true</v>
          </cell>
          <cell r="K338" t="str">
            <v>SDTH-SJ-PSP-012-2021</v>
          </cell>
          <cell r="L338" t="str">
            <v>X</v>
          </cell>
          <cell r="N338" t="str">
            <v>CC</v>
          </cell>
          <cell r="O338">
            <v>52819497</v>
          </cell>
          <cell r="P338">
            <v>2</v>
          </cell>
          <cell r="Q338" t="str">
            <v>VERGARA SANCHEZ</v>
          </cell>
          <cell r="R338" t="str">
            <v>ADRIANA DEL PILAR</v>
          </cell>
          <cell r="S338" t="str">
            <v>No Aplica</v>
          </cell>
          <cell r="T338" t="str">
            <v>ADRIANA DEL PILAR VERGARA SANCHEZ</v>
          </cell>
          <cell r="U338" t="str">
            <v>F</v>
          </cell>
          <cell r="V338">
            <v>44574</v>
          </cell>
          <cell r="W338">
            <v>44578</v>
          </cell>
          <cell r="X338">
            <v>44578</v>
          </cell>
          <cell r="Y338">
            <v>44927</v>
          </cell>
          <cell r="Z338" t="str">
            <v>Contratación Directa</v>
          </cell>
          <cell r="AA338" t="str">
            <v>Contrato</v>
          </cell>
          <cell r="AB338" t="str">
            <v>Prestación de Servicios Profesionales</v>
          </cell>
          <cell r="AC338" t="str">
            <v>PRESTAR SERVICIOS PROFESIONALES ESPECIALIZADOS EN DERECHO, PARA APOYAR LAS ACTUACIONES JURÍDICAS DE CONCEPTUALIZACIÓN, PROYECCIÓN Y REVISIÓN DE ACTOS ADMINISTRATIVOS COMPETENCIA DE LA SECRETARÍA DISTRITAL DEL HÁBITAT.</v>
          </cell>
          <cell r="AD338">
            <v>44578</v>
          </cell>
          <cell r="AE338">
            <v>44578</v>
          </cell>
          <cell r="AF338">
            <v>44578</v>
          </cell>
          <cell r="AG338">
            <v>44926</v>
          </cell>
          <cell r="AH338">
            <v>11</v>
          </cell>
          <cell r="AI338">
            <v>15</v>
          </cell>
          <cell r="AJ338">
            <v>11.5</v>
          </cell>
          <cell r="AK338">
            <v>11</v>
          </cell>
          <cell r="AL338">
            <v>15</v>
          </cell>
          <cell r="AN338">
            <v>44926</v>
          </cell>
          <cell r="AO338">
            <v>132250000</v>
          </cell>
          <cell r="AP338">
            <v>132250000</v>
          </cell>
          <cell r="AQ338">
            <v>11500000</v>
          </cell>
          <cell r="AR338">
            <v>0</v>
          </cell>
          <cell r="AS338">
            <v>3280</v>
          </cell>
          <cell r="AT338">
            <v>715</v>
          </cell>
          <cell r="AU338">
            <v>44566</v>
          </cell>
          <cell r="AV338">
            <v>132250500</v>
          </cell>
          <cell r="AW338" t="str">
            <v>O23011605560000007810</v>
          </cell>
          <cell r="AX338" t="str">
            <v>INVERSION</v>
          </cell>
          <cell r="AY338">
            <v>0</v>
          </cell>
          <cell r="AZ338" t="str">
            <v>5000258101</v>
          </cell>
          <cell r="BA338">
            <v>398</v>
          </cell>
          <cell r="BB338">
            <v>44575</v>
          </cell>
          <cell r="BC338">
            <v>132250000</v>
          </cell>
          <cell r="BK338" t="str">
            <v/>
          </cell>
          <cell r="CE338" t="str">
            <v/>
          </cell>
          <cell r="CF338" t="str">
            <v/>
          </cell>
          <cell r="EL338" t="str">
            <v>NO</v>
          </cell>
          <cell r="EM338" t="str">
            <v>No Aplica</v>
          </cell>
          <cell r="EN338" t="str">
            <v xml:space="preserve">120
</v>
          </cell>
          <cell r="EO338" t="e">
            <v>#VALUE!</v>
          </cell>
          <cell r="EP338">
            <v>45826</v>
          </cell>
          <cell r="ES338" t="str">
            <v>Clausula 1 - Numeral 6 y 23</v>
          </cell>
          <cell r="ET33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38" t="str">
            <v>No aplica</v>
          </cell>
        </row>
        <row r="339">
          <cell r="E339">
            <v>333</v>
          </cell>
          <cell r="F339" t="str">
            <v>333-2022</v>
          </cell>
          <cell r="G339" t="str">
            <v>CO1.PCCNTR.3221566</v>
          </cell>
          <cell r="H339" t="str">
            <v>EJECUTAR 100 % DEL PROGRAMA DE SANEAMIENTO FISCAL Y FINANCIERO</v>
          </cell>
          <cell r="I339" t="str">
            <v>En Ejecución</v>
          </cell>
          <cell r="J339" t="str">
            <v>https://community.secop.gov.co/Public/Tendering/OpportunityDetail/Index?noticeUID=CO1.NTC.2533410&amp;isFromPublicArea=True&amp;isModal=true&amp;asPopupView=true</v>
          </cell>
          <cell r="K339" t="str">
            <v>SDHT-SDF-PSP-011-2022</v>
          </cell>
          <cell r="L339" t="str">
            <v>X</v>
          </cell>
          <cell r="N339" t="str">
            <v>CC</v>
          </cell>
          <cell r="O339">
            <v>41796250</v>
          </cell>
          <cell r="P339">
            <v>1</v>
          </cell>
          <cell r="Q339" t="str">
            <v>CASTAÑEDA CORREDOR</v>
          </cell>
          <cell r="R339" t="str">
            <v>CLARA INES</v>
          </cell>
          <cell r="S339" t="str">
            <v>No Aplica</v>
          </cell>
          <cell r="T339" t="str">
            <v>CLARA INES CASTAÑEDA CORREDOR</v>
          </cell>
          <cell r="U339" t="str">
            <v>F</v>
          </cell>
          <cell r="V339">
            <v>44579</v>
          </cell>
          <cell r="W339" t="str">
            <v>No Aplica</v>
          </cell>
          <cell r="X339">
            <v>44581</v>
          </cell>
          <cell r="Y339">
            <v>44914</v>
          </cell>
          <cell r="Z339" t="str">
            <v>Contratación Directa</v>
          </cell>
          <cell r="AA339" t="str">
            <v>Contrato</v>
          </cell>
          <cell r="AB339" t="str">
            <v>Prestación de Servicios Profesionales</v>
          </cell>
          <cell r="AC339" t="str">
            <v>PRESTAR SERVICIOS PROFESIONALES EN LA SUBDIRECCIÓN FINANCIERA PARA APOYAR EL PROCESO PRESUPUESTAL EN EL REGISTRO, SEGUIMIENTO Y CONTROL DE LAS OPERACIONES PRESUPUESTALES</v>
          </cell>
          <cell r="AD339">
            <v>44581</v>
          </cell>
          <cell r="AE339">
            <v>44581</v>
          </cell>
          <cell r="AF339">
            <v>44581</v>
          </cell>
          <cell r="AG339">
            <v>44914</v>
          </cell>
          <cell r="AH339">
            <v>11</v>
          </cell>
          <cell r="AI339">
            <v>0</v>
          </cell>
          <cell r="AJ339">
            <v>11</v>
          </cell>
          <cell r="AK339">
            <v>11</v>
          </cell>
          <cell r="AL339">
            <v>0</v>
          </cell>
          <cell r="AN339">
            <v>44914</v>
          </cell>
          <cell r="AO339">
            <v>73700000</v>
          </cell>
          <cell r="AP339">
            <v>73700000</v>
          </cell>
          <cell r="AQ339">
            <v>6700000</v>
          </cell>
          <cell r="AR339">
            <v>0</v>
          </cell>
          <cell r="AS339">
            <v>3114</v>
          </cell>
          <cell r="AT339">
            <v>554</v>
          </cell>
          <cell r="AU339">
            <v>44565</v>
          </cell>
          <cell r="AV339">
            <v>77050000</v>
          </cell>
          <cell r="AW339" t="str">
            <v>O23011605560000007754</v>
          </cell>
          <cell r="AX339" t="str">
            <v>INVERSION</v>
          </cell>
          <cell r="AY339">
            <v>0</v>
          </cell>
          <cell r="AZ339" t="str">
            <v>5000263479</v>
          </cell>
          <cell r="BA339">
            <v>526</v>
          </cell>
          <cell r="BB339">
            <v>44579</v>
          </cell>
          <cell r="BC339">
            <v>73700000</v>
          </cell>
          <cell r="BK339" t="str">
            <v/>
          </cell>
          <cell r="CE339" t="str">
            <v/>
          </cell>
          <cell r="CF339" t="str">
            <v/>
          </cell>
          <cell r="EL339" t="str">
            <v>NO</v>
          </cell>
          <cell r="EM339" t="str">
            <v>No Aplica</v>
          </cell>
          <cell r="EN339" t="str">
            <v xml:space="preserve">120
</v>
          </cell>
          <cell r="EO339" t="e">
            <v>#VALUE!</v>
          </cell>
          <cell r="EP339">
            <v>45814</v>
          </cell>
          <cell r="ES339" t="str">
            <v>Clausula 1 - Numeral 6 y 23</v>
          </cell>
          <cell r="ET33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39" t="str">
            <v>No aplica</v>
          </cell>
        </row>
        <row r="340">
          <cell r="E340">
            <v>334</v>
          </cell>
          <cell r="F340" t="str">
            <v>334-2022</v>
          </cell>
          <cell r="G340" t="str">
            <v>CO1.PCCNTR.3212791</v>
          </cell>
          <cell r="H340" t="str">
            <v xml:space="preserve">COODINAR 100 % DEL DISEÑO E IMPLEMENTACIÓN DE LA POLÍTICA PÚBLICA DE SERVICIOS PÚBLICOS. </v>
          </cell>
          <cell r="I340" t="str">
            <v>En Ejecución</v>
          </cell>
          <cell r="J340" t="str">
            <v>https://community.secop.gov.co/Public/Tendering/OpportunityDetail/Index?noticeUID=CO1.NTC.2534245&amp;isFromPublicArea=True&amp;isModal=true&amp;asPopupView=true</v>
          </cell>
          <cell r="K340" t="str">
            <v>SDHT-SDSP-PSP-016-2022</v>
          </cell>
          <cell r="L340" t="str">
            <v>X</v>
          </cell>
          <cell r="N340" t="str">
            <v>CC</v>
          </cell>
          <cell r="O340">
            <v>60393699</v>
          </cell>
          <cell r="P340">
            <v>1</v>
          </cell>
          <cell r="Q340" t="str">
            <v>BARBOSA RODRIGUEZ</v>
          </cell>
          <cell r="R340" t="str">
            <v>AMBAR MILENA</v>
          </cell>
          <cell r="S340" t="str">
            <v>No Aplica</v>
          </cell>
          <cell r="T340" t="str">
            <v>AMBAR MILENA BARBOSA RODRIGUEZ</v>
          </cell>
          <cell r="U340" t="str">
            <v>F</v>
          </cell>
          <cell r="V340">
            <v>44573</v>
          </cell>
          <cell r="W340" t="str">
            <v>No Aplica</v>
          </cell>
          <cell r="X340">
            <v>44575</v>
          </cell>
          <cell r="Y340">
            <v>44923</v>
          </cell>
          <cell r="Z340" t="str">
            <v>Contratación Directa</v>
          </cell>
          <cell r="AA340" t="str">
            <v>Contrato</v>
          </cell>
          <cell r="AB340" t="str">
            <v>Prestación de Servicios Profesionales</v>
          </cell>
          <cell r="AC340" t="str">
            <v>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v>
          </cell>
          <cell r="AD340">
            <v>44575</v>
          </cell>
          <cell r="AE340">
            <v>44575</v>
          </cell>
          <cell r="AF340">
            <v>44575</v>
          </cell>
          <cell r="AG340">
            <v>44923</v>
          </cell>
          <cell r="AH340">
            <v>11</v>
          </cell>
          <cell r="AI340">
            <v>15</v>
          </cell>
          <cell r="AJ340">
            <v>11.5</v>
          </cell>
          <cell r="AK340">
            <v>11</v>
          </cell>
          <cell r="AL340">
            <v>15</v>
          </cell>
          <cell r="AN340">
            <v>44923</v>
          </cell>
          <cell r="AO340">
            <v>88837500</v>
          </cell>
          <cell r="AP340">
            <v>88837500</v>
          </cell>
          <cell r="AQ340">
            <v>7725000</v>
          </cell>
          <cell r="AR340">
            <v>0</v>
          </cell>
          <cell r="AS340">
            <v>3432</v>
          </cell>
          <cell r="AT340">
            <v>74</v>
          </cell>
          <cell r="AU340">
            <v>44564</v>
          </cell>
          <cell r="AV340">
            <v>88837500</v>
          </cell>
          <cell r="AW340" t="str">
            <v>O23011602370000007615</v>
          </cell>
          <cell r="AX340" t="str">
            <v>INVERSION</v>
          </cell>
          <cell r="AY340">
            <v>0</v>
          </cell>
          <cell r="AZ340" t="str">
            <v>5000255184</v>
          </cell>
          <cell r="BA340">
            <v>304</v>
          </cell>
          <cell r="BB340">
            <v>44574</v>
          </cell>
          <cell r="BC340">
            <v>88837500</v>
          </cell>
          <cell r="BK340" t="str">
            <v/>
          </cell>
          <cell r="CE340" t="str">
            <v/>
          </cell>
          <cell r="CF340" t="str">
            <v/>
          </cell>
          <cell r="EL340" t="str">
            <v>NO</v>
          </cell>
          <cell r="EM340" t="str">
            <v>No Aplica</v>
          </cell>
          <cell r="EN340" t="str">
            <v xml:space="preserve">120
</v>
          </cell>
          <cell r="EO340" t="e">
            <v>#VALUE!</v>
          </cell>
          <cell r="EP340">
            <v>45823</v>
          </cell>
          <cell r="ES340" t="str">
            <v>Clausula 1 - Numeral 6 y 23</v>
          </cell>
          <cell r="ET34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40" t="str">
            <v>No aplica</v>
          </cell>
        </row>
        <row r="341">
          <cell r="E341">
            <v>335</v>
          </cell>
          <cell r="F341" t="str">
            <v>335-2022</v>
          </cell>
          <cell r="G341" t="str">
            <v>CO1.PCCNTR.3223543</v>
          </cell>
          <cell r="H341" t="str">
            <v xml:space="preserve">DIFUNDIR 72 CAMPAÑAS EN LOS CANALES INTERNOS DE LA SDHT </v>
          </cell>
          <cell r="I341" t="str">
            <v>En Ejecución</v>
          </cell>
          <cell r="J341" t="str">
            <v>https://community.secop.gov.co/Public/Tendering/OpportunityDetail/Index?noticeUID=CO1.NTC.2544367&amp;isFromPublicArea=True&amp;isModal=true&amp;asPopupView=true</v>
          </cell>
          <cell r="K341" t="str">
            <v>SDHT-OAC-002-2022</v>
          </cell>
          <cell r="L341" t="str">
            <v>X</v>
          </cell>
          <cell r="N341" t="str">
            <v>CC</v>
          </cell>
          <cell r="O341">
            <v>1014208451</v>
          </cell>
          <cell r="P341">
            <v>5</v>
          </cell>
          <cell r="Q341" t="str">
            <v>GOMEZ CARDENAS</v>
          </cell>
          <cell r="R341" t="str">
            <v>CAMILO HERNANDO</v>
          </cell>
          <cell r="S341" t="str">
            <v>No Aplica</v>
          </cell>
          <cell r="T341" t="str">
            <v>CAMILO HERNANDO GOMEZ CARDENAS</v>
          </cell>
          <cell r="U341" t="str">
            <v>M</v>
          </cell>
          <cell r="V341">
            <v>44574</v>
          </cell>
          <cell r="W341" t="str">
            <v>No Aplica</v>
          </cell>
          <cell r="X341">
            <v>44579</v>
          </cell>
          <cell r="Y341">
            <v>44927</v>
          </cell>
          <cell r="Z341" t="str">
            <v>Contratación Directa</v>
          </cell>
          <cell r="AA341" t="str">
            <v>Contrato</v>
          </cell>
          <cell r="AB341" t="str">
            <v>Prestación de Servicios  de Apoyo a la Gestión</v>
          </cell>
          <cell r="AC341" t="str">
            <v>PRESTAR SERVICIOS DE APOYO EN LA PRODUCCIÓN DE CONTENIDOS GRÁFICOS EN LA SDHT.</v>
          </cell>
          <cell r="AD341">
            <v>44579</v>
          </cell>
          <cell r="AE341">
            <v>44579</v>
          </cell>
          <cell r="AF341">
            <v>44579</v>
          </cell>
          <cell r="AG341">
            <v>44926</v>
          </cell>
          <cell r="AH341">
            <v>11</v>
          </cell>
          <cell r="AI341">
            <v>15</v>
          </cell>
          <cell r="AJ341">
            <v>11.5</v>
          </cell>
          <cell r="AK341">
            <v>11</v>
          </cell>
          <cell r="AL341">
            <v>15</v>
          </cell>
          <cell r="AN341">
            <v>44926</v>
          </cell>
          <cell r="AO341">
            <v>47016221</v>
          </cell>
          <cell r="AP341">
            <v>47016221</v>
          </cell>
          <cell r="AQ341">
            <v>4088367</v>
          </cell>
          <cell r="AR341">
            <v>-0.5</v>
          </cell>
          <cell r="AS341">
            <v>3171</v>
          </cell>
          <cell r="AT341">
            <v>532</v>
          </cell>
          <cell r="AU341">
            <v>44565</v>
          </cell>
          <cell r="AV341">
            <v>52290500</v>
          </cell>
          <cell r="AW341" t="str">
            <v>O23011601210000007836</v>
          </cell>
          <cell r="AX341" t="str">
            <v>INVERSION</v>
          </cell>
          <cell r="AY341">
            <v>0</v>
          </cell>
          <cell r="AZ341" t="str">
            <v>5000256477</v>
          </cell>
          <cell r="BA341">
            <v>337</v>
          </cell>
          <cell r="BB341">
            <v>44575</v>
          </cell>
          <cell r="BC341">
            <v>47016221</v>
          </cell>
          <cell r="BK341" t="str">
            <v/>
          </cell>
          <cell r="CE341" t="str">
            <v/>
          </cell>
          <cell r="CF341" t="str">
            <v/>
          </cell>
          <cell r="EL341" t="str">
            <v>NO</v>
          </cell>
          <cell r="EM341" t="str">
            <v>No Aplica</v>
          </cell>
          <cell r="EN341" t="str">
            <v xml:space="preserve">120
</v>
          </cell>
          <cell r="EO341" t="e">
            <v>#VALUE!</v>
          </cell>
          <cell r="EP341">
            <v>45826</v>
          </cell>
          <cell r="ES341" t="str">
            <v>Clausula 1 - Numeral 6 y 23</v>
          </cell>
          <cell r="ET34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41" t="str">
            <v>No aplica</v>
          </cell>
        </row>
        <row r="342">
          <cell r="E342">
            <v>336</v>
          </cell>
          <cell r="F342" t="str">
            <v>336-2022</v>
          </cell>
          <cell r="G342" t="str">
            <v>CO1.PCCNTR.3218509</v>
          </cell>
          <cell r="H342" t="str">
            <v xml:space="preserve">REALIZAR 1000 PIEZAS NFORMATIVAS SOBRE LA GESTIÓN DE LA SDHT PARA EL PÚBLICO EXTERNO. </v>
          </cell>
          <cell r="I342" t="str">
            <v>En Ejecución</v>
          </cell>
          <cell r="J342" t="str">
            <v>https://community.secop.gov.co/Public/Tendering/OpportunityDetail/Index?noticeUID=CO1.NTC.2539520&amp;isFromPublicArea=True&amp;isModal=true&amp;asPopupView=true</v>
          </cell>
          <cell r="K342" t="str">
            <v>SDHT-OAC-PSP-012-2022</v>
          </cell>
          <cell r="L342" t="str">
            <v>X</v>
          </cell>
          <cell r="N342" t="str">
            <v>CC</v>
          </cell>
          <cell r="O342">
            <v>19280706</v>
          </cell>
          <cell r="P342">
            <v>0</v>
          </cell>
          <cell r="Q342" t="str">
            <v>ALARCON VILLAR</v>
          </cell>
          <cell r="R342" t="str">
            <v>JOSE MANUEL</v>
          </cell>
          <cell r="S342" t="str">
            <v>No Aplica</v>
          </cell>
          <cell r="T342" t="str">
            <v>JOSE MANUEL ALARCON VILLAR</v>
          </cell>
          <cell r="U342" t="str">
            <v>M</v>
          </cell>
          <cell r="V342">
            <v>44574</v>
          </cell>
          <cell r="W342" t="str">
            <v>No Aplica</v>
          </cell>
          <cell r="X342">
            <v>44579</v>
          </cell>
          <cell r="Y342">
            <v>44927</v>
          </cell>
          <cell r="Z342" t="str">
            <v>Contratación Directa</v>
          </cell>
          <cell r="AA342" t="str">
            <v>Contrato</v>
          </cell>
          <cell r="AB342" t="str">
            <v>Prestación de Servicios Profesionales</v>
          </cell>
          <cell r="AC342" t="str">
            <v>PRESTAR SERVICIOS PROFESIONALES PARA LA DIVULGACIÓN DE LOS PROGRAMAS Y PROYECTOS DE LA SECRETARIA DEL HÁBITAT</v>
          </cell>
          <cell r="AD342">
            <v>44579</v>
          </cell>
          <cell r="AE342">
            <v>44579</v>
          </cell>
          <cell r="AF342">
            <v>44579</v>
          </cell>
          <cell r="AG342">
            <v>44926</v>
          </cell>
          <cell r="AH342">
            <v>11</v>
          </cell>
          <cell r="AI342">
            <v>15</v>
          </cell>
          <cell r="AJ342">
            <v>11.5</v>
          </cell>
          <cell r="AK342">
            <v>11</v>
          </cell>
          <cell r="AL342">
            <v>15</v>
          </cell>
          <cell r="AN342">
            <v>44926</v>
          </cell>
          <cell r="AO342">
            <v>88837500</v>
          </cell>
          <cell r="AP342">
            <v>88837500</v>
          </cell>
          <cell r="AQ342">
            <v>7725000</v>
          </cell>
          <cell r="AR342">
            <v>0</v>
          </cell>
          <cell r="AS342">
            <v>3127</v>
          </cell>
          <cell r="AT342">
            <v>505</v>
          </cell>
          <cell r="AU342">
            <v>44565</v>
          </cell>
          <cell r="AV342">
            <v>88837500</v>
          </cell>
          <cell r="AW342" t="str">
            <v>O23011601210000007836</v>
          </cell>
          <cell r="AX342" t="str">
            <v>INVERSION</v>
          </cell>
          <cell r="AY342">
            <v>0</v>
          </cell>
          <cell r="AZ342" t="str">
            <v>5000256480</v>
          </cell>
          <cell r="BA342">
            <v>339</v>
          </cell>
          <cell r="BB342">
            <v>44575</v>
          </cell>
          <cell r="BC342">
            <v>88837500</v>
          </cell>
          <cell r="BK342" t="str">
            <v/>
          </cell>
          <cell r="CE342" t="str">
            <v/>
          </cell>
          <cell r="CF342" t="str">
            <v/>
          </cell>
          <cell r="EL342" t="str">
            <v>NO</v>
          </cell>
          <cell r="EM342" t="str">
            <v>No Aplica</v>
          </cell>
          <cell r="EN342" t="str">
            <v xml:space="preserve">120
</v>
          </cell>
          <cell r="EO342" t="e">
            <v>#VALUE!</v>
          </cell>
          <cell r="EP342">
            <v>45826</v>
          </cell>
          <cell r="ES342" t="str">
            <v>Clausula 1 - Numeral 6 y 23</v>
          </cell>
          <cell r="ET34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42" t="str">
            <v>No aplica</v>
          </cell>
        </row>
        <row r="343">
          <cell r="E343">
            <v>337</v>
          </cell>
          <cell r="F343" t="str">
            <v>337-2022</v>
          </cell>
          <cell r="G343" t="str">
            <v>CO1.PCCNTR.3218068</v>
          </cell>
          <cell r="H343" t="str">
            <v xml:space="preserve">REALIZAR 1000 PIEZAS NFORMATIVAS SOBRE LA GESTIÓN DE LA SDHT PARA EL PÚBLICO EXTERNO. </v>
          </cell>
          <cell r="I343" t="str">
            <v>En Ejecución</v>
          </cell>
          <cell r="J343" t="str">
            <v>https://community.secop.gov.co/Public/Tendering/OpportunityDetail/Index?noticeUID=CO1.NTC.2539074&amp;isFromPublicArea=True&amp;isModal=true&amp;asPopupView=true</v>
          </cell>
          <cell r="K343" t="str">
            <v>SDHT-OAC-PSP-014-2022</v>
          </cell>
          <cell r="L343" t="str">
            <v>X</v>
          </cell>
          <cell r="N343" t="str">
            <v>CC</v>
          </cell>
          <cell r="O343">
            <v>52453674</v>
          </cell>
          <cell r="P343">
            <v>7</v>
          </cell>
          <cell r="Q343" t="str">
            <v xml:space="preserve">ABISAMBRA </v>
          </cell>
          <cell r="R343" t="str">
            <v>NATALIA URIBE</v>
          </cell>
          <cell r="S343" t="str">
            <v>No Aplica</v>
          </cell>
          <cell r="T343" t="str">
            <v xml:space="preserve">NATALIA URIBE ABISAMBRA </v>
          </cell>
          <cell r="U343" t="str">
            <v>F</v>
          </cell>
          <cell r="V343">
            <v>44574</v>
          </cell>
          <cell r="W343">
            <v>44582</v>
          </cell>
          <cell r="X343">
            <v>44579</v>
          </cell>
          <cell r="Y343">
            <v>44927</v>
          </cell>
          <cell r="Z343" t="str">
            <v>Contratación Directa</v>
          </cell>
          <cell r="AA343" t="str">
            <v>Contrato</v>
          </cell>
          <cell r="AB343" t="str">
            <v>Prestación de Servicios Profesionales</v>
          </cell>
          <cell r="AC343" t="str">
            <v>PRESTAR SERVICIOS PROFESIONALES PARA LA GENERACIÓN, CORRECCIÓN Y REDACCIÓN DE TEXTOS DE ALTA CALIDAD PARA PÁGINA WEB, INTRANET Y REDES SOCIALES DE LA SDHT</v>
          </cell>
          <cell r="AD343">
            <v>44582</v>
          </cell>
          <cell r="AE343">
            <v>44579</v>
          </cell>
          <cell r="AF343">
            <v>44582</v>
          </cell>
          <cell r="AG343">
            <v>44926</v>
          </cell>
          <cell r="AH343">
            <v>11</v>
          </cell>
          <cell r="AI343">
            <v>15</v>
          </cell>
          <cell r="AJ343">
            <v>11.5</v>
          </cell>
          <cell r="AK343">
            <v>11</v>
          </cell>
          <cell r="AL343">
            <v>15</v>
          </cell>
          <cell r="AN343">
            <v>44926</v>
          </cell>
          <cell r="AO343">
            <v>94760000</v>
          </cell>
          <cell r="AP343">
            <v>94760000</v>
          </cell>
          <cell r="AQ343">
            <v>8240000</v>
          </cell>
          <cell r="AR343">
            <v>0</v>
          </cell>
          <cell r="AS343">
            <v>3130</v>
          </cell>
          <cell r="AT343">
            <v>508</v>
          </cell>
          <cell r="AU343">
            <v>44565</v>
          </cell>
          <cell r="AV343">
            <v>94760000</v>
          </cell>
          <cell r="AW343" t="str">
            <v>O23011601210000007836</v>
          </cell>
          <cell r="AX343" t="str">
            <v>INVERSION</v>
          </cell>
          <cell r="AY343">
            <v>0</v>
          </cell>
          <cell r="AZ343" t="str">
            <v>5000256484</v>
          </cell>
          <cell r="BA343">
            <v>341</v>
          </cell>
          <cell r="BB343">
            <v>44575</v>
          </cell>
          <cell r="BC343">
            <v>94760000</v>
          </cell>
          <cell r="BK343" t="str">
            <v/>
          </cell>
          <cell r="CE343" t="str">
            <v/>
          </cell>
          <cell r="CF343" t="str">
            <v/>
          </cell>
          <cell r="EL343" t="str">
            <v>NO</v>
          </cell>
          <cell r="EM343" t="str">
            <v>No Aplica</v>
          </cell>
          <cell r="EN343" t="str">
            <v xml:space="preserve">120
</v>
          </cell>
          <cell r="EO343" t="e">
            <v>#VALUE!</v>
          </cell>
          <cell r="EP343">
            <v>45826</v>
          </cell>
          <cell r="ES343" t="str">
            <v>Clausula 1 - Numeral 6 y 23</v>
          </cell>
          <cell r="ET34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43" t="str">
            <v>No aplica</v>
          </cell>
        </row>
        <row r="344">
          <cell r="E344">
            <v>338</v>
          </cell>
          <cell r="F344" t="str">
            <v>338-2022</v>
          </cell>
          <cell r="G344" t="str">
            <v>CO1.PCCNTR.3218279</v>
          </cell>
          <cell r="H344" t="str">
            <v xml:space="preserve">PRODUCIR 72 CAMPAÑAS PARA REDES SOCIALES DE LA SDHT.  </v>
          </cell>
          <cell r="I344" t="str">
            <v>En Ejecución</v>
          </cell>
          <cell r="J344" t="str">
            <v>https://community.secop.gov.co/Public/Tendering/OpportunityDetail/Index?noticeUID=CO1.NTC.2539079&amp;isFromPublicArea=True&amp;isModal=true&amp;asPopupView=true</v>
          </cell>
          <cell r="K344" t="str">
            <v>SDHT-OAC-016-2022</v>
          </cell>
          <cell r="L344" t="str">
            <v>X</v>
          </cell>
          <cell r="N344" t="str">
            <v>CC</v>
          </cell>
          <cell r="O344">
            <v>32180691</v>
          </cell>
          <cell r="P344">
            <v>7</v>
          </cell>
          <cell r="Q344" t="str">
            <v xml:space="preserve">TOBON </v>
          </cell>
          <cell r="R344" t="str">
            <v>LENA GARCIA</v>
          </cell>
          <cell r="S344" t="str">
            <v>No Aplica</v>
          </cell>
          <cell r="T344" t="str">
            <v xml:space="preserve">LENA GARCIA TOBON </v>
          </cell>
          <cell r="U344" t="str">
            <v>F</v>
          </cell>
          <cell r="V344">
            <v>44574</v>
          </cell>
          <cell r="W344" t="str">
            <v>No Aplica</v>
          </cell>
          <cell r="X344">
            <v>44575</v>
          </cell>
          <cell r="Y344">
            <v>44927</v>
          </cell>
          <cell r="Z344" t="str">
            <v>Contratación Directa</v>
          </cell>
          <cell r="AA344" t="str">
            <v>Contrato</v>
          </cell>
          <cell r="AB344" t="str">
            <v>Prestación de Servicios Profesionales</v>
          </cell>
          <cell r="AC344" t="str">
            <v>APOYAR EL DESARROLLO DE LA ESTRATEGIA DE COMUNICACIONES DESDE EL COMPONENTE INTERNO DE LA SECRETARÍA DISTRITAL DEL HÁBITAT PARA EL POSICIONAMIENTO DE SUS PLANES, PROGRAMAS Y PROYECTOS.</v>
          </cell>
          <cell r="AD344">
            <v>44575</v>
          </cell>
          <cell r="AE344">
            <v>44579</v>
          </cell>
          <cell r="AF344">
            <v>44579</v>
          </cell>
          <cell r="AG344">
            <v>44926</v>
          </cell>
          <cell r="AH344">
            <v>11</v>
          </cell>
          <cell r="AI344">
            <v>15</v>
          </cell>
          <cell r="AJ344">
            <v>11.5</v>
          </cell>
          <cell r="AK344">
            <v>11</v>
          </cell>
          <cell r="AL344">
            <v>15</v>
          </cell>
          <cell r="AN344">
            <v>44926</v>
          </cell>
          <cell r="AO344">
            <v>52290500</v>
          </cell>
          <cell r="AP344">
            <v>52290500</v>
          </cell>
          <cell r="AQ344">
            <v>4547000</v>
          </cell>
          <cell r="AR344">
            <v>0</v>
          </cell>
          <cell r="AS344">
            <v>3240</v>
          </cell>
          <cell r="AT344">
            <v>459</v>
          </cell>
          <cell r="AU344">
            <v>44565</v>
          </cell>
          <cell r="AV344">
            <v>52290500</v>
          </cell>
          <cell r="AW344" t="str">
            <v>O23011601210000007836</v>
          </cell>
          <cell r="AX344" t="str">
            <v>INVERSION</v>
          </cell>
          <cell r="AY344">
            <v>0</v>
          </cell>
          <cell r="AZ344" t="str">
            <v>5000256487</v>
          </cell>
          <cell r="BA344">
            <v>343</v>
          </cell>
          <cell r="BB344">
            <v>44575</v>
          </cell>
          <cell r="BC344">
            <v>52290500</v>
          </cell>
          <cell r="BK344" t="str">
            <v/>
          </cell>
          <cell r="CE344" t="str">
            <v/>
          </cell>
          <cell r="CF344" t="str">
            <v/>
          </cell>
          <cell r="EL344" t="str">
            <v>NO</v>
          </cell>
          <cell r="EM344" t="str">
            <v>No Aplica</v>
          </cell>
          <cell r="EN344" t="str">
            <v xml:space="preserve">120
</v>
          </cell>
          <cell r="EO344" t="e">
            <v>#VALUE!</v>
          </cell>
          <cell r="EP344">
            <v>45826</v>
          </cell>
          <cell r="ES344" t="str">
            <v>Clausula 1 - Numeral 6 y 23</v>
          </cell>
          <cell r="ET34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44" t="str">
            <v>No aplica</v>
          </cell>
        </row>
        <row r="345">
          <cell r="E345">
            <v>339</v>
          </cell>
          <cell r="F345" t="str">
            <v>339-2022</v>
          </cell>
          <cell r="G345" t="str">
            <v>CO1.PCCNTR.3218180</v>
          </cell>
          <cell r="H345" t="str">
            <v>IMPLEMENTAR 1 ESTRATEGIA DE DIFUSIÓN DE PARTICIPACIÓN E INNOVACIÓN SOCIAL DE LA SDHT</v>
          </cell>
          <cell r="I345" t="str">
            <v>Suspendido</v>
          </cell>
          <cell r="J345" t="str">
            <v>https://community.secop.gov.co/Public/Tendering/OpportunityDetail/Index?noticeUID=CO1.NTC.2538993&amp;isFromPublicArea=True&amp;isModal=true&amp;asPopupView=true</v>
          </cell>
          <cell r="K345" t="str">
            <v>SDHT-OAC-PSP-021-2022</v>
          </cell>
          <cell r="L345" t="str">
            <v>X</v>
          </cell>
          <cell r="N345" t="str">
            <v>CC</v>
          </cell>
          <cell r="O345">
            <v>1095801016</v>
          </cell>
          <cell r="P345">
            <v>1</v>
          </cell>
          <cell r="Q345" t="str">
            <v>ESTUPIÑAN NIÑO</v>
          </cell>
          <cell r="R345" t="str">
            <v>KAREN STEFANI</v>
          </cell>
          <cell r="S345" t="str">
            <v>No Aplica</v>
          </cell>
          <cell r="T345" t="str">
            <v>KAREN STEFANI ESTUPIÑAN NIÑO</v>
          </cell>
          <cell r="U345" t="str">
            <v>F</v>
          </cell>
          <cell r="V345">
            <v>44574</v>
          </cell>
          <cell r="W345" t="str">
            <v>No Aplica</v>
          </cell>
          <cell r="X345">
            <v>44579</v>
          </cell>
          <cell r="Y345">
            <v>44927</v>
          </cell>
          <cell r="Z345" t="str">
            <v>Contratación Directa</v>
          </cell>
          <cell r="AA345" t="str">
            <v>Contrato</v>
          </cell>
          <cell r="AB345" t="str">
            <v>Prestación de Servicios Profesionales</v>
          </cell>
          <cell r="AC345" t="str">
            <v>PRESTAR SERVICIOS PROFESIONALES PARA LA PRODUCCIÓN Y DIVULGACIÓN DE CONTENIDO SOBRE LAS ACCIONES, PROGRAMAS Y PROYECTOS DE LA SDHT A LA COMUNIDAD</v>
          </cell>
          <cell r="AD345">
            <v>44579</v>
          </cell>
          <cell r="AE345">
            <v>44579</v>
          </cell>
          <cell r="AF345">
            <v>44579</v>
          </cell>
          <cell r="AG345">
            <v>44926</v>
          </cell>
          <cell r="AH345">
            <v>11</v>
          </cell>
          <cell r="AI345">
            <v>15</v>
          </cell>
          <cell r="AJ345">
            <v>11.5</v>
          </cell>
          <cell r="AK345">
            <v>11</v>
          </cell>
          <cell r="AL345">
            <v>15</v>
          </cell>
          <cell r="AN345">
            <v>44926</v>
          </cell>
          <cell r="AO345">
            <v>80500000</v>
          </cell>
          <cell r="AP345">
            <v>80500000</v>
          </cell>
          <cell r="AQ345">
            <v>7000000</v>
          </cell>
          <cell r="AR345">
            <v>0</v>
          </cell>
          <cell r="AS345">
            <v>3278</v>
          </cell>
          <cell r="AT345">
            <v>531</v>
          </cell>
          <cell r="AU345">
            <v>44565</v>
          </cell>
          <cell r="AV345">
            <v>80500000</v>
          </cell>
          <cell r="AW345" t="str">
            <v>O23011601210000007836</v>
          </cell>
          <cell r="AX345" t="str">
            <v>INVERSION</v>
          </cell>
          <cell r="AY345">
            <v>0</v>
          </cell>
          <cell r="AZ345" t="str">
            <v>5000256490</v>
          </cell>
          <cell r="BA345">
            <v>345</v>
          </cell>
          <cell r="BB345">
            <v>44575</v>
          </cell>
          <cell r="BC345">
            <v>80500000</v>
          </cell>
          <cell r="BK345" t="str">
            <v/>
          </cell>
          <cell r="CE345" t="str">
            <v/>
          </cell>
          <cell r="CF345" t="str">
            <v/>
          </cell>
          <cell r="DQ345">
            <v>44764</v>
          </cell>
          <cell r="DR345">
            <v>44764</v>
          </cell>
          <cell r="DS345">
            <v>44865</v>
          </cell>
          <cell r="DT345">
            <v>100</v>
          </cell>
          <cell r="EL345" t="str">
            <v>NO</v>
          </cell>
          <cell r="EM345" t="str">
            <v>No Aplica</v>
          </cell>
          <cell r="EN345" t="str">
            <v xml:space="preserve">120
</v>
          </cell>
          <cell r="EO345" t="e">
            <v>#VALUE!</v>
          </cell>
          <cell r="EP345">
            <v>45826</v>
          </cell>
          <cell r="ES345" t="str">
            <v>Clausula 1 - Numeral 6 y 23</v>
          </cell>
          <cell r="ET34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45" t="str">
            <v>No aplica</v>
          </cell>
        </row>
        <row r="346">
          <cell r="E346">
            <v>340</v>
          </cell>
          <cell r="F346" t="str">
            <v>340-2022</v>
          </cell>
          <cell r="G346" t="str">
            <v>CO1.PCCNTR.3218502</v>
          </cell>
          <cell r="H346" t="str">
            <v>IMPLEMENTAR 1  SISTEMA  DE LA SDHT</v>
          </cell>
          <cell r="I346" t="str">
            <v>En Ejecución</v>
          </cell>
          <cell r="J346" t="str">
            <v>https://community.secop.gov.co/Public/Tendering/OpportunityDetail/Index?noticeUID=CO1.NTC.2539000&amp;isFromPublicArea=True&amp;isModal=true&amp;asPopupView=true</v>
          </cell>
          <cell r="K346" t="str">
            <v>SDHT-SGC-PSP-029-2022</v>
          </cell>
          <cell r="L346" t="str">
            <v>X</v>
          </cell>
          <cell r="N346" t="str">
            <v>CC</v>
          </cell>
          <cell r="O346">
            <v>1026558469</v>
          </cell>
          <cell r="P346">
            <v>1</v>
          </cell>
          <cell r="Q346" t="str">
            <v>ACOSTA SANTAMARIA</v>
          </cell>
          <cell r="R346" t="str">
            <v>DIANA CAROLINA</v>
          </cell>
          <cell r="S346" t="str">
            <v>No Aplica</v>
          </cell>
          <cell r="T346" t="str">
            <v>DIANA CAROLINA ACOSTA SANTAMARIA</v>
          </cell>
          <cell r="U346" t="str">
            <v>F</v>
          </cell>
          <cell r="V346">
            <v>44574</v>
          </cell>
          <cell r="W346">
            <v>44578</v>
          </cell>
          <cell r="X346">
            <v>44579</v>
          </cell>
          <cell r="Y346">
            <v>44900</v>
          </cell>
          <cell r="Z346" t="str">
            <v>Contratación Directa</v>
          </cell>
          <cell r="AA346" t="str">
            <v>Contrato</v>
          </cell>
          <cell r="AB346" t="str">
            <v>Prestación de Servicios Profesionales</v>
          </cell>
          <cell r="AC346" t="str">
            <v>PRESTAR SERVICIOS PROFESIONALES PARA EL ANÁLISIS Y GESTIÓN A LAS SOLICITUDES REALIZADAS AL DESPACHO DE LA SECRETARÍA DISTRITAL DEL HÁBITAT POR LOS DIFERENTES ACTORES DE CONTROL POLÍTICO</v>
          </cell>
          <cell r="AD346">
            <v>44579</v>
          </cell>
          <cell r="AE346">
            <v>44579</v>
          </cell>
          <cell r="AF346">
            <v>44579</v>
          </cell>
          <cell r="AG346">
            <v>44897</v>
          </cell>
          <cell r="AH346">
            <v>10</v>
          </cell>
          <cell r="AI346">
            <v>15</v>
          </cell>
          <cell r="AJ346">
            <v>10.5</v>
          </cell>
          <cell r="AK346">
            <v>10</v>
          </cell>
          <cell r="AL346">
            <v>15</v>
          </cell>
          <cell r="AN346">
            <v>44897</v>
          </cell>
          <cell r="AO346">
            <v>89250000</v>
          </cell>
          <cell r="AP346">
            <v>89250000</v>
          </cell>
          <cell r="AQ346">
            <v>8500000</v>
          </cell>
          <cell r="AR346">
            <v>0</v>
          </cell>
          <cell r="AS346">
            <v>3166</v>
          </cell>
          <cell r="AT346">
            <v>525</v>
          </cell>
          <cell r="AU346">
            <v>44565</v>
          </cell>
          <cell r="AV346">
            <v>92000000</v>
          </cell>
          <cell r="AW346" t="str">
            <v>O23011605560000007754</v>
          </cell>
          <cell r="AX346" t="str">
            <v>INVERSION</v>
          </cell>
          <cell r="AY346">
            <v>0</v>
          </cell>
          <cell r="AZ346" t="str">
            <v>5000256494</v>
          </cell>
          <cell r="BA346">
            <v>347</v>
          </cell>
          <cell r="BB346">
            <v>44575</v>
          </cell>
          <cell r="BC346">
            <v>89250000</v>
          </cell>
          <cell r="BK346" t="str">
            <v/>
          </cell>
          <cell r="CE346" t="str">
            <v/>
          </cell>
          <cell r="CF346" t="str">
            <v/>
          </cell>
          <cell r="EL346" t="str">
            <v>NO</v>
          </cell>
          <cell r="EM346" t="str">
            <v>No Aplica</v>
          </cell>
          <cell r="EN346" t="str">
            <v xml:space="preserve">120
</v>
          </cell>
          <cell r="EO346" t="e">
            <v>#VALUE!</v>
          </cell>
          <cell r="EP346">
            <v>45797</v>
          </cell>
          <cell r="ES346" t="str">
            <v>Clausula 1 - Numeral 6 y 23</v>
          </cell>
          <cell r="ET34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46" t="str">
            <v>No aplica</v>
          </cell>
        </row>
        <row r="347">
          <cell r="E347">
            <v>341</v>
          </cell>
          <cell r="F347" t="str">
            <v>341-2022</v>
          </cell>
          <cell r="G347" t="str">
            <v>CO1.PCCNTR.3214674</v>
          </cell>
          <cell r="H347" t="str">
            <v>BENEFICIAR 15851 HOGARES  CON SUBSIDIOS PARA ADQUISICIÓN DE VIVIENDA VIS Y VIP</v>
          </cell>
          <cell r="I347" t="str">
            <v>En Ejecución</v>
          </cell>
          <cell r="J347" t="str">
            <v>https://community.secop.gov.co/Public/Tendering/OpportunityDetail/Index?noticeUID=CO1.NTC.2535842&amp;isFromPublicArea=True&amp;isModal=true&amp;asPopupView=true</v>
          </cell>
          <cell r="K347" t="str">
            <v>SDHT-SGF-PSP-006-2022</v>
          </cell>
          <cell r="L347" t="str">
            <v>X</v>
          </cell>
          <cell r="N347" t="str">
            <v>CC</v>
          </cell>
          <cell r="O347">
            <v>67023991</v>
          </cell>
          <cell r="P347">
            <v>7</v>
          </cell>
          <cell r="Q347" t="str">
            <v>CANCHIMBO VERNAZA</v>
          </cell>
          <cell r="R347" t="str">
            <v>LADY JHOVANNA</v>
          </cell>
          <cell r="S347" t="str">
            <v>No Aplica</v>
          </cell>
          <cell r="T347" t="str">
            <v>LADY JHOVANNA CANCHIMBO VERNAZA</v>
          </cell>
          <cell r="U347" t="str">
            <v>F</v>
          </cell>
          <cell r="V347">
            <v>44573</v>
          </cell>
          <cell r="W347" t="str">
            <v>No Aplica</v>
          </cell>
          <cell r="X347">
            <v>44575</v>
          </cell>
          <cell r="Y347">
            <v>44847</v>
          </cell>
          <cell r="Z347" t="str">
            <v>Contratación Directa</v>
          </cell>
          <cell r="AA347" t="str">
            <v>Contrato</v>
          </cell>
          <cell r="AB347" t="str">
            <v>Prestación de Servicios Profesionales</v>
          </cell>
          <cell r="AC347" t="str">
            <v>PRESTAR SERVICIOS PROFESIONALES PARA BRINDAR LINEAMIENTOS, REALIZAR ANÁLISIS Y REPORTAR LAS CIFRAS ASOCIADAS A LA ASIGNACIÓN DE SOLUCIONES HABITACIONALES A COMUNIDADES ÉTNICAS O PERSONAS CON DISCAPACIDAD A TRAVÉS DE PROGRAMAS A CARGO DE LA SUBSECRETARIA DE GESTIÓN FINANCIERA DE LA SECRETARIA DISTRITAL DEL HÁBITAT.</v>
          </cell>
          <cell r="AD347">
            <v>44575</v>
          </cell>
          <cell r="AE347">
            <v>44575</v>
          </cell>
          <cell r="AF347">
            <v>44575</v>
          </cell>
          <cell r="AG347">
            <v>44847</v>
          </cell>
          <cell r="AH347">
            <v>9</v>
          </cell>
          <cell r="AI347">
            <v>0</v>
          </cell>
          <cell r="AJ347">
            <v>9</v>
          </cell>
          <cell r="AK347">
            <v>9</v>
          </cell>
          <cell r="AL347">
            <v>0</v>
          </cell>
          <cell r="AN347">
            <v>44847</v>
          </cell>
          <cell r="AO347">
            <v>47700000</v>
          </cell>
          <cell r="AP347">
            <v>47700000</v>
          </cell>
          <cell r="AQ347">
            <v>5300000</v>
          </cell>
          <cell r="AR347">
            <v>0</v>
          </cell>
          <cell r="AS347">
            <v>3244</v>
          </cell>
          <cell r="AT347">
            <v>276</v>
          </cell>
          <cell r="AU347">
            <v>44565</v>
          </cell>
          <cell r="AV347">
            <v>47700000</v>
          </cell>
          <cell r="AW347" t="str">
            <v>O23011601010000007823</v>
          </cell>
          <cell r="AX347" t="str">
            <v>INVERSION</v>
          </cell>
          <cell r="AY347">
            <v>0</v>
          </cell>
          <cell r="AZ347" t="str">
            <v>5000257088</v>
          </cell>
          <cell r="BA347">
            <v>369</v>
          </cell>
          <cell r="BB347">
            <v>44575</v>
          </cell>
          <cell r="BC347">
            <v>47700000</v>
          </cell>
          <cell r="BK347" t="str">
            <v/>
          </cell>
          <cell r="CE347" t="str">
            <v/>
          </cell>
          <cell r="CF347" t="str">
            <v/>
          </cell>
          <cell r="EL347" t="str">
            <v>NO</v>
          </cell>
          <cell r="EM347" t="str">
            <v>No Aplica</v>
          </cell>
          <cell r="EN347" t="str">
            <v xml:space="preserve">120
</v>
          </cell>
          <cell r="EO347" t="e">
            <v>#VALUE!</v>
          </cell>
          <cell r="EP347">
            <v>45747</v>
          </cell>
          <cell r="ES347" t="str">
            <v>Clausula 1 - Numeral 6 y 23</v>
          </cell>
          <cell r="ET34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47" t="str">
            <v>No aplica</v>
          </cell>
        </row>
        <row r="348">
          <cell r="E348">
            <v>342</v>
          </cell>
          <cell r="F348" t="str">
            <v>342-2022</v>
          </cell>
          <cell r="G348" t="str">
            <v>CO1.PCCNTR.3215432</v>
          </cell>
          <cell r="H348" t="str">
            <v>BENEFICIAR 15851 HOGARES  CON SUBSIDIOS PARA ADQUISICIÓN DE VIVIENDA VIS Y VIP</v>
          </cell>
          <cell r="I348" t="str">
            <v>En Ejecución</v>
          </cell>
          <cell r="J348" t="str">
            <v>https://community.secop.gov.co/Public/Tendering/OpportunityDetail/Index?noticeUID=CO1.NTC.2536619&amp;isFromPublicArea=True&amp;isModal=true&amp;asPopupView=true</v>
          </cell>
          <cell r="K348" t="str">
            <v>SDHT-SDRPUB-PSP-005-2022</v>
          </cell>
          <cell r="L348" t="str">
            <v>X</v>
          </cell>
          <cell r="N348" t="str">
            <v>CC</v>
          </cell>
          <cell r="O348">
            <v>80213841</v>
          </cell>
          <cell r="P348">
            <v>3</v>
          </cell>
          <cell r="Q348" t="str">
            <v>GONZALEZ CETINA</v>
          </cell>
          <cell r="R348" t="str">
            <v>JORGE ANDRES</v>
          </cell>
          <cell r="S348" t="str">
            <v>No Aplica</v>
          </cell>
          <cell r="T348" t="str">
            <v>JORGE ANDRES GONZALEZ CETINA</v>
          </cell>
          <cell r="U348" t="str">
            <v>M</v>
          </cell>
          <cell r="V348">
            <v>44573</v>
          </cell>
          <cell r="W348" t="str">
            <v>No Aplica</v>
          </cell>
          <cell r="X348">
            <v>44575</v>
          </cell>
          <cell r="Y348">
            <v>44847</v>
          </cell>
          <cell r="Z348" t="str">
            <v>Contratación Directa</v>
          </cell>
          <cell r="AA348" t="str">
            <v>Contrato</v>
          </cell>
          <cell r="AB348" t="str">
            <v>Prestación de Servicios Profesionales</v>
          </cell>
          <cell r="AC348" t="str">
            <v>PRESTAR SERVICIOS PROFESIONALES PARA SOPORTAR, ALIMENTAR DATOS Y ACTUALIZAR LOS SISTEMAS DE INFORMACIÓN ASOCIADOS A LA OPERACIÓN DE PROGRAMAS Y PROYECTOS DE SUBSIDIOS DE VIVIENDA, GARANTIZANDO LAS PRUEBAS UNITARIAS DE LOS MISMOS.</v>
          </cell>
          <cell r="AD348">
            <v>44575</v>
          </cell>
          <cell r="AE348">
            <v>44578</v>
          </cell>
          <cell r="AF348">
            <v>44578</v>
          </cell>
          <cell r="AG348">
            <v>44850</v>
          </cell>
          <cell r="AH348">
            <v>9</v>
          </cell>
          <cell r="AI348">
            <v>0</v>
          </cell>
          <cell r="AJ348">
            <v>9</v>
          </cell>
          <cell r="AK348">
            <v>9</v>
          </cell>
          <cell r="AL348">
            <v>0</v>
          </cell>
          <cell r="AN348">
            <v>44850</v>
          </cell>
          <cell r="AO348">
            <v>83430000</v>
          </cell>
          <cell r="AP348">
            <v>83430000</v>
          </cell>
          <cell r="AQ348">
            <v>9270000</v>
          </cell>
          <cell r="AR348">
            <v>0</v>
          </cell>
          <cell r="AS348">
            <v>3237</v>
          </cell>
          <cell r="AT348">
            <v>256</v>
          </cell>
          <cell r="AU348">
            <v>44565</v>
          </cell>
          <cell r="AV348">
            <v>83430000</v>
          </cell>
          <cell r="AW348" t="str">
            <v>O23011601010000007823</v>
          </cell>
          <cell r="AX348" t="str">
            <v>INVERSION</v>
          </cell>
          <cell r="AY348">
            <v>0</v>
          </cell>
          <cell r="AZ348" t="str">
            <v>5000257171</v>
          </cell>
          <cell r="BA348">
            <v>372</v>
          </cell>
          <cell r="BB348">
            <v>44575</v>
          </cell>
          <cell r="BC348">
            <v>83430000</v>
          </cell>
          <cell r="BK348" t="str">
            <v/>
          </cell>
          <cell r="CE348" t="str">
            <v/>
          </cell>
          <cell r="CF348" t="str">
            <v/>
          </cell>
          <cell r="EL348" t="str">
            <v>NO</v>
          </cell>
          <cell r="EM348" t="str">
            <v>No Aplica</v>
          </cell>
          <cell r="EN348" t="str">
            <v xml:space="preserve">120
</v>
          </cell>
          <cell r="EO348" t="e">
            <v>#VALUE!</v>
          </cell>
          <cell r="EP348">
            <v>45750</v>
          </cell>
          <cell r="ES348" t="str">
            <v>Clausula 1 - Numeral 6 y 23</v>
          </cell>
          <cell r="ET34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48" t="str">
            <v>No aplica</v>
          </cell>
        </row>
        <row r="349">
          <cell r="E349">
            <v>343</v>
          </cell>
          <cell r="F349" t="str">
            <v>343-2022</v>
          </cell>
          <cell r="G349" t="str">
            <v>CO1.PCCNTR.3215947</v>
          </cell>
          <cell r="H349" t="str">
            <v>GESTIONAR Y ATENDER EL 100 % DE LOS REQUERIMIENTOS ALLEGADOS A LA ENTIDAD, RELACIONADOS CON ARRENDAMIENTO Y DESARROLLO DE VIVIENDA</v>
          </cell>
          <cell r="I349" t="str">
            <v>En Ejecución</v>
          </cell>
          <cell r="J349" t="str">
            <v>https://community.secop.gov.co/Public/Tendering/OpportunityDetail/Index?noticeUID=CO1.NTC.2536741&amp;isFromPublicArea=True&amp;isModal=true&amp;asPopupView=true</v>
          </cell>
          <cell r="K349" t="str">
            <v>SDHT-SDPS-PSAG-001-2022</v>
          </cell>
          <cell r="L349" t="str">
            <v>X</v>
          </cell>
          <cell r="N349" t="str">
            <v>CC</v>
          </cell>
          <cell r="O349">
            <v>80071957</v>
          </cell>
          <cell r="P349">
            <v>8</v>
          </cell>
          <cell r="Q349" t="str">
            <v>MARIN TORRES</v>
          </cell>
          <cell r="R349" t="str">
            <v>DANIEL ALBERTO</v>
          </cell>
          <cell r="S349" t="str">
            <v>No Aplica</v>
          </cell>
          <cell r="T349" t="str">
            <v>DANIEL ALBERTO MARIN TORRES</v>
          </cell>
          <cell r="U349" t="str">
            <v>M</v>
          </cell>
          <cell r="V349">
            <v>44573</v>
          </cell>
          <cell r="W349" t="str">
            <v>No Aplica</v>
          </cell>
          <cell r="X349">
            <v>44578</v>
          </cell>
          <cell r="Y349">
            <v>44917</v>
          </cell>
          <cell r="Z349" t="str">
            <v>Contratación Directa</v>
          </cell>
          <cell r="AA349" t="str">
            <v>Contrato</v>
          </cell>
          <cell r="AB349" t="str">
            <v>Prestación de Servicios  de Apoyo a la Gestión</v>
          </cell>
          <cell r="AC349" t="str">
            <v>PRESTAR SERVICIOS DE APOYO A LA GESTIÓN PARA BRINDAR ATENCIÓN EFECTIVA A LA CIUDADANÍA SOBRE LOS TRÁMITES FINANCIEROS, JURÍDICOS Y TÉCNICOS RELACIONADOS CON LAS ACTIVIDADES DE ENAJENACIÓN Y ARRENDAMIENTO DE VIVIENDA EN EL DISTRITO CAPITAL</v>
          </cell>
          <cell r="AD349">
            <v>44578</v>
          </cell>
          <cell r="AE349">
            <v>44578</v>
          </cell>
          <cell r="AF349">
            <v>44578</v>
          </cell>
          <cell r="AG349">
            <v>44926</v>
          </cell>
          <cell r="AH349">
            <v>11</v>
          </cell>
          <cell r="AI349">
            <v>15</v>
          </cell>
          <cell r="AJ349">
            <v>11.5</v>
          </cell>
          <cell r="AK349">
            <v>11</v>
          </cell>
          <cell r="AL349">
            <v>15</v>
          </cell>
          <cell r="AN349">
            <v>44926</v>
          </cell>
          <cell r="AO349">
            <v>30797000</v>
          </cell>
          <cell r="AP349">
            <v>30797000</v>
          </cell>
          <cell r="AQ349">
            <v>2678000</v>
          </cell>
          <cell r="AR349">
            <v>0</v>
          </cell>
          <cell r="AS349">
            <v>2982</v>
          </cell>
          <cell r="AT349">
            <v>226</v>
          </cell>
          <cell r="AU349">
            <v>44565</v>
          </cell>
          <cell r="AV349">
            <v>30797000</v>
          </cell>
          <cell r="AW349" t="str">
            <v>O23011603450000007812</v>
          </cell>
          <cell r="AX349" t="str">
            <v>INVERSION</v>
          </cell>
          <cell r="AY349">
            <v>0</v>
          </cell>
          <cell r="AZ349" t="str">
            <v>5000255180</v>
          </cell>
          <cell r="BA349">
            <v>302</v>
          </cell>
          <cell r="BB349">
            <v>44574</v>
          </cell>
          <cell r="BC349">
            <v>30797000</v>
          </cell>
          <cell r="BK349" t="str">
            <v/>
          </cell>
          <cell r="CE349" t="str">
            <v/>
          </cell>
          <cell r="CF349" t="str">
            <v/>
          </cell>
          <cell r="EL349" t="str">
            <v>NO</v>
          </cell>
          <cell r="EM349" t="str">
            <v>No Aplica</v>
          </cell>
          <cell r="EN349" t="str">
            <v xml:space="preserve">120
</v>
          </cell>
          <cell r="EO349" t="e">
            <v>#VALUE!</v>
          </cell>
          <cell r="EP349">
            <v>45826</v>
          </cell>
          <cell r="ES349" t="str">
            <v>Clausula 1 - Numeral 6 y 23</v>
          </cell>
          <cell r="ET34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49" t="str">
            <v>No aplica</v>
          </cell>
        </row>
        <row r="350">
          <cell r="E350">
            <v>344</v>
          </cell>
          <cell r="F350" t="str">
            <v>344-2022</v>
          </cell>
          <cell r="G350" t="str">
            <v>CO1.PCCNTR.3218038</v>
          </cell>
          <cell r="H350" t="str">
            <v>BRINDAR EL  100 % DE APOYO TÉCNICO Y ADMINISTRATIVO A LAS SOLICITUDES DE APOYO REQUERIDAS</v>
          </cell>
          <cell r="I350" t="str">
            <v>En Ejecución</v>
          </cell>
          <cell r="J350" t="str">
            <v>https://community.secop.gov.co/Public/Tendering/OpportunityDetail/Index?noticeUID=CO1.NTC.2539243&amp;isFromPublicArea=True&amp;isModal=true&amp;asPopupView=true</v>
          </cell>
          <cell r="K350" t="str">
            <v>SDHT-SDAC-SDPSP-002-2022</v>
          </cell>
          <cell r="L350" t="str">
            <v>X</v>
          </cell>
          <cell r="N350" t="str">
            <v>CC</v>
          </cell>
          <cell r="O350">
            <v>79328182</v>
          </cell>
          <cell r="P350">
            <v>9</v>
          </cell>
          <cell r="Q350" t="str">
            <v xml:space="preserve">VELASQUEZ </v>
          </cell>
          <cell r="R350" t="str">
            <v>ROBERTO VELASQUEZ</v>
          </cell>
          <cell r="S350" t="str">
            <v>No Aplica</v>
          </cell>
          <cell r="T350" t="str">
            <v xml:space="preserve">ROBERTO VELASQUEZ VELASQUEZ </v>
          </cell>
          <cell r="U350" t="str">
            <v>M</v>
          </cell>
          <cell r="V350">
            <v>44574</v>
          </cell>
          <cell r="W350">
            <v>44575</v>
          </cell>
          <cell r="X350">
            <v>44575</v>
          </cell>
          <cell r="Y350">
            <v>44908</v>
          </cell>
          <cell r="Z350" t="str">
            <v>Contratación Directa</v>
          </cell>
          <cell r="AA350" t="str">
            <v>Contrato</v>
          </cell>
          <cell r="AB350" t="str">
            <v>Prestación de Servicios Profesionales</v>
          </cell>
          <cell r="AC350" t="str">
            <v xml:space="preserve"> PRESTAR SERVICIOS PROFESIONALES PARA BRINDAR ASESORÍA TÉCNICA, ACOMPAÑAMIENTO Y APOYO INTERINSTITUCIONAL EN LA GESTIÓN DE LOS TRÁMITES DE LA CADENA DE URBANISMO Y CONSTRUCCIÓN DE LOS PROYECTOS DE VIVIENDA BAJO EL ESQUEMA DE MESA DE SOLUCIONES.</v>
          </cell>
          <cell r="AD350">
            <v>44575</v>
          </cell>
          <cell r="AE350">
            <v>44575</v>
          </cell>
          <cell r="AF350">
            <v>44575</v>
          </cell>
          <cell r="AG350">
            <v>44908</v>
          </cell>
          <cell r="AH350">
            <v>11</v>
          </cell>
          <cell r="AI350">
            <v>0</v>
          </cell>
          <cell r="AJ350">
            <v>11</v>
          </cell>
          <cell r="AK350">
            <v>11</v>
          </cell>
          <cell r="AL350">
            <v>0</v>
          </cell>
          <cell r="AN350">
            <v>44908</v>
          </cell>
          <cell r="AO350">
            <v>84700000</v>
          </cell>
          <cell r="AP350">
            <v>84700000</v>
          </cell>
          <cell r="AQ350">
            <v>7700000</v>
          </cell>
          <cell r="AR350">
            <v>0</v>
          </cell>
          <cell r="AS350">
            <v>2948</v>
          </cell>
          <cell r="AT350">
            <v>5</v>
          </cell>
          <cell r="AU350">
            <v>44564</v>
          </cell>
          <cell r="AV350">
            <v>84700000</v>
          </cell>
          <cell r="AW350" t="str">
            <v>O23011601190000007747</v>
          </cell>
          <cell r="AX350" t="str">
            <v>INVERSION</v>
          </cell>
          <cell r="AY350">
            <v>0</v>
          </cell>
          <cell r="AZ350" t="str">
            <v>5000256474</v>
          </cell>
          <cell r="BA350">
            <v>336</v>
          </cell>
          <cell r="BB350">
            <v>44575</v>
          </cell>
          <cell r="BC350">
            <v>84700000</v>
          </cell>
          <cell r="BK350" t="str">
            <v/>
          </cell>
          <cell r="CE350" t="str">
            <v/>
          </cell>
          <cell r="CF350" t="str">
            <v/>
          </cell>
          <cell r="EL350" t="str">
            <v>NO</v>
          </cell>
          <cell r="EM350" t="str">
            <v>No Aplica</v>
          </cell>
          <cell r="EN350" t="str">
            <v xml:space="preserve">120
</v>
          </cell>
          <cell r="EO350" t="e">
            <v>#VALUE!</v>
          </cell>
          <cell r="EP350">
            <v>45808</v>
          </cell>
          <cell r="ES350" t="str">
            <v>Clausula 1 - Numeral 6 y 23</v>
          </cell>
          <cell r="ET35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50" t="str">
            <v>No aplica</v>
          </cell>
        </row>
        <row r="351">
          <cell r="E351">
            <v>345</v>
          </cell>
          <cell r="F351" t="str">
            <v>345-2022</v>
          </cell>
          <cell r="G351" t="str">
            <v>CO1.PCCNTR.3218306</v>
          </cell>
          <cell r="H351" t="str">
            <v>BRINDAR EL  100 % DE APOYO TÉCNICO Y ADMINISTRATIVO A LAS SOLICITUDES DE APOYO REQUERIDAS</v>
          </cell>
          <cell r="I351" t="str">
            <v>En Ejecución</v>
          </cell>
          <cell r="J351" t="str">
            <v>https://community.secop.gov.co/Public/Tendering/OpportunityDetail/Index?noticeUID=CO1.NTC.2539208&amp;isFromPublicArea=True&amp;isModal=true&amp;asPopupView=true</v>
          </cell>
          <cell r="K351" t="str">
            <v>SDHT-SDAC-SDPSP-012-2022</v>
          </cell>
          <cell r="L351" t="str">
            <v>X</v>
          </cell>
          <cell r="N351" t="str">
            <v>CC</v>
          </cell>
          <cell r="O351">
            <v>80075631</v>
          </cell>
          <cell r="P351">
            <v>0</v>
          </cell>
          <cell r="Q351" t="str">
            <v>GARZON PINZON</v>
          </cell>
          <cell r="R351" t="str">
            <v>JORGE IVAN</v>
          </cell>
          <cell r="S351" t="str">
            <v>No Aplica</v>
          </cell>
          <cell r="T351" t="str">
            <v>JORGE IVAN GARZON PINZON</v>
          </cell>
          <cell r="U351" t="str">
            <v>M</v>
          </cell>
          <cell r="V351">
            <v>44574</v>
          </cell>
          <cell r="W351">
            <v>44574</v>
          </cell>
          <cell r="X351">
            <v>44575</v>
          </cell>
          <cell r="Y351">
            <v>44908</v>
          </cell>
          <cell r="Z351" t="str">
            <v>Contratación Directa</v>
          </cell>
          <cell r="AA351" t="str">
            <v>Contrato</v>
          </cell>
          <cell r="AB351" t="str">
            <v>Prestación de Servicios Profesionales</v>
          </cell>
          <cell r="AC351" t="str">
            <v xml:space="preserve"> PRESTAR SERVICIOS PROFESIONALES PARA BRINDAR ASESORÍA TÉCNICA, ACOMPAÑAMIENTO Y APOYO INTERINSTITUCIONAL EN LA GESTIÓN DE LOS TRÁMITES DE LA CADENA DE URBANISMO Y CONSTRUCCIÓN DE LOS PROYECTOS DE VIVIENDA BAJO EL ESQUEMA DE MESA DE SOLUCIONES.</v>
          </cell>
          <cell r="AD351">
            <v>44575</v>
          </cell>
          <cell r="AE351">
            <v>44575</v>
          </cell>
          <cell r="AF351">
            <v>44575</v>
          </cell>
          <cell r="AG351">
            <v>44908</v>
          </cell>
          <cell r="AH351">
            <v>11</v>
          </cell>
          <cell r="AI351">
            <v>0</v>
          </cell>
          <cell r="AJ351">
            <v>11</v>
          </cell>
          <cell r="AK351">
            <v>11</v>
          </cell>
          <cell r="AL351">
            <v>0</v>
          </cell>
          <cell r="AN351">
            <v>44908</v>
          </cell>
          <cell r="AO351">
            <v>84700000</v>
          </cell>
          <cell r="AP351">
            <v>84700000</v>
          </cell>
          <cell r="AQ351">
            <v>7700000</v>
          </cell>
          <cell r="AR351">
            <v>0</v>
          </cell>
          <cell r="AS351">
            <v>2953</v>
          </cell>
          <cell r="AT351">
            <v>6</v>
          </cell>
          <cell r="AU351">
            <v>44564</v>
          </cell>
          <cell r="AV351">
            <v>84700000</v>
          </cell>
          <cell r="AW351" t="str">
            <v>O23011601190000007747</v>
          </cell>
          <cell r="AX351" t="str">
            <v>INVERSION</v>
          </cell>
          <cell r="AY351">
            <v>0</v>
          </cell>
          <cell r="AZ351" t="str">
            <v>5000256478</v>
          </cell>
          <cell r="BA351">
            <v>338</v>
          </cell>
          <cell r="BB351">
            <v>44575</v>
          </cell>
          <cell r="BC351">
            <v>84700000</v>
          </cell>
          <cell r="BK351" t="str">
            <v/>
          </cell>
          <cell r="CE351" t="str">
            <v/>
          </cell>
          <cell r="CF351" t="str">
            <v/>
          </cell>
          <cell r="EL351" t="str">
            <v>NO</v>
          </cell>
          <cell r="EM351" t="str">
            <v>No Aplica</v>
          </cell>
          <cell r="EN351" t="str">
            <v xml:space="preserve">120
</v>
          </cell>
          <cell r="EO351" t="e">
            <v>#VALUE!</v>
          </cell>
          <cell r="EP351">
            <v>45808</v>
          </cell>
          <cell r="ES351" t="str">
            <v>Clausula 1 - Numeral 6 y 23</v>
          </cell>
          <cell r="ET35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51" t="str">
            <v>No aplica</v>
          </cell>
        </row>
        <row r="352">
          <cell r="E352">
            <v>346</v>
          </cell>
          <cell r="F352" t="str">
            <v>346-2022</v>
          </cell>
          <cell r="G352" t="str">
            <v>CO1.PCCNTR.3215808</v>
          </cell>
          <cell r="H352" t="str">
            <v>IMPLEMENTAR 1  SISTEMA  DE LA SDHT</v>
          </cell>
          <cell r="I352" t="str">
            <v>En Ejecución</v>
          </cell>
          <cell r="J352" t="str">
            <v>https://community.secop.gov.co/Public/Tendering/OpportunityDetail/Index?noticeUID=CO1.NTC.2536395&amp;isFromPublicArea=True&amp;isModal=true&amp;asPopupView=true</v>
          </cell>
          <cell r="K352" t="str">
            <v>SDTH-SDA-PSP-015-2022</v>
          </cell>
          <cell r="L352" t="str">
            <v>X</v>
          </cell>
          <cell r="N352" t="str">
            <v>CC</v>
          </cell>
          <cell r="O352">
            <v>1012324784</v>
          </cell>
          <cell r="P352">
            <v>1</v>
          </cell>
          <cell r="Q352" t="str">
            <v>TELLEZ SILVA</v>
          </cell>
          <cell r="R352" t="str">
            <v>JEIMY PAOLA</v>
          </cell>
          <cell r="S352" t="str">
            <v>No Aplica</v>
          </cell>
          <cell r="T352" t="str">
            <v>JEIMY PAOLA TELLEZ SILVA</v>
          </cell>
          <cell r="U352" t="str">
            <v>F</v>
          </cell>
          <cell r="V352">
            <v>44573</v>
          </cell>
          <cell r="W352">
            <v>44574</v>
          </cell>
          <cell r="X352">
            <v>44574</v>
          </cell>
          <cell r="Y352">
            <v>44754</v>
          </cell>
          <cell r="Z352" t="str">
            <v>Contratación Directa</v>
          </cell>
          <cell r="AA352" t="str">
            <v>Contrato</v>
          </cell>
          <cell r="AB352" t="str">
            <v>Prestación de Servicios Profesionales</v>
          </cell>
          <cell r="AC352" t="str">
            <v>PRESTAR SERVICIOS PROFESIONALES PARA BRINDAR SOPORTE EN LA PARAMETRIZACIÓN DEL SISTEMA DE NÓMINA, ASÍ COMO EN SU LIQUIDACIÓN.</v>
          </cell>
          <cell r="AD352">
            <v>44574</v>
          </cell>
          <cell r="AE352">
            <v>44574</v>
          </cell>
          <cell r="AF352">
            <v>44574</v>
          </cell>
          <cell r="AG352">
            <v>44754</v>
          </cell>
          <cell r="AH352">
            <v>6</v>
          </cell>
          <cell r="AI352">
            <v>0</v>
          </cell>
          <cell r="AJ352">
            <v>6</v>
          </cell>
          <cell r="AK352">
            <v>6</v>
          </cell>
          <cell r="AL352">
            <v>0</v>
          </cell>
          <cell r="AN352">
            <v>44754</v>
          </cell>
          <cell r="AO352">
            <v>30900000</v>
          </cell>
          <cell r="AP352">
            <v>30900000</v>
          </cell>
          <cell r="AQ352">
            <v>5150000</v>
          </cell>
          <cell r="AR352">
            <v>0</v>
          </cell>
          <cell r="AS352">
            <v>3182</v>
          </cell>
          <cell r="AT352">
            <v>696</v>
          </cell>
          <cell r="AU352">
            <v>44565</v>
          </cell>
          <cell r="AV352">
            <v>30900000</v>
          </cell>
          <cell r="AW352" t="str">
            <v>O23011605560000007754</v>
          </cell>
          <cell r="AX352" t="str">
            <v>INVERSION</v>
          </cell>
          <cell r="AY352">
            <v>0</v>
          </cell>
          <cell r="AZ352" t="str">
            <v>5000255187</v>
          </cell>
          <cell r="BA352">
            <v>305</v>
          </cell>
          <cell r="BB352">
            <v>44574</v>
          </cell>
          <cell r="BC352">
            <v>30900000</v>
          </cell>
          <cell r="BK352" t="str">
            <v/>
          </cell>
          <cell r="CE352" t="str">
            <v/>
          </cell>
          <cell r="CF352" t="str">
            <v/>
          </cell>
          <cell r="DA352">
            <v>44638</v>
          </cell>
          <cell r="DB352" t="str">
            <v>DIANA MARCELA ROMERO LOPEZ</v>
          </cell>
          <cell r="DC352">
            <v>52513761</v>
          </cell>
          <cell r="DD352" t="str">
            <v>Calle 49A #68b 5</v>
          </cell>
          <cell r="DE352" t="str">
            <v>3124932438;4160387</v>
          </cell>
          <cell r="DF352" t="str">
            <v>diana_romerito@yahoo.es</v>
          </cell>
          <cell r="DG352">
            <v>19741667</v>
          </cell>
          <cell r="DI352">
            <v>44670</v>
          </cell>
          <cell r="DJ352" t="str">
            <v>JOHN EDISON ROZO PENAGOS</v>
          </cell>
          <cell r="DK352">
            <v>1075872599</v>
          </cell>
          <cell r="DL352" t="str">
            <v>Auto Norte Km Finca el Carmen</v>
          </cell>
          <cell r="DM352">
            <v>3184941809</v>
          </cell>
          <cell r="DN352" t="str">
            <v>johnrozo9017@gmail.com</v>
          </cell>
          <cell r="DO352">
            <v>14420000</v>
          </cell>
          <cell r="EL352" t="str">
            <v>NO</v>
          </cell>
          <cell r="EM352" t="str">
            <v>No Aplica</v>
          </cell>
          <cell r="EN352" t="str">
            <v xml:space="preserve">120
</v>
          </cell>
          <cell r="EO352" t="e">
            <v>#VALUE!</v>
          </cell>
          <cell r="EP352">
            <v>45654</v>
          </cell>
          <cell r="ES352" t="str">
            <v>Clausula 1 - Numeral 6 y 23</v>
          </cell>
          <cell r="ET35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52" t="str">
            <v>No aplica</v>
          </cell>
        </row>
        <row r="353">
          <cell r="E353">
            <v>347</v>
          </cell>
          <cell r="F353" t="str">
            <v>347-2022</v>
          </cell>
          <cell r="G353" t="str">
            <v>CO1.PCCNTR.3215711</v>
          </cell>
          <cell r="H353" t="str">
            <v>EJECUTAR 100 % DEL PROGRAMA DE SANEAMIENTO FISCAL Y FINANCIERO</v>
          </cell>
          <cell r="I353" t="str">
            <v>En Ejecución</v>
          </cell>
          <cell r="J353" t="str">
            <v>https://community.secop.gov.co/Public/Tendering/OpportunityDetail/Index?noticeUID=CO1.NTC.2537004&amp;isFromPublicArea=True&amp;isModal=true&amp;asPopupView=true</v>
          </cell>
          <cell r="K353" t="str">
            <v>SDHT-SDF-PSP-004-2022</v>
          </cell>
          <cell r="L353" t="str">
            <v>X</v>
          </cell>
          <cell r="N353" t="str">
            <v>CC</v>
          </cell>
          <cell r="O353">
            <v>1031149187</v>
          </cell>
          <cell r="P353">
            <v>3</v>
          </cell>
          <cell r="Q353" t="str">
            <v>CRISTIANO CARDENAS</v>
          </cell>
          <cell r="R353" t="str">
            <v>BRAYAN DANIEL</v>
          </cell>
          <cell r="S353" t="str">
            <v>No Aplica</v>
          </cell>
          <cell r="T353" t="str">
            <v>BRAYAN DANIEL CRISTIANO CARDENAS</v>
          </cell>
          <cell r="U353" t="str">
            <v>M</v>
          </cell>
          <cell r="V353">
            <v>44573</v>
          </cell>
          <cell r="W353" t="str">
            <v>No Aplica</v>
          </cell>
          <cell r="X353">
            <v>44575</v>
          </cell>
          <cell r="Y353">
            <v>44923</v>
          </cell>
          <cell r="Z353" t="str">
            <v>Contratación Directa</v>
          </cell>
          <cell r="AA353" t="str">
            <v>Contrato</v>
          </cell>
          <cell r="AB353" t="str">
            <v>Prestación de Servicios Profesionales</v>
          </cell>
          <cell r="AC353" t="str">
            <v>PRESTAR SERVICIOS PROFESIONALES A LA SECRETARIA DISTRITAL DEL HABITAT EN EL PROCESO DE GESTION FINANCIERA, PARA APOYAR ACTIVIDADES ASOCIADAS AL ANALISIS, CLASIFICACIÓN, REGISTRO Y CONCILIACION DE LA INFORMACIÓN FINANCIERA DE LA ENTIDAD.</v>
          </cell>
          <cell r="AD353">
            <v>44575</v>
          </cell>
          <cell r="AE353">
            <v>44575</v>
          </cell>
          <cell r="AF353">
            <v>44575</v>
          </cell>
          <cell r="AG353">
            <v>44923</v>
          </cell>
          <cell r="AH353">
            <v>11</v>
          </cell>
          <cell r="AI353">
            <v>15</v>
          </cell>
          <cell r="AJ353">
            <v>11.5</v>
          </cell>
          <cell r="AK353">
            <v>11</v>
          </cell>
          <cell r="AL353">
            <v>15</v>
          </cell>
          <cell r="AN353">
            <v>44923</v>
          </cell>
          <cell r="AO353">
            <v>85675000</v>
          </cell>
          <cell r="AP353">
            <v>85675000</v>
          </cell>
          <cell r="AQ353">
            <v>7450000</v>
          </cell>
          <cell r="AR353">
            <v>0</v>
          </cell>
          <cell r="AS353">
            <v>3105</v>
          </cell>
          <cell r="AT353">
            <v>540</v>
          </cell>
          <cell r="AU353">
            <v>44565</v>
          </cell>
          <cell r="AV353">
            <v>85675000</v>
          </cell>
          <cell r="AW353" t="str">
            <v>O23011605560000007754</v>
          </cell>
          <cell r="AX353" t="str">
            <v>INVERSION</v>
          </cell>
          <cell r="AY353">
            <v>0</v>
          </cell>
          <cell r="AZ353" t="str">
            <v>5000255189</v>
          </cell>
          <cell r="BA353">
            <v>306</v>
          </cell>
          <cell r="BB353">
            <v>44574</v>
          </cell>
          <cell r="BC353">
            <v>85675000</v>
          </cell>
          <cell r="BK353" t="str">
            <v/>
          </cell>
          <cell r="CE353" t="str">
            <v/>
          </cell>
          <cell r="CF353" t="str">
            <v/>
          </cell>
          <cell r="EL353" t="str">
            <v>NO</v>
          </cell>
          <cell r="EM353" t="str">
            <v>No Aplica</v>
          </cell>
          <cell r="EN353" t="str">
            <v xml:space="preserve">120
</v>
          </cell>
          <cell r="EO353" t="e">
            <v>#VALUE!</v>
          </cell>
          <cell r="EP353">
            <v>45823</v>
          </cell>
          <cell r="ES353" t="str">
            <v>Clausula 1 - Numeral 6 y 23</v>
          </cell>
          <cell r="ET35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53" t="str">
            <v>No aplica</v>
          </cell>
        </row>
        <row r="354">
          <cell r="E354">
            <v>348</v>
          </cell>
          <cell r="F354" t="str">
            <v>348-2022</v>
          </cell>
          <cell r="G354" t="str">
            <v>CO1.PCCNTR.3215821</v>
          </cell>
          <cell r="H354" t="str">
            <v>IMPLEMENTAR 100 % DEL SISTEMA DE SERVICIO AL CIUDADANO.</v>
          </cell>
          <cell r="I354" t="str">
            <v>En Ejecución</v>
          </cell>
          <cell r="J354" t="str">
            <v>https://community.secop.gov.co/Public/Tendering/OpportunityDetail/Index?noticeUID=CO1.NTC.2536845&amp;isFromPublicArea=True&amp;isModal=true&amp;asPopupView=true</v>
          </cell>
          <cell r="K354" t="str">
            <v>SDHT-SDA-PSP-021-2022</v>
          </cell>
          <cell r="L354" t="str">
            <v>X</v>
          </cell>
          <cell r="N354" t="str">
            <v>CC</v>
          </cell>
          <cell r="O354">
            <v>1067879520</v>
          </cell>
          <cell r="P354">
            <v>6</v>
          </cell>
          <cell r="Q354" t="str">
            <v>ROJAS MARTINEZ</v>
          </cell>
          <cell r="R354" t="str">
            <v>JULIETH YICELA</v>
          </cell>
          <cell r="S354" t="str">
            <v>No Aplica</v>
          </cell>
          <cell r="T354" t="str">
            <v>JULIETH YICELA ROJAS MARTINEZ</v>
          </cell>
          <cell r="U354" t="str">
            <v>F</v>
          </cell>
          <cell r="V354">
            <v>44573</v>
          </cell>
          <cell r="W354" t="str">
            <v>No Aplica</v>
          </cell>
          <cell r="X354">
            <v>44575</v>
          </cell>
          <cell r="Y354">
            <v>44754</v>
          </cell>
          <cell r="Z354" t="str">
            <v>Contratación Directa</v>
          </cell>
          <cell r="AA354" t="str">
            <v>Contrato</v>
          </cell>
          <cell r="AB354" t="str">
            <v>Prestación de Servicios Profesionales</v>
          </cell>
          <cell r="AC354" t="str">
            <v>PRESTAR SERVICIOS PROFESIONALES PARA APOYAR LAS ACTIVIDADES DE ARTICULACIÓN ADMINISTRATIVA RELACIONADOS CON LA GESTIÓN DE SERVICIO A LA CIUDADANÍA</v>
          </cell>
          <cell r="AD354">
            <v>44575</v>
          </cell>
          <cell r="AE354">
            <v>44575</v>
          </cell>
          <cell r="AF354">
            <v>44575</v>
          </cell>
          <cell r="AG354">
            <v>44755</v>
          </cell>
          <cell r="AH354">
            <v>6</v>
          </cell>
          <cell r="AI354">
            <v>0</v>
          </cell>
          <cell r="AJ354">
            <v>6</v>
          </cell>
          <cell r="AK354">
            <v>6</v>
          </cell>
          <cell r="AL354">
            <v>0</v>
          </cell>
          <cell r="AN354">
            <v>44755</v>
          </cell>
          <cell r="AO354">
            <v>28200000</v>
          </cell>
          <cell r="AP354">
            <v>28200000</v>
          </cell>
          <cell r="AQ354">
            <v>4700000</v>
          </cell>
          <cell r="AR354">
            <v>0</v>
          </cell>
          <cell r="AS354">
            <v>3059</v>
          </cell>
          <cell r="AT354">
            <v>706</v>
          </cell>
          <cell r="AU354">
            <v>44565</v>
          </cell>
          <cell r="AV354">
            <v>28200000</v>
          </cell>
          <cell r="AW354" t="str">
            <v>O23011605560000007754</v>
          </cell>
          <cell r="AX354" t="str">
            <v>INVERSION</v>
          </cell>
          <cell r="AY354">
            <v>0</v>
          </cell>
          <cell r="AZ354" t="str">
            <v>5000255205</v>
          </cell>
          <cell r="BA354">
            <v>307</v>
          </cell>
          <cell r="BB354">
            <v>44574</v>
          </cell>
          <cell r="BC354">
            <v>28200000</v>
          </cell>
          <cell r="BK354" t="str">
            <v/>
          </cell>
          <cell r="CE354" t="str">
            <v/>
          </cell>
          <cell r="CF354" t="str">
            <v/>
          </cell>
          <cell r="EL354" t="str">
            <v>NO</v>
          </cell>
          <cell r="EM354" t="str">
            <v>No Aplica</v>
          </cell>
          <cell r="EN354" t="str">
            <v xml:space="preserve">120
</v>
          </cell>
          <cell r="EO354" t="e">
            <v>#VALUE!</v>
          </cell>
          <cell r="EP354">
            <v>45655</v>
          </cell>
          <cell r="ES354" t="str">
            <v>Clausula 1 - Numeral 6 y 23</v>
          </cell>
          <cell r="ET35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54" t="str">
            <v>No aplica</v>
          </cell>
        </row>
        <row r="355">
          <cell r="E355">
            <v>349</v>
          </cell>
          <cell r="F355" t="str">
            <v>349-2022</v>
          </cell>
          <cell r="G355" t="str">
            <v>CO1.PCCNTR.3218315</v>
          </cell>
          <cell r="H355" t="str">
            <v>CREAR 1 HERRAMIENTA TECNOLÓGICA COMO SOPORTE VIRTUAL DEL BANCO DISTRITAL DE MATERIALES</v>
          </cell>
          <cell r="I355" t="str">
            <v>En Ejecución</v>
          </cell>
          <cell r="J355" t="str">
            <v>https://community.secop.gov.co/Public/Tendering/OpportunityDetail/Index?noticeUID=CO1.NTC.2539216&amp;isFromPublicArea=True&amp;isModal=true&amp;asPopupView=true</v>
          </cell>
          <cell r="K355" t="str">
            <v>SDHT-SDAC-SDPSP-016-2022</v>
          </cell>
          <cell r="L355" t="str">
            <v>X</v>
          </cell>
          <cell r="N355" t="str">
            <v>CC</v>
          </cell>
          <cell r="O355">
            <v>52777129</v>
          </cell>
          <cell r="P355">
            <v>5</v>
          </cell>
          <cell r="Q355" t="str">
            <v>RODRIGUEZ ESQUIVEL</v>
          </cell>
          <cell r="R355" t="str">
            <v>FABIOLA ANDREA</v>
          </cell>
          <cell r="S355" t="str">
            <v>No Aplica</v>
          </cell>
          <cell r="T355" t="str">
            <v>FABIOLA ANDREA RODRIGUEZ ESQUIVEL</v>
          </cell>
          <cell r="U355" t="str">
            <v>F</v>
          </cell>
          <cell r="V355">
            <v>44574</v>
          </cell>
          <cell r="W355">
            <v>44574</v>
          </cell>
          <cell r="X355">
            <v>44575</v>
          </cell>
          <cell r="Y355">
            <v>44878</v>
          </cell>
          <cell r="Z355" t="str">
            <v>Contratación Directa</v>
          </cell>
          <cell r="AA355" t="str">
            <v>Contrato</v>
          </cell>
          <cell r="AB355" t="str">
            <v>Prestación de Servicios Profesionales</v>
          </cell>
          <cell r="AC355" t="str">
            <v>PRESTAR SERVICIOS PROFESIONALES PARA APOYAR LA LABOR DE GEOREFERENCIACIÓN DE INFORMACIÓN CARTOGRÁFICA DE PROVEEDORES DE MATERIALES DE CONSTRUCCIÓN Y SOLUCIONES HABITACIONALES.</v>
          </cell>
          <cell r="AD355">
            <v>44575</v>
          </cell>
          <cell r="AE355">
            <v>44575</v>
          </cell>
          <cell r="AF355">
            <v>44575</v>
          </cell>
          <cell r="AG355">
            <v>44878</v>
          </cell>
          <cell r="AH355">
            <v>10</v>
          </cell>
          <cell r="AI355">
            <v>0</v>
          </cell>
          <cell r="AJ355">
            <v>10</v>
          </cell>
          <cell r="AK355">
            <v>10</v>
          </cell>
          <cell r="AL355">
            <v>0</v>
          </cell>
          <cell r="AN355">
            <v>44878</v>
          </cell>
          <cell r="AO355">
            <v>87550000</v>
          </cell>
          <cell r="AP355">
            <v>87550000</v>
          </cell>
          <cell r="AQ355">
            <v>8755000</v>
          </cell>
          <cell r="AR355">
            <v>0</v>
          </cell>
          <cell r="AS355">
            <v>2926</v>
          </cell>
          <cell r="AT355">
            <v>19</v>
          </cell>
          <cell r="AU355">
            <v>44564</v>
          </cell>
          <cell r="AV355">
            <v>87550000</v>
          </cell>
          <cell r="AW355" t="str">
            <v>O23011601190000007747</v>
          </cell>
          <cell r="AX355" t="str">
            <v>INVERSION</v>
          </cell>
          <cell r="AY355">
            <v>0</v>
          </cell>
          <cell r="AZ355" t="str">
            <v>5000256483</v>
          </cell>
          <cell r="BA355">
            <v>340</v>
          </cell>
          <cell r="BB355">
            <v>44575</v>
          </cell>
          <cell r="BC355">
            <v>87550000</v>
          </cell>
          <cell r="BK355" t="str">
            <v/>
          </cell>
          <cell r="CE355" t="str">
            <v/>
          </cell>
          <cell r="CF355" t="str">
            <v/>
          </cell>
          <cell r="EL355" t="str">
            <v>NO</v>
          </cell>
          <cell r="EM355" t="str">
            <v>No Aplica</v>
          </cell>
          <cell r="EN355" t="str">
            <v xml:space="preserve">120
</v>
          </cell>
          <cell r="EO355" t="e">
            <v>#VALUE!</v>
          </cell>
          <cell r="EP355">
            <v>45778</v>
          </cell>
          <cell r="ES355" t="str">
            <v>Clausula 1 - Numeral 6 y 23</v>
          </cell>
          <cell r="ET35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55" t="str">
            <v>No aplica</v>
          </cell>
        </row>
        <row r="356">
          <cell r="E356">
            <v>350</v>
          </cell>
          <cell r="F356" t="str">
            <v>350-2022</v>
          </cell>
          <cell r="G356" t="str">
            <v>CO1.PCCNTR.3218323</v>
          </cell>
          <cell r="H356" t="str">
            <v>CREAR 1 HERRAMIENTA TECNOLÓGICA COMO SOPORTE VIRTUAL DEL BANCO DISTRITAL DE MATERIALES</v>
          </cell>
          <cell r="I356" t="str">
            <v>En Ejecución</v>
          </cell>
          <cell r="J356" t="str">
            <v>https://community.secop.gov.co/Public/Tendering/OpportunityDetail/Index?noticeUID=CO1.NTC.2539220&amp;isFromPublicArea=True&amp;isModal=true&amp;asPopupView=true</v>
          </cell>
          <cell r="K356" t="str">
            <v>SDHT-SDAC-SDPSP-017-2022</v>
          </cell>
          <cell r="L356" t="str">
            <v>X</v>
          </cell>
          <cell r="N356" t="str">
            <v>CC</v>
          </cell>
          <cell r="O356">
            <v>1010180523</v>
          </cell>
          <cell r="P356">
            <v>9</v>
          </cell>
          <cell r="Q356" t="str">
            <v>GUTIERREZ LEON</v>
          </cell>
          <cell r="R356" t="str">
            <v>LEONARDO ANDRES</v>
          </cell>
          <cell r="S356" t="str">
            <v>No Aplica</v>
          </cell>
          <cell r="T356" t="str">
            <v>LEONARDO ANDRES GUTIERREZ LEON</v>
          </cell>
          <cell r="U356" t="str">
            <v>M</v>
          </cell>
          <cell r="V356">
            <v>44574</v>
          </cell>
          <cell r="W356">
            <v>44578</v>
          </cell>
          <cell r="X356">
            <v>44575</v>
          </cell>
          <cell r="Y356">
            <v>44878</v>
          </cell>
          <cell r="Z356" t="str">
            <v>Contratación Directa</v>
          </cell>
          <cell r="AA356" t="str">
            <v>Contrato</v>
          </cell>
          <cell r="AB356" t="str">
            <v>Prestación de Servicios Profesionales</v>
          </cell>
          <cell r="AC356" t="str">
            <v>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v>
          </cell>
          <cell r="AD356">
            <v>44578</v>
          </cell>
          <cell r="AE356">
            <v>44578</v>
          </cell>
          <cell r="AF356">
            <v>44578</v>
          </cell>
          <cell r="AG356">
            <v>44881</v>
          </cell>
          <cell r="AH356">
            <v>10</v>
          </cell>
          <cell r="AI356">
            <v>0</v>
          </cell>
          <cell r="AJ356">
            <v>10</v>
          </cell>
          <cell r="AK356">
            <v>10</v>
          </cell>
          <cell r="AL356">
            <v>0</v>
          </cell>
          <cell r="AN356">
            <v>44881</v>
          </cell>
          <cell r="AO356">
            <v>77000000</v>
          </cell>
          <cell r="AP356">
            <v>77000000</v>
          </cell>
          <cell r="AQ356">
            <v>7700000</v>
          </cell>
          <cell r="AR356">
            <v>0</v>
          </cell>
          <cell r="AS356">
            <v>2921</v>
          </cell>
          <cell r="AT356">
            <v>9</v>
          </cell>
          <cell r="AU356">
            <v>44564</v>
          </cell>
          <cell r="AV356">
            <v>77000000</v>
          </cell>
          <cell r="AW356" t="str">
            <v>O23011601190000007747</v>
          </cell>
          <cell r="AX356" t="str">
            <v>INVERSION</v>
          </cell>
          <cell r="AY356">
            <v>0</v>
          </cell>
          <cell r="AZ356" t="str">
            <v>5000256486</v>
          </cell>
          <cell r="BA356">
            <v>342</v>
          </cell>
          <cell r="BB356">
            <v>44575</v>
          </cell>
          <cell r="BC356">
            <v>77000000</v>
          </cell>
          <cell r="BK356" t="str">
            <v/>
          </cell>
          <cell r="CE356" t="str">
            <v/>
          </cell>
          <cell r="CF356" t="str">
            <v/>
          </cell>
          <cell r="EL356" t="str">
            <v>NO</v>
          </cell>
          <cell r="EM356" t="str">
            <v>No Aplica</v>
          </cell>
          <cell r="EN356" t="str">
            <v xml:space="preserve">120
</v>
          </cell>
          <cell r="EO356" t="e">
            <v>#VALUE!</v>
          </cell>
          <cell r="EP356">
            <v>45781</v>
          </cell>
          <cell r="ES356" t="str">
            <v>Clausula 1 - Numeral 6 y 23</v>
          </cell>
          <cell r="ET35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56" t="str">
            <v>No aplica</v>
          </cell>
        </row>
        <row r="357">
          <cell r="E357">
            <v>351</v>
          </cell>
          <cell r="F357" t="str">
            <v>351-2022</v>
          </cell>
          <cell r="G357" t="str">
            <v>CO1.PCCNTR.3218026</v>
          </cell>
          <cell r="H357" t="str">
            <v>CREAR 1 HERRAMIENTA TECNOLÓGICA COMO SOPORTE VIRTUAL DEL BANCO DISTRITAL DE MATERIALES</v>
          </cell>
          <cell r="I357" t="str">
            <v>En Ejecución</v>
          </cell>
          <cell r="J357" t="str">
            <v>https://community.secop.gov.co/Public/Tendering/OpportunityDetail/Index?noticeUID=CO1.NTC.2539320&amp;isFromPublicArea=True&amp;isModal=true&amp;asPopupView=true</v>
          </cell>
          <cell r="K357" t="str">
            <v>SDHT-SDAC-SDPSP-018-2022</v>
          </cell>
          <cell r="L357" t="str">
            <v>X</v>
          </cell>
          <cell r="N357" t="str">
            <v>CC</v>
          </cell>
          <cell r="O357">
            <v>52226898</v>
          </cell>
          <cell r="P357">
            <v>7</v>
          </cell>
          <cell r="Q357" t="str">
            <v>ABREU MURCIA</v>
          </cell>
          <cell r="R357" t="str">
            <v>ANA JUDITH</v>
          </cell>
          <cell r="S357" t="str">
            <v>No Aplica</v>
          </cell>
          <cell r="T357" t="str">
            <v>ANA JUDITH ABREU MURCIA</v>
          </cell>
          <cell r="U357" t="str">
            <v>F</v>
          </cell>
          <cell r="V357">
            <v>44574</v>
          </cell>
          <cell r="W357">
            <v>44578</v>
          </cell>
          <cell r="X357">
            <v>44575</v>
          </cell>
          <cell r="Y357">
            <v>44877</v>
          </cell>
          <cell r="Z357" t="str">
            <v>Contratación Directa</v>
          </cell>
          <cell r="AA357" t="str">
            <v>Contrato</v>
          </cell>
          <cell r="AB357" t="str">
            <v>Prestación de Servicios Profesionales</v>
          </cell>
          <cell r="AC357" t="str">
            <v>PRESTAR LOS SERVICIOS PROFESIONALES PARA APOYAR LA GESTIÓN ADMINISTRATIVA Y FINANCIERA RELACIONADA CON ALE BANCO DISTRITAL DE MATERIALES.</v>
          </cell>
          <cell r="AD357">
            <v>44578</v>
          </cell>
          <cell r="AE357">
            <v>44578</v>
          </cell>
          <cell r="AF357">
            <v>44578</v>
          </cell>
          <cell r="AG357">
            <v>44881</v>
          </cell>
          <cell r="AH357">
            <v>10</v>
          </cell>
          <cell r="AI357">
            <v>0</v>
          </cell>
          <cell r="AJ357">
            <v>10</v>
          </cell>
          <cell r="AK357">
            <v>10</v>
          </cell>
          <cell r="AL357">
            <v>0</v>
          </cell>
          <cell r="AN357">
            <v>44881</v>
          </cell>
          <cell r="AO357">
            <v>53000000</v>
          </cell>
          <cell r="AP357">
            <v>53000000</v>
          </cell>
          <cell r="AQ357">
            <v>5300000</v>
          </cell>
          <cell r="AR357">
            <v>0</v>
          </cell>
          <cell r="AS357">
            <v>2928</v>
          </cell>
          <cell r="AT357">
            <v>12</v>
          </cell>
          <cell r="AU357">
            <v>44564</v>
          </cell>
          <cell r="AV357">
            <v>53000000</v>
          </cell>
          <cell r="AW357" t="str">
            <v>O23011601190000007747</v>
          </cell>
          <cell r="AX357" t="str">
            <v>INVERSION</v>
          </cell>
          <cell r="AY357">
            <v>0</v>
          </cell>
          <cell r="AZ357" t="str">
            <v>5000256489</v>
          </cell>
          <cell r="BA357">
            <v>344</v>
          </cell>
          <cell r="BB357">
            <v>44575</v>
          </cell>
          <cell r="BC357">
            <v>53000000</v>
          </cell>
          <cell r="BK357" t="str">
            <v/>
          </cell>
          <cell r="CE357" t="str">
            <v/>
          </cell>
          <cell r="CF357" t="str">
            <v/>
          </cell>
          <cell r="EL357" t="str">
            <v>NO</v>
          </cell>
          <cell r="EM357" t="str">
            <v>No Aplica</v>
          </cell>
          <cell r="EN357" t="str">
            <v xml:space="preserve">120
</v>
          </cell>
          <cell r="EO357" t="e">
            <v>#VALUE!</v>
          </cell>
          <cell r="EP357">
            <v>45781</v>
          </cell>
          <cell r="ES357" t="str">
            <v>Clausula 1 - Numeral 6 y 23</v>
          </cell>
          <cell r="ET35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57" t="str">
            <v>No aplica</v>
          </cell>
        </row>
        <row r="358">
          <cell r="E358">
            <v>352</v>
          </cell>
          <cell r="F358" t="str">
            <v>352-2022</v>
          </cell>
          <cell r="G358" t="str">
            <v>CO1.PCCNTR.3218033</v>
          </cell>
          <cell r="H358" t="str">
            <v>IMPLEMENTAR 1 PLATAFORMA VIRTUAL DE REALIZACIÓN DE TRÁMITES</v>
          </cell>
          <cell r="I358" t="str">
            <v>En Ejecución</v>
          </cell>
          <cell r="J358" t="str">
            <v>https://community.secop.gov.co/Public/Tendering/OpportunityDetail/Index?noticeUID=CO1.NTC.2539324&amp;isFromPublicArea=True&amp;isModal=true&amp;asPopupView=true</v>
          </cell>
          <cell r="K358" t="str">
            <v>SDHT-SDAC-SDPSP-019-2022</v>
          </cell>
          <cell r="L358" t="str">
            <v>X</v>
          </cell>
          <cell r="N358" t="str">
            <v>CC</v>
          </cell>
          <cell r="O358">
            <v>92642597</v>
          </cell>
          <cell r="P358">
            <v>4</v>
          </cell>
          <cell r="Q358" t="str">
            <v>AMAYA PEREZ</v>
          </cell>
          <cell r="R358" t="str">
            <v>EDEL JOSE</v>
          </cell>
          <cell r="S358" t="str">
            <v>No Aplica</v>
          </cell>
          <cell r="T358" t="str">
            <v>EDEL JOSE AMAYA PEREZ</v>
          </cell>
          <cell r="U358" t="str">
            <v>M</v>
          </cell>
          <cell r="V358">
            <v>44575</v>
          </cell>
          <cell r="W358">
            <v>44578</v>
          </cell>
          <cell r="X358">
            <v>44579</v>
          </cell>
          <cell r="Y358">
            <v>44882</v>
          </cell>
          <cell r="Z358" t="str">
            <v>Contratación Directa</v>
          </cell>
          <cell r="AA358" t="str">
            <v>Contrato</v>
          </cell>
          <cell r="AB358" t="str">
            <v>Prestación de Servicios Profesionales</v>
          </cell>
          <cell r="AC358" t="str">
            <v>PRESTAR SERVICIOS PROFESIONALES PARA EL DESARROLLO Y/O ACTUALIZACIÓN DE LAS INTERFACES DE USUARIO Y DISEÑO DE EXPERIENCIA DE LA PLATAFORMA DE REALIZACIÓN DE TRÁMITES Y HERRAMIENTAS CONEXAS.</v>
          </cell>
          <cell r="AD358">
            <v>44579</v>
          </cell>
          <cell r="AE358">
            <v>44579</v>
          </cell>
          <cell r="AF358">
            <v>44579</v>
          </cell>
          <cell r="AG358">
            <v>44882</v>
          </cell>
          <cell r="AH358">
            <v>10</v>
          </cell>
          <cell r="AI358">
            <v>0</v>
          </cell>
          <cell r="AJ358">
            <v>10</v>
          </cell>
          <cell r="AK358">
            <v>10</v>
          </cell>
          <cell r="AL358">
            <v>0</v>
          </cell>
          <cell r="AN358">
            <v>44882</v>
          </cell>
          <cell r="AO358">
            <v>88000000</v>
          </cell>
          <cell r="AP358">
            <v>88000000</v>
          </cell>
          <cell r="AQ358">
            <v>8800000</v>
          </cell>
          <cell r="AR358">
            <v>0</v>
          </cell>
          <cell r="AS358">
            <v>2935</v>
          </cell>
          <cell r="AT358">
            <v>2</v>
          </cell>
          <cell r="AU358">
            <v>44564</v>
          </cell>
          <cell r="AV358">
            <v>88000000</v>
          </cell>
          <cell r="AW358" t="str">
            <v>O23011601190000007747</v>
          </cell>
          <cell r="AX358" t="str">
            <v>INVERSION</v>
          </cell>
          <cell r="AY358">
            <v>0</v>
          </cell>
          <cell r="AZ358" t="str">
            <v>5000261293</v>
          </cell>
          <cell r="BA358">
            <v>450</v>
          </cell>
          <cell r="BB358">
            <v>44578</v>
          </cell>
          <cell r="BC358">
            <v>88000000</v>
          </cell>
          <cell r="BK358" t="str">
            <v/>
          </cell>
          <cell r="CE358" t="str">
            <v/>
          </cell>
          <cell r="CF358" t="str">
            <v/>
          </cell>
          <cell r="DA358">
            <v>44694</v>
          </cell>
          <cell r="DB358" t="str">
            <v>JHONN HARBEY PEÑA AMADOR</v>
          </cell>
          <cell r="DC358">
            <v>79950650</v>
          </cell>
          <cell r="DD358" t="str">
            <v>Carrera 102c No. 140B - 52</v>
          </cell>
          <cell r="DE358" t="str">
            <v>3142920126 / 5207612</v>
          </cell>
          <cell r="DF358" t="str">
            <v>jhonn1337@gmail.com</v>
          </cell>
          <cell r="DG358">
            <v>54266667</v>
          </cell>
          <cell r="DH358" t="str">
            <v>pendiente</v>
          </cell>
          <cell r="EL358" t="str">
            <v>NO</v>
          </cell>
          <cell r="EM358" t="str">
            <v>No Aplica</v>
          </cell>
          <cell r="EN358" t="str">
            <v xml:space="preserve">120
</v>
          </cell>
          <cell r="EO358" t="e">
            <v>#VALUE!</v>
          </cell>
          <cell r="EP358">
            <v>45782</v>
          </cell>
          <cell r="ES358" t="str">
            <v>Clausula 1 - Numeral 6 y 23</v>
          </cell>
          <cell r="ET35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58" t="str">
            <v>No aplica</v>
          </cell>
        </row>
        <row r="359">
          <cell r="E359">
            <v>353</v>
          </cell>
          <cell r="F359" t="str">
            <v>353-2022</v>
          </cell>
          <cell r="G359" t="str">
            <v>CO1.PCCNTR.3218978</v>
          </cell>
          <cell r="H359" t="str">
            <v>EJECUTAR  6 ESTRATEGIAS PARA EL FORTALECIMIENTO DE LA PARTICIPACIÓN CIUDADANA EN LOS TEMAS ESTRATÉGICOS DEL SECTOR</v>
          </cell>
          <cell r="I359" t="str">
            <v>En Ejecución</v>
          </cell>
          <cell r="J359" t="str">
            <v>https://community.secop.gov.co/Public/Tendering/OpportunityDetail/Index?noticeUID=CO1.NTC.2539699&amp;isFromPublicArea=True&amp;isModal=true&amp;asPopupView=true</v>
          </cell>
          <cell r="K359" t="str">
            <v>SDHT-SPRC-PSP-007-2022</v>
          </cell>
          <cell r="L359" t="str">
            <v>X</v>
          </cell>
          <cell r="N359" t="str">
            <v>CC</v>
          </cell>
          <cell r="O359">
            <v>1014181616</v>
          </cell>
          <cell r="P359">
            <v>4</v>
          </cell>
          <cell r="Q359" t="str">
            <v>RODRIGUEZ PANQUEVA</v>
          </cell>
          <cell r="R359" t="str">
            <v>DIEGO ARMANDO</v>
          </cell>
          <cell r="S359" t="str">
            <v>No Aplica</v>
          </cell>
          <cell r="T359" t="str">
            <v>DIEGO ARMANDO RODRIGUEZ PANQUEVA</v>
          </cell>
          <cell r="U359" t="str">
            <v>M</v>
          </cell>
          <cell r="V359">
            <v>44574</v>
          </cell>
          <cell r="W359">
            <v>44574</v>
          </cell>
          <cell r="X359">
            <v>44575</v>
          </cell>
          <cell r="Y359">
            <v>44908</v>
          </cell>
          <cell r="Z359" t="str">
            <v>Contratación Directa</v>
          </cell>
          <cell r="AA359" t="str">
            <v>Contrato</v>
          </cell>
          <cell r="AB359" t="str">
            <v>Prestación de Servicios Profesionales</v>
          </cell>
          <cell r="AC359" t="str">
            <v>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v>
          </cell>
          <cell r="AD359">
            <v>44575</v>
          </cell>
          <cell r="AE359">
            <v>44575</v>
          </cell>
          <cell r="AF359">
            <v>44575</v>
          </cell>
          <cell r="AG359">
            <v>44908</v>
          </cell>
          <cell r="AH359">
            <v>11</v>
          </cell>
          <cell r="AI359">
            <v>0</v>
          </cell>
          <cell r="AJ359">
            <v>11</v>
          </cell>
          <cell r="AK359">
            <v>11</v>
          </cell>
          <cell r="AL359">
            <v>0</v>
          </cell>
          <cell r="AN359">
            <v>44908</v>
          </cell>
          <cell r="AO359">
            <v>89507000</v>
          </cell>
          <cell r="AP359">
            <v>89507000</v>
          </cell>
          <cell r="AQ359">
            <v>8137000</v>
          </cell>
          <cell r="AR359">
            <v>0</v>
          </cell>
          <cell r="AS359">
            <v>3210</v>
          </cell>
          <cell r="AT359">
            <v>88</v>
          </cell>
          <cell r="AU359">
            <v>44564</v>
          </cell>
          <cell r="AV359">
            <v>89507000</v>
          </cell>
          <cell r="AW359" t="str">
            <v>O23011601210000007590</v>
          </cell>
          <cell r="AX359" t="str">
            <v>INVERSION</v>
          </cell>
          <cell r="AY359">
            <v>0</v>
          </cell>
          <cell r="AZ359" t="str">
            <v>5000256492</v>
          </cell>
          <cell r="BA359">
            <v>346</v>
          </cell>
          <cell r="BB359">
            <v>44575</v>
          </cell>
          <cell r="BC359">
            <v>89507000</v>
          </cell>
          <cell r="BK359" t="str">
            <v/>
          </cell>
          <cell r="CE359" t="str">
            <v/>
          </cell>
          <cell r="CF359" t="str">
            <v/>
          </cell>
          <cell r="EL359" t="str">
            <v>NO</v>
          </cell>
          <cell r="EM359" t="str">
            <v>No Aplica</v>
          </cell>
          <cell r="EN359" t="str">
            <v xml:space="preserve">120
</v>
          </cell>
          <cell r="EO359" t="e">
            <v>#VALUE!</v>
          </cell>
          <cell r="EP359">
            <v>45808</v>
          </cell>
          <cell r="ES359" t="str">
            <v>Clausula 1 - Numeral 6 y 23</v>
          </cell>
          <cell r="ET35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59" t="str">
            <v>No aplica</v>
          </cell>
        </row>
        <row r="360">
          <cell r="E360">
            <v>354</v>
          </cell>
          <cell r="F360" t="str">
            <v>354-2022</v>
          </cell>
          <cell r="G360" t="str">
            <v>CO1.PCCNTR.3215887</v>
          </cell>
          <cell r="H360" t="str">
            <v>EJECUTAR  6 ESTRATEGIAS PARA EL FORTALECIMIENTO DE LA PARTICIPACIÓN CIUDADANA EN LOS TEMAS ESTRATÉGICOS DEL SECTOR</v>
          </cell>
          <cell r="I360" t="str">
            <v>En Ejecución</v>
          </cell>
          <cell r="J360" t="str">
            <v>https://community.secop.gov.co/Public/Tendering/OpportunityDetail/Index?noticeUID=CO1.NTC.2536867&amp;isFromPublicArea=True&amp;isModal=true&amp;asPopupView=true</v>
          </cell>
          <cell r="K360" t="str">
            <v>SDHT-SPRC-PSP-033-2022</v>
          </cell>
          <cell r="L360" t="str">
            <v>X</v>
          </cell>
          <cell r="N360" t="str">
            <v>CC</v>
          </cell>
          <cell r="O360">
            <v>52285831</v>
          </cell>
          <cell r="P360">
            <v>6</v>
          </cell>
          <cell r="Q360" t="str">
            <v>PACHON TORRES</v>
          </cell>
          <cell r="R360" t="str">
            <v>JEIMMY ANDREA</v>
          </cell>
          <cell r="S360" t="str">
            <v>No Aplica</v>
          </cell>
          <cell r="T360" t="str">
            <v>JEIMMY ANDREA PACHON TORRES</v>
          </cell>
          <cell r="U360" t="str">
            <v>F</v>
          </cell>
          <cell r="V360">
            <v>44574</v>
          </cell>
          <cell r="W360">
            <v>44574</v>
          </cell>
          <cell r="X360">
            <v>44575</v>
          </cell>
          <cell r="Y360">
            <v>44756</v>
          </cell>
          <cell r="Z360" t="str">
            <v>Contratación Directa</v>
          </cell>
          <cell r="AA360" t="str">
            <v>Contrato</v>
          </cell>
          <cell r="AB360" t="str">
            <v>Prestación de Servicios Profesionales</v>
          </cell>
          <cell r="AC360" t="str">
            <v>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v>
          </cell>
          <cell r="AD360">
            <v>44575</v>
          </cell>
          <cell r="AE360">
            <v>44575</v>
          </cell>
          <cell r="AF360">
            <v>44575</v>
          </cell>
          <cell r="AG360">
            <v>44755</v>
          </cell>
          <cell r="AH360">
            <v>6</v>
          </cell>
          <cell r="AI360">
            <v>0</v>
          </cell>
          <cell r="AJ360">
            <v>6</v>
          </cell>
          <cell r="AK360">
            <v>6</v>
          </cell>
          <cell r="AL360">
            <v>0</v>
          </cell>
          <cell r="AN360">
            <v>44755</v>
          </cell>
          <cell r="AO360">
            <v>48822000</v>
          </cell>
          <cell r="AP360">
            <v>48822000</v>
          </cell>
          <cell r="AQ360">
            <v>8137000</v>
          </cell>
          <cell r="AR360">
            <v>0</v>
          </cell>
          <cell r="AS360">
            <v>3716</v>
          </cell>
          <cell r="AT360">
            <v>153</v>
          </cell>
          <cell r="AU360">
            <v>44564</v>
          </cell>
          <cell r="AV360">
            <v>48822000</v>
          </cell>
          <cell r="AW360" t="str">
            <v>O23011601210000007590</v>
          </cell>
          <cell r="AX360" t="str">
            <v>INVERSION</v>
          </cell>
          <cell r="AY360">
            <v>0</v>
          </cell>
          <cell r="AZ360" t="str">
            <v>5000256967</v>
          </cell>
          <cell r="BA360">
            <v>358</v>
          </cell>
          <cell r="BB360">
            <v>44575</v>
          </cell>
          <cell r="BC360">
            <v>48822000</v>
          </cell>
          <cell r="BK360" t="str">
            <v/>
          </cell>
          <cell r="CE360" t="str">
            <v/>
          </cell>
          <cell r="CF360" t="str">
            <v/>
          </cell>
          <cell r="EL360" t="str">
            <v>NO</v>
          </cell>
          <cell r="EM360" t="str">
            <v>No Aplica</v>
          </cell>
          <cell r="EN360" t="str">
            <v xml:space="preserve">120
</v>
          </cell>
          <cell r="EO360" t="e">
            <v>#VALUE!</v>
          </cell>
          <cell r="EP360">
            <v>45655</v>
          </cell>
          <cell r="ES360" t="str">
            <v>Clausula 1 - Numeral 6 y 23</v>
          </cell>
          <cell r="ET36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60" t="str">
            <v>No aplica</v>
          </cell>
        </row>
        <row r="361">
          <cell r="E361">
            <v>355</v>
          </cell>
          <cell r="F361" t="str">
            <v>355-2022</v>
          </cell>
          <cell r="G361" t="str">
            <v>CO1.PCCNTR.3216403</v>
          </cell>
          <cell r="H361" t="str">
            <v>EJECUTAR  6 ESTRATEGIAS PARA EL FORTALECIMIENTO DE LA PARTICIPACIÓN CIUDADANA EN LOS TEMAS ESTRATÉGICOS DEL SECTOR</v>
          </cell>
          <cell r="I361" t="str">
            <v>En Ejecución</v>
          </cell>
          <cell r="J361" t="str">
            <v>https://community.secop.gov.co/Public/Tendering/OpportunityDetail/Index?noticeUID=CO1.NTC.2537112&amp;isFromPublicArea=True&amp;isModal=true&amp;asPopupView=true</v>
          </cell>
          <cell r="K361" t="str">
            <v>SDHT-SPRC-PSAG-002-2022</v>
          </cell>
          <cell r="L361" t="str">
            <v>X</v>
          </cell>
          <cell r="N361" t="str">
            <v>CC</v>
          </cell>
          <cell r="O361">
            <v>1000255039</v>
          </cell>
          <cell r="P361">
            <v>2</v>
          </cell>
          <cell r="Q361" t="str">
            <v>RODRIGUEZ ZAMUDIO</v>
          </cell>
          <cell r="R361" t="str">
            <v>JUAN SEBASTIAN</v>
          </cell>
          <cell r="S361" t="str">
            <v>No Aplica</v>
          </cell>
          <cell r="T361" t="str">
            <v>JUAN SEBASTIAN RODRIGUEZ ZAMUDIO</v>
          </cell>
          <cell r="U361" t="str">
            <v>M</v>
          </cell>
          <cell r="V361">
            <v>44574</v>
          </cell>
          <cell r="W361" t="str">
            <v>No Aplica</v>
          </cell>
          <cell r="X361">
            <v>44575</v>
          </cell>
          <cell r="Y361">
            <v>44926</v>
          </cell>
          <cell r="Z361" t="str">
            <v>Contratación Directa</v>
          </cell>
          <cell r="AA361" t="str">
            <v>Contrato</v>
          </cell>
          <cell r="AB361" t="str">
            <v>Prestación de Servicios  de Apoyo a la Gestión</v>
          </cell>
          <cell r="AC361" t="str">
            <v>PRESTAR SERVICIOS DE APOYO A LA GESTIÓN EN LAS ACTIVIDADES SOCIALES PARA LA PROMOCIÓN DE LAS ESTRATEGIAS DE PARTICIPACIÓN DE LA SDHT</v>
          </cell>
          <cell r="AD361">
            <v>44575</v>
          </cell>
          <cell r="AE361">
            <v>44575</v>
          </cell>
          <cell r="AF361">
            <v>44575</v>
          </cell>
          <cell r="AG361">
            <v>44923</v>
          </cell>
          <cell r="AH361">
            <v>11</v>
          </cell>
          <cell r="AI361">
            <v>15</v>
          </cell>
          <cell r="AJ361">
            <v>11.5</v>
          </cell>
          <cell r="AK361">
            <v>11</v>
          </cell>
          <cell r="AL361">
            <v>15</v>
          </cell>
          <cell r="AN361">
            <v>44923</v>
          </cell>
          <cell r="AO361">
            <v>31970000</v>
          </cell>
          <cell r="AP361">
            <v>31970000</v>
          </cell>
          <cell r="AQ361">
            <v>2780000</v>
          </cell>
          <cell r="AR361">
            <v>0</v>
          </cell>
          <cell r="AS361">
            <v>3627</v>
          </cell>
          <cell r="AT361">
            <v>179</v>
          </cell>
          <cell r="AU361">
            <v>44564</v>
          </cell>
          <cell r="AV361">
            <v>31970000</v>
          </cell>
          <cell r="AW361" t="str">
            <v>O23011601210000007590</v>
          </cell>
          <cell r="AX361" t="str">
            <v>INVERSION</v>
          </cell>
          <cell r="AY361">
            <v>0</v>
          </cell>
          <cell r="AZ361" t="str">
            <v>5000256973</v>
          </cell>
          <cell r="BA361">
            <v>359</v>
          </cell>
          <cell r="BB361">
            <v>44575</v>
          </cell>
          <cell r="BC361">
            <v>31970000</v>
          </cell>
          <cell r="BK361" t="str">
            <v/>
          </cell>
          <cell r="CE361" t="str">
            <v/>
          </cell>
          <cell r="CF361" t="str">
            <v/>
          </cell>
          <cell r="EL361" t="str">
            <v>NO</v>
          </cell>
          <cell r="EM361" t="str">
            <v>No Aplica</v>
          </cell>
          <cell r="EN361" t="str">
            <v xml:space="preserve">120
</v>
          </cell>
          <cell r="EO361" t="e">
            <v>#VALUE!</v>
          </cell>
          <cell r="EP361">
            <v>45823</v>
          </cell>
          <cell r="ES361" t="str">
            <v>Clausula 1 - Numeral 6 y 23</v>
          </cell>
          <cell r="ET36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61" t="str">
            <v>No aplica</v>
          </cell>
        </row>
        <row r="362">
          <cell r="E362">
            <v>356</v>
          </cell>
          <cell r="F362" t="str">
            <v>356-2022</v>
          </cell>
          <cell r="G362" t="str">
            <v>CO1.PCCNTR.3216413</v>
          </cell>
          <cell r="H362" t="str">
            <v>EJECUTAR  6 ESTRATEGIAS PARA EL FORTALECIMIENTO DE LA PARTICIPACIÓN CIUDADANA EN LOS TEMAS ESTRATÉGICOS DEL SECTOR</v>
          </cell>
          <cell r="I362" t="str">
            <v>En Ejecución</v>
          </cell>
          <cell r="J362" t="str">
            <v>https://community.secop.gov.co/Public/Tendering/OpportunityDetail/Index?noticeUID=CO1.NTC.2537114&amp;isFromPublicArea=True&amp;isModal=true&amp;asPopupView=true</v>
          </cell>
          <cell r="K362" t="str">
            <v>SDHT-SPRC-PSAG-003-2022</v>
          </cell>
          <cell r="L362" t="str">
            <v>X</v>
          </cell>
          <cell r="N362" t="str">
            <v>CC</v>
          </cell>
          <cell r="O362">
            <v>11205419</v>
          </cell>
          <cell r="P362">
            <v>3</v>
          </cell>
          <cell r="Q362" t="str">
            <v>RAMIREZ PEÑA</v>
          </cell>
          <cell r="R362" t="str">
            <v>JOHN ENMANUEL</v>
          </cell>
          <cell r="S362" t="str">
            <v>No Aplica</v>
          </cell>
          <cell r="T362" t="str">
            <v>JOHN ENMANUEL RAMIREZ PEÑA</v>
          </cell>
          <cell r="U362" t="str">
            <v>M</v>
          </cell>
          <cell r="V362">
            <v>44574</v>
          </cell>
          <cell r="W362" t="str">
            <v>No Aplica</v>
          </cell>
          <cell r="X362">
            <v>44575</v>
          </cell>
          <cell r="Y362">
            <v>44910</v>
          </cell>
          <cell r="Z362" t="str">
            <v>Contratación Directa</v>
          </cell>
          <cell r="AA362" t="str">
            <v>Contrato</v>
          </cell>
          <cell r="AB362" t="str">
            <v>Prestación de Servicios  de Apoyo a la Gestión</v>
          </cell>
          <cell r="AC362" t="str">
            <v>PRESTAR SERVICIOS DE APOYO A LA GESTIÓN PARA EL DESARROLLO DE LAS ACTIVIDADES LOGÍSTICAS Y OPERATIVAS QUE SURJAN DE LAS ESTRATEGIAS DE PARTICIPACIÓN E INTERVENCIÓN DEL SECTOR HÁBITAT A NIVEL TERRITORIAL.</v>
          </cell>
          <cell r="AD362">
            <v>44575</v>
          </cell>
          <cell r="AE362">
            <v>44575</v>
          </cell>
          <cell r="AF362">
            <v>44575</v>
          </cell>
          <cell r="AG362">
            <v>44908</v>
          </cell>
          <cell r="AH362">
            <v>11</v>
          </cell>
          <cell r="AI362">
            <v>0</v>
          </cell>
          <cell r="AJ362">
            <v>11</v>
          </cell>
          <cell r="AK362">
            <v>11</v>
          </cell>
          <cell r="AL362">
            <v>0</v>
          </cell>
          <cell r="AN362">
            <v>44908</v>
          </cell>
          <cell r="AO362">
            <v>33000000</v>
          </cell>
          <cell r="AP362">
            <v>33000000</v>
          </cell>
          <cell r="AQ362">
            <v>3000000</v>
          </cell>
          <cell r="AR362">
            <v>0</v>
          </cell>
          <cell r="AS362">
            <v>2915</v>
          </cell>
          <cell r="AT362">
            <v>182</v>
          </cell>
          <cell r="AU362">
            <v>44564</v>
          </cell>
          <cell r="AV362">
            <v>33000000</v>
          </cell>
          <cell r="AW362" t="str">
            <v>O23011601210000007590</v>
          </cell>
          <cell r="AX362" t="str">
            <v>INVERSION</v>
          </cell>
          <cell r="AY362">
            <v>0</v>
          </cell>
          <cell r="AZ362" t="str">
            <v>5000256978</v>
          </cell>
          <cell r="BA362">
            <v>360</v>
          </cell>
          <cell r="BB362">
            <v>44575</v>
          </cell>
          <cell r="BC362">
            <v>33000000</v>
          </cell>
          <cell r="BK362" t="str">
            <v/>
          </cell>
          <cell r="CE362" t="str">
            <v/>
          </cell>
          <cell r="CF362" t="str">
            <v/>
          </cell>
          <cell r="EL362" t="str">
            <v>NO</v>
          </cell>
          <cell r="EM362" t="str">
            <v>No Aplica</v>
          </cell>
          <cell r="EN362" t="str">
            <v xml:space="preserve">120
</v>
          </cell>
          <cell r="EO362" t="e">
            <v>#VALUE!</v>
          </cell>
          <cell r="EP362">
            <v>45808</v>
          </cell>
          <cell r="ES362" t="str">
            <v>Clausula 1 - Numeral 6 y 23</v>
          </cell>
          <cell r="ET36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62" t="str">
            <v>No aplica</v>
          </cell>
        </row>
        <row r="363">
          <cell r="E363">
            <v>357</v>
          </cell>
          <cell r="F363" t="str">
            <v>357-2022</v>
          </cell>
          <cell r="G363" t="str">
            <v>CO1.PCCNTR.3216423</v>
          </cell>
          <cell r="H363" t="str">
            <v>EJECUTAR  6 ESTRATEGIAS PARA EL FORTALECIMIENTO DE LA PARTICIPACIÓN CIUDADANA EN LOS TEMAS ESTRATÉGICOS DEL SECTOR</v>
          </cell>
          <cell r="I363" t="str">
            <v>En Ejecución</v>
          </cell>
          <cell r="J363" t="str">
            <v>https://community.secop.gov.co/Public/Tendering/OpportunityDetail/Index?noticeUID=CO1.NTC.2536872&amp;isFromPublicArea=True&amp;isModal=true&amp;asPopupView=true</v>
          </cell>
          <cell r="K363" t="str">
            <v>SDHT-SPRC-PSAG-004-2022</v>
          </cell>
          <cell r="L363" t="str">
            <v>X</v>
          </cell>
          <cell r="N363" t="str">
            <v>CC</v>
          </cell>
          <cell r="O363">
            <v>79244821</v>
          </cell>
          <cell r="P363">
            <v>5</v>
          </cell>
          <cell r="Q363" t="str">
            <v>RAMIREZ CAMARGO</v>
          </cell>
          <cell r="R363" t="str">
            <v>ISMAEL ANTONIO</v>
          </cell>
          <cell r="S363" t="str">
            <v>No Aplica</v>
          </cell>
          <cell r="T363" t="str">
            <v>ISMAEL ANTONIO RAMIREZ CAMARGO</v>
          </cell>
          <cell r="U363" t="str">
            <v>M</v>
          </cell>
          <cell r="V363">
            <v>44574</v>
          </cell>
          <cell r="W363" t="str">
            <v>No Aplica</v>
          </cell>
          <cell r="X363">
            <v>44575</v>
          </cell>
          <cell r="Y363">
            <v>44910</v>
          </cell>
          <cell r="Z363" t="str">
            <v>Contratación Directa</v>
          </cell>
          <cell r="AA363" t="str">
            <v>Contrato</v>
          </cell>
          <cell r="AB363" t="str">
            <v>Prestación de Servicios  de Apoyo a la Gestión</v>
          </cell>
          <cell r="AC363" t="str">
            <v>PRESTAR SERVICIOS DE APOYO A LA GESTIÓN PARA EL DESARROLLO DE LAS ACTIVIDADES LOGÍSTICAS Y OPERATIVAS QUE SURJAN DE LAS ESTRATEGIAS DE PARTICIPACIÓN E INTERVENCIÓN DEL SECTOR HÁBITAT A NIVEL TERRITORIAL.</v>
          </cell>
          <cell r="AD363">
            <v>44575</v>
          </cell>
          <cell r="AE363">
            <v>44575</v>
          </cell>
          <cell r="AF363">
            <v>44575</v>
          </cell>
          <cell r="AG363">
            <v>44908</v>
          </cell>
          <cell r="AH363">
            <v>11</v>
          </cell>
          <cell r="AI363">
            <v>0</v>
          </cell>
          <cell r="AJ363">
            <v>11</v>
          </cell>
          <cell r="AK363">
            <v>11</v>
          </cell>
          <cell r="AL363">
            <v>0</v>
          </cell>
          <cell r="AN363">
            <v>44908</v>
          </cell>
          <cell r="AO363">
            <v>33000000</v>
          </cell>
          <cell r="AP363">
            <v>33000000</v>
          </cell>
          <cell r="AQ363">
            <v>3000000</v>
          </cell>
          <cell r="AR363">
            <v>0</v>
          </cell>
          <cell r="AS363">
            <v>2916</v>
          </cell>
          <cell r="AT363">
            <v>130</v>
          </cell>
          <cell r="AU363">
            <v>44564</v>
          </cell>
          <cell r="AV363">
            <v>33000000</v>
          </cell>
          <cell r="AW363" t="str">
            <v>O23011601210000007590</v>
          </cell>
          <cell r="AX363" t="str">
            <v>INVERSION</v>
          </cell>
          <cell r="AY363">
            <v>0</v>
          </cell>
          <cell r="AZ363" t="str">
            <v>5000256985</v>
          </cell>
          <cell r="BA363">
            <v>362</v>
          </cell>
          <cell r="BB363">
            <v>44575</v>
          </cell>
          <cell r="BC363">
            <v>33000000</v>
          </cell>
          <cell r="BK363" t="str">
            <v/>
          </cell>
          <cell r="CE363" t="str">
            <v/>
          </cell>
          <cell r="CF363" t="str">
            <v/>
          </cell>
          <cell r="EL363" t="str">
            <v>NO</v>
          </cell>
          <cell r="EM363" t="str">
            <v>No Aplica</v>
          </cell>
          <cell r="EN363" t="str">
            <v xml:space="preserve">120
</v>
          </cell>
          <cell r="EO363" t="e">
            <v>#VALUE!</v>
          </cell>
          <cell r="EP363">
            <v>45808</v>
          </cell>
          <cell r="ES363" t="str">
            <v>Clausula 1 - Numeral 6 y 23</v>
          </cell>
          <cell r="ET36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63" t="str">
            <v>No aplica</v>
          </cell>
        </row>
        <row r="364">
          <cell r="E364">
            <v>358</v>
          </cell>
          <cell r="F364" t="str">
            <v>358-2022</v>
          </cell>
          <cell r="G364" t="str">
            <v>CO1.PCCNTR.3219292</v>
          </cell>
          <cell r="H364" t="str">
            <v>EJECUTAR  6 ESTRATEGIAS PARA EL FORTALECIMIENTO DE LA PARTICIPACIÓN CIUDADANA EN LOS TEMAS ESTRATÉGICOS DEL SECTOR</v>
          </cell>
          <cell r="I364" t="str">
            <v>En Ejecución</v>
          </cell>
          <cell r="J364" t="str">
            <v>https://community.secop.gov.co/Public/Tendering/OpportunityDetail/Index?noticeUID=CO1.NTC.2539628&amp;isFromPublicArea=True&amp;isModal=true&amp;asPopupView=true</v>
          </cell>
          <cell r="K364" t="str">
            <v>SDHT-SPRC-PSAG-005-2022</v>
          </cell>
          <cell r="L364" t="str">
            <v>X</v>
          </cell>
          <cell r="N364" t="str">
            <v>CC</v>
          </cell>
          <cell r="O364">
            <v>4588354</v>
          </cell>
          <cell r="P364">
            <v>0</v>
          </cell>
          <cell r="Q364" t="str">
            <v>ARANZAZU CORREA</v>
          </cell>
          <cell r="R364" t="str">
            <v>JOSE DUBERNEY</v>
          </cell>
          <cell r="S364" t="str">
            <v>No Aplica</v>
          </cell>
          <cell r="T364" t="str">
            <v>JOSE DUBERNEY ARANZAZU CORREA</v>
          </cell>
          <cell r="U364" t="str">
            <v>M</v>
          </cell>
          <cell r="V364">
            <v>44574</v>
          </cell>
          <cell r="W364" t="str">
            <v>No Aplica</v>
          </cell>
          <cell r="X364">
            <v>44575</v>
          </cell>
          <cell r="Y364">
            <v>44910</v>
          </cell>
          <cell r="Z364" t="str">
            <v>Contratación Directa</v>
          </cell>
          <cell r="AA364" t="str">
            <v>Contrato</v>
          </cell>
          <cell r="AB364" t="str">
            <v>Prestación de Servicios  de Apoyo a la Gestión</v>
          </cell>
          <cell r="AC364" t="str">
            <v>PRESTAR SERVICIOS DE APOYO A LA GESTIÓN PARA EL DESARROLLO DE LAS ACTIVIDADES LOGÍSTICAS Y OPERATIVAS QUE SURJAN DE LAS ESTRATEGIAS DE PARTICIPACIÓN E INTERVENCIÓN DEL SECTOR HÁBITAT A NIVEL TERRITORIAL.</v>
          </cell>
          <cell r="AD364">
            <v>44575</v>
          </cell>
          <cell r="AE364">
            <v>44575</v>
          </cell>
          <cell r="AF364">
            <v>44575</v>
          </cell>
          <cell r="AG364">
            <v>44908</v>
          </cell>
          <cell r="AH364">
            <v>11</v>
          </cell>
          <cell r="AI364">
            <v>0</v>
          </cell>
          <cell r="AJ364">
            <v>11</v>
          </cell>
          <cell r="AK364">
            <v>11</v>
          </cell>
          <cell r="AL364">
            <v>0</v>
          </cell>
          <cell r="AN364">
            <v>44908</v>
          </cell>
          <cell r="AO364">
            <v>33000000</v>
          </cell>
          <cell r="AP364">
            <v>33000000</v>
          </cell>
          <cell r="AQ364">
            <v>3000000</v>
          </cell>
          <cell r="AR364">
            <v>0</v>
          </cell>
          <cell r="AS364">
            <v>2917</v>
          </cell>
          <cell r="AT364">
            <v>109</v>
          </cell>
          <cell r="AU364">
            <v>44564</v>
          </cell>
          <cell r="AV364">
            <v>33000000</v>
          </cell>
          <cell r="AW364" t="str">
            <v>O23011601210000007590</v>
          </cell>
          <cell r="AX364" t="str">
            <v>INVERSION</v>
          </cell>
          <cell r="AY364">
            <v>0</v>
          </cell>
          <cell r="AZ364" t="str">
            <v>5000256989</v>
          </cell>
          <cell r="BA364">
            <v>363</v>
          </cell>
          <cell r="BB364">
            <v>44575</v>
          </cell>
          <cell r="BC364">
            <v>33000000</v>
          </cell>
          <cell r="BK364" t="str">
            <v/>
          </cell>
          <cell r="CE364" t="str">
            <v/>
          </cell>
          <cell r="CF364" t="str">
            <v/>
          </cell>
          <cell r="EL364" t="str">
            <v>NO</v>
          </cell>
          <cell r="EM364" t="str">
            <v>No Aplica</v>
          </cell>
          <cell r="EN364" t="str">
            <v xml:space="preserve">120
</v>
          </cell>
          <cell r="EO364" t="e">
            <v>#VALUE!</v>
          </cell>
          <cell r="EP364">
            <v>45808</v>
          </cell>
          <cell r="ES364" t="str">
            <v>Clausula 1 - Numeral 6 y 23</v>
          </cell>
          <cell r="ET36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64" t="str">
            <v>No aplica</v>
          </cell>
        </row>
        <row r="365">
          <cell r="E365">
            <v>359</v>
          </cell>
          <cell r="F365" t="str">
            <v>359-2022</v>
          </cell>
          <cell r="G365" t="str">
            <v>CO1.PCCNTR.3220489</v>
          </cell>
          <cell r="H365" t="str">
            <v>FORTALECER TÉCNICA Y ORGANIZACIONALMENTE 100 % DE LOS ACUEDUCTOS IDENTIFICADOS Y PRIORIZADOS EN LA ZONA RURAL DEL DISTRITO.</v>
          </cell>
          <cell r="I365" t="str">
            <v>En Ejecución</v>
          </cell>
          <cell r="J365" t="str">
            <v>https://community.secop.gov.co/Public/Tendering/OpportunityDetail/Index?noticeUID=CO1.NTC.2541290&amp;isFromPublicArea=True&amp;isModal=true&amp;asPopupView=true</v>
          </cell>
          <cell r="K365" t="str">
            <v>SDHT-SDSP-PSP-007-2022</v>
          </cell>
          <cell r="L365" t="str">
            <v>X</v>
          </cell>
          <cell r="N365" t="str">
            <v>CC</v>
          </cell>
          <cell r="O365">
            <v>1118843948</v>
          </cell>
          <cell r="P365">
            <v>3</v>
          </cell>
          <cell r="Q365" t="str">
            <v>MEJIA PEÑARANDA</v>
          </cell>
          <cell r="R365" t="str">
            <v>MARIA INES</v>
          </cell>
          <cell r="S365" t="str">
            <v>No Aplica</v>
          </cell>
          <cell r="T365" t="str">
            <v>MARIA INES MEJIA PEÑARANDA</v>
          </cell>
          <cell r="U365" t="str">
            <v>F</v>
          </cell>
          <cell r="V365">
            <v>44574</v>
          </cell>
          <cell r="W365" t="str">
            <v>No Aplica</v>
          </cell>
          <cell r="X365">
            <v>44578</v>
          </cell>
          <cell r="Y365">
            <v>44908</v>
          </cell>
          <cell r="Z365" t="str">
            <v>Contratación Directa</v>
          </cell>
          <cell r="AA365" t="str">
            <v>Contrato</v>
          </cell>
          <cell r="AB365" t="str">
            <v>Prestación de Servicios Profesionales</v>
          </cell>
          <cell r="AC365" t="str">
            <v>PRESTAR SERVICIOS PROFESIONALES PARA ADELANTAR LA ELABORACIÓN Y SEGUIMIENTO DE LOS PROCESOS CONTRACTUALES DE LA SUBDIRECCIÓN DE SERVICIOS PÚBLICOS DE LA SECRETARÍA DISTRITAL DEL HÁBITAT</v>
          </cell>
          <cell r="AD365">
            <v>44578</v>
          </cell>
          <cell r="AE365">
            <v>44578</v>
          </cell>
          <cell r="AF365">
            <v>44578</v>
          </cell>
          <cell r="AG365">
            <v>44911</v>
          </cell>
          <cell r="AH365">
            <v>11</v>
          </cell>
          <cell r="AI365">
            <v>0</v>
          </cell>
          <cell r="AJ365">
            <v>11</v>
          </cell>
          <cell r="AK365">
            <v>11</v>
          </cell>
          <cell r="AL365">
            <v>0</v>
          </cell>
          <cell r="AN365">
            <v>44911</v>
          </cell>
          <cell r="AO365">
            <v>84975000</v>
          </cell>
          <cell r="AP365">
            <v>84975000</v>
          </cell>
          <cell r="AQ365">
            <v>7725000</v>
          </cell>
          <cell r="AR365">
            <v>0</v>
          </cell>
          <cell r="AS365">
            <v>3440</v>
          </cell>
          <cell r="AT365">
            <v>553</v>
          </cell>
          <cell r="AU365">
            <v>44565</v>
          </cell>
          <cell r="AV365">
            <v>84975000</v>
          </cell>
          <cell r="AW365" t="str">
            <v>O23011602370000007615</v>
          </cell>
          <cell r="AX365" t="str">
            <v>INVERSION</v>
          </cell>
          <cell r="AY365">
            <v>0</v>
          </cell>
          <cell r="AZ365" t="str">
            <v>5000256272</v>
          </cell>
          <cell r="BA365">
            <v>333</v>
          </cell>
          <cell r="BB365">
            <v>44574</v>
          </cell>
          <cell r="BC365">
            <v>84975000</v>
          </cell>
          <cell r="BK365" t="str">
            <v/>
          </cell>
          <cell r="CE365" t="str">
            <v/>
          </cell>
          <cell r="CF365" t="str">
            <v/>
          </cell>
          <cell r="EL365" t="str">
            <v>NO</v>
          </cell>
          <cell r="EM365" t="str">
            <v>No Aplica</v>
          </cell>
          <cell r="EN365" t="str">
            <v xml:space="preserve">120
</v>
          </cell>
          <cell r="EO365" t="e">
            <v>#VALUE!</v>
          </cell>
          <cell r="EP365">
            <v>45811</v>
          </cell>
          <cell r="ES365" t="str">
            <v>Clausula 1 - Numeral 6 y 23</v>
          </cell>
          <cell r="ET36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65" t="str">
            <v>No aplica</v>
          </cell>
        </row>
        <row r="366">
          <cell r="E366">
            <v>360</v>
          </cell>
          <cell r="F366" t="str">
            <v>360-2022</v>
          </cell>
          <cell r="G366" t="str">
            <v>CO1.PCCNTR.3219883</v>
          </cell>
          <cell r="H366" t="str">
            <v>EJECUTAR  6 ESTRATEGIAS PARA EL FORTALECIMIENTO DE LA PARTICIPACIÓN CIUDADANA EN LOS TEMAS ESTRATÉGICOS DEL SECTOR</v>
          </cell>
          <cell r="I366" t="str">
            <v>En Ejecución</v>
          </cell>
          <cell r="J366" t="str">
            <v>https://community.secop.gov.co/Public/Tendering/OpportunityDetail/Index?noticeUID=CO1.NTC.2540700&amp;isFromPublicArea=True&amp;isModal=true&amp;asPopupView=true</v>
          </cell>
          <cell r="K366" t="str">
            <v>SDHT-SPRC-PSAG-006-2022</v>
          </cell>
          <cell r="L366" t="str">
            <v>X</v>
          </cell>
          <cell r="N366" t="str">
            <v>CC</v>
          </cell>
          <cell r="O366">
            <v>1030565999</v>
          </cell>
          <cell r="P366">
            <v>7</v>
          </cell>
          <cell r="Q366" t="str">
            <v>CONTRERAS HURTADO</v>
          </cell>
          <cell r="R366" t="str">
            <v>LUCERO ANDREA</v>
          </cell>
          <cell r="S366" t="str">
            <v>No Aplica</v>
          </cell>
          <cell r="T366" t="str">
            <v>LUCERO ANDREA CONTRERAS HURTADO</v>
          </cell>
          <cell r="U366" t="str">
            <v>F</v>
          </cell>
          <cell r="V366">
            <v>44574</v>
          </cell>
          <cell r="W366" t="str">
            <v>No Aplica</v>
          </cell>
          <cell r="X366">
            <v>44578</v>
          </cell>
          <cell r="Y366">
            <v>44907</v>
          </cell>
          <cell r="Z366" t="str">
            <v>Contratación Directa</v>
          </cell>
          <cell r="AA366" t="str">
            <v>Contrato</v>
          </cell>
          <cell r="AB366" t="str">
            <v>Prestación de Servicios  de Apoyo a la Gestión</v>
          </cell>
          <cell r="AC366" t="str">
            <v>PRESTAR SERVICIOS DE APOYO A LA GESTIÓN PARA EL DESARROLLO DE LAS ACTIVIDADES LOGÍSTICAS Y OPERATIVAS QUE SURJAN DE LAS ESTRATEGIAS DE PARTICIPACIÓN E INTERVENCIÓN DEL SECTOR HÁBITAT A NIVEL TERRITORIAL.</v>
          </cell>
          <cell r="AD366">
            <v>44578</v>
          </cell>
          <cell r="AE366">
            <v>44578</v>
          </cell>
          <cell r="AF366">
            <v>44578</v>
          </cell>
          <cell r="AG366">
            <v>44911</v>
          </cell>
          <cell r="AH366">
            <v>11</v>
          </cell>
          <cell r="AI366">
            <v>0</v>
          </cell>
          <cell r="AJ366">
            <v>11</v>
          </cell>
          <cell r="AK366">
            <v>11</v>
          </cell>
          <cell r="AL366">
            <v>0</v>
          </cell>
          <cell r="AN366">
            <v>44911</v>
          </cell>
          <cell r="AO366">
            <v>33000000</v>
          </cell>
          <cell r="AP366">
            <v>33000000</v>
          </cell>
          <cell r="AQ366">
            <v>3000000</v>
          </cell>
          <cell r="AR366">
            <v>0</v>
          </cell>
          <cell r="AS366">
            <v>2918</v>
          </cell>
          <cell r="AT366">
            <v>159</v>
          </cell>
          <cell r="AU366">
            <v>44564</v>
          </cell>
          <cell r="AV366">
            <v>33000000</v>
          </cell>
          <cell r="AW366" t="str">
            <v>O23011601210000007590</v>
          </cell>
          <cell r="AX366" t="str">
            <v>INVERSION</v>
          </cell>
          <cell r="AY366">
            <v>0</v>
          </cell>
          <cell r="AZ366" t="str">
            <v>5000256912</v>
          </cell>
          <cell r="BA366">
            <v>354</v>
          </cell>
          <cell r="BB366">
            <v>44575</v>
          </cell>
          <cell r="BC366">
            <v>33000000</v>
          </cell>
          <cell r="BK366" t="str">
            <v/>
          </cell>
          <cell r="CE366" t="str">
            <v/>
          </cell>
          <cell r="CF366" t="str">
            <v/>
          </cell>
          <cell r="EL366" t="str">
            <v>NO</v>
          </cell>
          <cell r="EM366" t="str">
            <v>No Aplica</v>
          </cell>
          <cell r="EN366" t="str">
            <v xml:space="preserve">120
</v>
          </cell>
          <cell r="EO366" t="e">
            <v>#VALUE!</v>
          </cell>
          <cell r="EP366">
            <v>45811</v>
          </cell>
          <cell r="ES366" t="str">
            <v>Clausula 1 - Numeral 6 y 23</v>
          </cell>
          <cell r="ET36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66" t="str">
            <v>No aplica</v>
          </cell>
        </row>
        <row r="367">
          <cell r="E367">
            <v>361</v>
          </cell>
          <cell r="F367" t="str">
            <v>361-2022</v>
          </cell>
          <cell r="G367" t="str">
            <v>CO1.PCCNTR.3221960</v>
          </cell>
          <cell r="H367" t="str">
            <v>ADELANTAR EL 100 % DE  ACCIONES DE PREVENCIÓN, VIGILANCIA Y CONTROL FRENTE A LOS DESARROLLOS URBANÍSTICOS ILEGALES.</v>
          </cell>
          <cell r="I367" t="str">
            <v>En Ejecución</v>
          </cell>
          <cell r="J367" t="str">
            <v>https://community.secop.gov.co/Public/Tendering/OpportunityDetail/Index?noticeUID=CO1.NTC.2543037&amp;isFromPublicArea=True&amp;isModal=true&amp;asPopupView=true</v>
          </cell>
          <cell r="K367" t="str">
            <v>SDHT-SDPS-PSP-008-2022</v>
          </cell>
          <cell r="L367" t="str">
            <v>X</v>
          </cell>
          <cell r="N367" t="str">
            <v>CC</v>
          </cell>
          <cell r="O367">
            <v>1095927954</v>
          </cell>
          <cell r="P367">
            <v>7</v>
          </cell>
          <cell r="Q367" t="str">
            <v>PUENTES REYNA</v>
          </cell>
          <cell r="R367" t="str">
            <v>YENI CATHERINE</v>
          </cell>
          <cell r="S367" t="str">
            <v>No Aplica</v>
          </cell>
          <cell r="T367" t="str">
            <v>YENI CATHERINE PUENTES REYNA</v>
          </cell>
          <cell r="U367" t="str">
            <v>F</v>
          </cell>
          <cell r="V367">
            <v>44574</v>
          </cell>
          <cell r="W367" t="str">
            <v>No Aplica</v>
          </cell>
          <cell r="X367">
            <v>44579</v>
          </cell>
          <cell r="Y367">
            <v>44923</v>
          </cell>
          <cell r="Z367" t="str">
            <v>Contratación Directa</v>
          </cell>
          <cell r="AA367" t="str">
            <v>Contrato</v>
          </cell>
          <cell r="AB367" t="str">
            <v>Prestación de Servicios Profesionales</v>
          </cell>
          <cell r="AC367" t="str">
            <v>PRESTAR SERVICIOS PROFESIONALES PARA APOYAR A LA SUBDIRECCIÓN DE PREVENCIÓN Y SEGUIMIENTO EN EL DESARROLLO DE ACTIVIDADES DE COORDINACIÓN ENTRE LAS ALCALDÍAS LOCALES Y LA SDHT, PARA PREVENIR DESARROLLOS Y OCUPACIONES ILEGALES EN EL DISTRITO CAPITAL</v>
          </cell>
          <cell r="AD367">
            <v>44579</v>
          </cell>
          <cell r="AE367">
            <v>44579</v>
          </cell>
          <cell r="AF367">
            <v>44579</v>
          </cell>
          <cell r="AG367">
            <v>44927</v>
          </cell>
          <cell r="AH367">
            <v>11</v>
          </cell>
          <cell r="AI367">
            <v>15</v>
          </cell>
          <cell r="AJ367">
            <v>11.5</v>
          </cell>
          <cell r="AK367">
            <v>11</v>
          </cell>
          <cell r="AL367">
            <v>15</v>
          </cell>
          <cell r="AN367">
            <v>44927</v>
          </cell>
          <cell r="AO367">
            <v>65739750</v>
          </cell>
          <cell r="AP367">
            <v>65739750</v>
          </cell>
          <cell r="AQ367">
            <v>5716500</v>
          </cell>
          <cell r="AR367">
            <v>0</v>
          </cell>
          <cell r="AS367">
            <v>3658</v>
          </cell>
          <cell r="AT367">
            <v>316</v>
          </cell>
          <cell r="AU367">
            <v>44565</v>
          </cell>
          <cell r="AV367">
            <v>65739750</v>
          </cell>
          <cell r="AW367" t="str">
            <v>O23011603450000007812</v>
          </cell>
          <cell r="AX367" t="str">
            <v>INVERSION</v>
          </cell>
          <cell r="AY367">
            <v>0</v>
          </cell>
          <cell r="AZ367" t="str">
            <v>5000257051</v>
          </cell>
          <cell r="BA367">
            <v>364</v>
          </cell>
          <cell r="BB367">
            <v>44575</v>
          </cell>
          <cell r="BC367">
            <v>65739750</v>
          </cell>
          <cell r="BK367" t="str">
            <v/>
          </cell>
          <cell r="CE367" t="str">
            <v/>
          </cell>
          <cell r="CF367" t="str">
            <v/>
          </cell>
          <cell r="EL367" t="str">
            <v>NO</v>
          </cell>
          <cell r="EM367" t="str">
            <v>No Aplica</v>
          </cell>
          <cell r="EN367" t="str">
            <v xml:space="preserve">120
</v>
          </cell>
          <cell r="EO367" t="e">
            <v>#VALUE!</v>
          </cell>
          <cell r="EP367">
            <v>45827</v>
          </cell>
          <cell r="ES367" t="str">
            <v>Clausula 1 - Numeral 6 y 23</v>
          </cell>
          <cell r="ET36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67" t="str">
            <v>No aplica</v>
          </cell>
        </row>
        <row r="368">
          <cell r="E368">
            <v>362</v>
          </cell>
          <cell r="F368" t="str">
            <v>362-2022</v>
          </cell>
          <cell r="G368" t="str">
            <v>CO1.PCCNTR.3225537</v>
          </cell>
          <cell r="H368" t="str">
            <v>EJECUTAR 100 % DEL PROGRAMA DE SANEAMIENTO FISCAL Y FINANCIERO</v>
          </cell>
          <cell r="I368" t="str">
            <v>En Ejecución</v>
          </cell>
          <cell r="J368" t="str">
            <v>https://community.secop.gov.co/Public/Tendering/OpportunityDetail/Index?noticeUID=CO1.NTC.2546046&amp;isFromPublicArea=True&amp;isModal=true&amp;asPopupView=true</v>
          </cell>
          <cell r="K368" t="str">
            <v>SDHT-SDF-PSP-010-2022</v>
          </cell>
          <cell r="L368" t="str">
            <v>X</v>
          </cell>
          <cell r="N368" t="str">
            <v>CC</v>
          </cell>
          <cell r="O368">
            <v>52096386</v>
          </cell>
          <cell r="P368">
            <v>9</v>
          </cell>
          <cell r="Q368" t="str">
            <v>LONDOÑO LOPEZ</v>
          </cell>
          <cell r="R368" t="str">
            <v>CLAUDIA MARCELA</v>
          </cell>
          <cell r="S368" t="str">
            <v>No Aplica</v>
          </cell>
          <cell r="T368" t="str">
            <v>CLAUDIA MARCELA LONDOÑO LOPEZ</v>
          </cell>
          <cell r="U368" t="str">
            <v>F</v>
          </cell>
          <cell r="V368">
            <v>44574</v>
          </cell>
          <cell r="W368" t="str">
            <v>No Aplica</v>
          </cell>
          <cell r="X368">
            <v>44578</v>
          </cell>
          <cell r="Y368">
            <v>44909</v>
          </cell>
          <cell r="Z368" t="str">
            <v>Contratación Directa</v>
          </cell>
          <cell r="AA368" t="str">
            <v>Contrato</v>
          </cell>
          <cell r="AB368" t="str">
            <v>Prestación de Servicios Profesionales</v>
          </cell>
          <cell r="AC368" t="str">
            <v>PRESTAR SERVICIOS PROFESIONALES PARA APOYAR EL PROCESO DE PAGOS Y DE PAC A CARGO DE LA SUBDIRECCIÓN FINANCIERA DE LA SECRETARIA DISTRITAL DEL HÁBITAT</v>
          </cell>
          <cell r="AD368">
            <v>44578</v>
          </cell>
          <cell r="AE368">
            <v>44578</v>
          </cell>
          <cell r="AF368">
            <v>44578</v>
          </cell>
          <cell r="AG368">
            <v>44909</v>
          </cell>
          <cell r="AH368">
            <v>11</v>
          </cell>
          <cell r="AI368">
            <v>0</v>
          </cell>
          <cell r="AJ368">
            <v>11</v>
          </cell>
          <cell r="AK368">
            <v>11</v>
          </cell>
          <cell r="AL368">
            <v>0</v>
          </cell>
          <cell r="AM368">
            <v>44909</v>
          </cell>
          <cell r="AN368">
            <v>44922</v>
          </cell>
          <cell r="AO368">
            <v>84975000</v>
          </cell>
          <cell r="AP368">
            <v>84975000</v>
          </cell>
          <cell r="AQ368">
            <v>7725000</v>
          </cell>
          <cell r="AR368">
            <v>0</v>
          </cell>
          <cell r="AS368">
            <v>3113</v>
          </cell>
          <cell r="AT368">
            <v>728</v>
          </cell>
          <cell r="AU368">
            <v>44566</v>
          </cell>
          <cell r="AV368">
            <v>88837500</v>
          </cell>
          <cell r="AW368" t="str">
            <v>O23011605560000007754</v>
          </cell>
          <cell r="AX368" t="str">
            <v>INVERSION</v>
          </cell>
          <cell r="AY368">
            <v>0</v>
          </cell>
          <cell r="AZ368" t="str">
            <v>5000257612</v>
          </cell>
          <cell r="BA368">
            <v>385</v>
          </cell>
          <cell r="BB368">
            <v>44575</v>
          </cell>
          <cell r="BC368">
            <v>84975000</v>
          </cell>
          <cell r="BK368" t="str">
            <v/>
          </cell>
          <cell r="CE368" t="str">
            <v/>
          </cell>
          <cell r="CF368" t="str">
            <v/>
          </cell>
          <cell r="DQ368">
            <v>44812</v>
          </cell>
          <cell r="DR368">
            <v>44812</v>
          </cell>
          <cell r="DS368">
            <v>44826</v>
          </cell>
          <cell r="DT368">
            <v>15</v>
          </cell>
          <cell r="EL368" t="str">
            <v>NO</v>
          </cell>
          <cell r="EM368" t="str">
            <v>No Aplica</v>
          </cell>
          <cell r="EN368" t="str">
            <v xml:space="preserve">120
</v>
          </cell>
          <cell r="EO368" t="e">
            <v>#VALUE!</v>
          </cell>
          <cell r="EP368">
            <v>45822</v>
          </cell>
          <cell r="ES368" t="str">
            <v>Clausula 1 - Numeral 6 y 23</v>
          </cell>
          <cell r="ET36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68" t="str">
            <v>No aplica</v>
          </cell>
        </row>
        <row r="369">
          <cell r="E369">
            <v>363</v>
          </cell>
          <cell r="F369" t="str">
            <v>363-2022</v>
          </cell>
          <cell r="G369" t="str">
            <v>CO1.PCCNTR.3224014</v>
          </cell>
          <cell r="H369" t="str">
            <v xml:space="preserve">DIFUNDIR 72 CAMPAÑAS EN LOS CANALES INTERNOS DE LA SDHT </v>
          </cell>
          <cell r="I369" t="str">
            <v>En Ejecución</v>
          </cell>
          <cell r="J369" t="str">
            <v>https://community.secop.gov.co/Public/Tendering/OpportunityDetail/Index?noticeUID=CO1.NTC.2544539&amp;isFromPublicArea=True&amp;isModal=true&amp;asPopupView=true</v>
          </cell>
          <cell r="K369" t="str">
            <v>SDHT-OAC-PSP-006-2022</v>
          </cell>
          <cell r="L369" t="str">
            <v>X</v>
          </cell>
          <cell r="N369" t="str">
            <v>CC</v>
          </cell>
          <cell r="O369">
            <v>1136888167</v>
          </cell>
          <cell r="P369">
            <v>7</v>
          </cell>
          <cell r="Q369" t="str">
            <v>MARTINEZ GUANA</v>
          </cell>
          <cell r="R369" t="str">
            <v>GENNA PAMELA</v>
          </cell>
          <cell r="S369" t="str">
            <v>No Aplica</v>
          </cell>
          <cell r="T369" t="str">
            <v>GENNA PAMELA MARTINEZ GUANA</v>
          </cell>
          <cell r="U369" t="str">
            <v>F</v>
          </cell>
          <cell r="V369">
            <v>44574</v>
          </cell>
          <cell r="W369" t="str">
            <v>No Aplica</v>
          </cell>
          <cell r="X369">
            <v>44579</v>
          </cell>
          <cell r="Y369">
            <v>44927</v>
          </cell>
          <cell r="Z369" t="str">
            <v>Contratación Directa</v>
          </cell>
          <cell r="AA369" t="str">
            <v>Contrato</v>
          </cell>
          <cell r="AB369" t="str">
            <v>Prestación de Servicios Profesionales</v>
          </cell>
          <cell r="AC369" t="str">
            <v>PRESTAR SERVICIOS PROFESIONALES EN LOS PROCESOS ADMINISTRATIVOS Y DE COMUNICACIÓN INTERNA A CARGO DE LA OFICINA ASESORA DE COMUNICACIONES.</v>
          </cell>
          <cell r="AD369">
            <v>44579</v>
          </cell>
          <cell r="AE369">
            <v>44579</v>
          </cell>
          <cell r="AF369">
            <v>44579</v>
          </cell>
          <cell r="AG369">
            <v>44926</v>
          </cell>
          <cell r="AH369">
            <v>11</v>
          </cell>
          <cell r="AI369">
            <v>15</v>
          </cell>
          <cell r="AJ369">
            <v>11.5</v>
          </cell>
          <cell r="AK369">
            <v>11</v>
          </cell>
          <cell r="AL369">
            <v>15</v>
          </cell>
          <cell r="AN369">
            <v>44926</v>
          </cell>
          <cell r="AO369">
            <v>71070000</v>
          </cell>
          <cell r="AP369">
            <v>71070000</v>
          </cell>
          <cell r="AQ369">
            <v>6180000</v>
          </cell>
          <cell r="AR369">
            <v>0</v>
          </cell>
          <cell r="AS369">
            <v>3152</v>
          </cell>
          <cell r="AT369">
            <v>743</v>
          </cell>
          <cell r="AU369">
            <v>44566</v>
          </cell>
          <cell r="AV369">
            <v>71070000</v>
          </cell>
          <cell r="AW369" t="str">
            <v>O23011601210000007836</v>
          </cell>
          <cell r="AX369" t="str">
            <v>INVERSION</v>
          </cell>
          <cell r="AY369">
            <v>0</v>
          </cell>
          <cell r="AZ369" t="str">
            <v>5000256498</v>
          </cell>
          <cell r="BA369">
            <v>348</v>
          </cell>
          <cell r="BB369">
            <v>44575</v>
          </cell>
          <cell r="BC369">
            <v>71070000</v>
          </cell>
          <cell r="BK369" t="str">
            <v/>
          </cell>
          <cell r="CE369" t="str">
            <v/>
          </cell>
          <cell r="CF369" t="str">
            <v/>
          </cell>
          <cell r="EL369" t="str">
            <v>NO</v>
          </cell>
          <cell r="EM369" t="str">
            <v>No Aplica</v>
          </cell>
          <cell r="EN369" t="str">
            <v xml:space="preserve">120
</v>
          </cell>
          <cell r="EO369" t="e">
            <v>#VALUE!</v>
          </cell>
          <cell r="EP369">
            <v>45826</v>
          </cell>
          <cell r="ES369" t="str">
            <v>Clausula 1 - Numeral 6 y 23</v>
          </cell>
          <cell r="ET36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69" t="str">
            <v>No aplica</v>
          </cell>
        </row>
        <row r="370">
          <cell r="E370">
            <v>364</v>
          </cell>
          <cell r="F370" t="str">
            <v>364-2022</v>
          </cell>
          <cell r="G370" t="str">
            <v>CO1.PCCNTR.3231903</v>
          </cell>
          <cell r="H370" t="str">
            <v xml:space="preserve">DIFUNDIR 72 CAMPAÑAS EN LOS CANALES INTERNOS DE LA SDHT </v>
          </cell>
          <cell r="I370" t="str">
            <v>En Ejecución</v>
          </cell>
          <cell r="J370" t="str">
            <v>https://community.secop.gov.co/Public/Tendering/OpportunityDetail/Index?noticeUID=CO1.NTC.2551699&amp;isFromPublicArea=True&amp;isModal=true&amp;asPopupView=true</v>
          </cell>
          <cell r="K370" t="str">
            <v>SDHT-OAC-PSP-007-2022</v>
          </cell>
          <cell r="L370" t="str">
            <v>X</v>
          </cell>
          <cell r="N370" t="str">
            <v>CC</v>
          </cell>
          <cell r="O370">
            <v>1020764160</v>
          </cell>
          <cell r="Q370" t="str">
            <v>JURADO OSORIO</v>
          </cell>
          <cell r="R370" t="str">
            <v>DANIEL ESTEBAN</v>
          </cell>
          <cell r="S370" t="str">
            <v>No Aplica</v>
          </cell>
          <cell r="T370" t="str">
            <v>DANIEL ESTEBAN JURADO OSORIO</v>
          </cell>
          <cell r="U370" t="str">
            <v>M</v>
          </cell>
          <cell r="V370">
            <v>44575</v>
          </cell>
          <cell r="W370" t="str">
            <v>No Aplica</v>
          </cell>
          <cell r="X370">
            <v>44579</v>
          </cell>
          <cell r="Y370">
            <v>44927</v>
          </cell>
          <cell r="Z370" t="str">
            <v>Contratación Directa</v>
          </cell>
          <cell r="AA370" t="str">
            <v>Contrato</v>
          </cell>
          <cell r="AB370" t="str">
            <v>Prestación de Servicios Profesionales</v>
          </cell>
          <cell r="AC370" t="str">
            <v>PRESTAR LOS SERVICIOS PROFESIONALES PARA BRINDAR APOYO EN LAS ACTIVIDADES JURÍDICAS Y CONTRACTUALES DE LA OFICINA ASESORA DE COMUNICACIONES</v>
          </cell>
          <cell r="AD370">
            <v>44579</v>
          </cell>
          <cell r="AE370">
            <v>44579</v>
          </cell>
          <cell r="AF370">
            <v>44579</v>
          </cell>
          <cell r="AG370">
            <v>44926</v>
          </cell>
          <cell r="AH370">
            <v>11</v>
          </cell>
          <cell r="AI370">
            <v>15</v>
          </cell>
          <cell r="AJ370">
            <v>11.5</v>
          </cell>
          <cell r="AK370">
            <v>11</v>
          </cell>
          <cell r="AL370">
            <v>15</v>
          </cell>
          <cell r="AM370">
            <v>44926</v>
          </cell>
          <cell r="AN370">
            <v>44926</v>
          </cell>
          <cell r="AO370">
            <v>71070000</v>
          </cell>
          <cell r="AP370">
            <v>71070000</v>
          </cell>
          <cell r="AQ370">
            <v>6180000</v>
          </cell>
          <cell r="AR370">
            <v>0</v>
          </cell>
          <cell r="AS370">
            <v>3160</v>
          </cell>
          <cell r="AT370">
            <v>749</v>
          </cell>
          <cell r="AU370">
            <v>44566</v>
          </cell>
          <cell r="AV370">
            <v>71070000</v>
          </cell>
          <cell r="AW370" t="str">
            <v>O23011601210000007836</v>
          </cell>
          <cell r="AX370" t="str">
            <v>INVERSION</v>
          </cell>
          <cell r="AY370">
            <v>0</v>
          </cell>
          <cell r="AZ370" t="str">
            <v>5000257934</v>
          </cell>
          <cell r="BA370">
            <v>392</v>
          </cell>
          <cell r="BB370">
            <v>44575</v>
          </cell>
          <cell r="BC370">
            <v>71070000</v>
          </cell>
          <cell r="BK370" t="str">
            <v/>
          </cell>
          <cell r="CE370" t="str">
            <v/>
          </cell>
          <cell r="CF370" t="str">
            <v/>
          </cell>
          <cell r="DA370">
            <v>44805</v>
          </cell>
          <cell r="DB370" t="str">
            <v>HERNAN ALEJANDRO RODRIGUEZ GUTIERREZ</v>
          </cell>
          <cell r="DC370">
            <v>80377581</v>
          </cell>
          <cell r="DD370" t="str">
            <v>CALLE 72A 20A 70 PISO 3</v>
          </cell>
          <cell r="DE370">
            <v>3134958271</v>
          </cell>
          <cell r="DF370" t="str">
            <v>halejandrorodriguezg@hotmail.com</v>
          </cell>
          <cell r="DG370">
            <v>25132000</v>
          </cell>
          <cell r="DH370" t="str">
            <v>No Aplica</v>
          </cell>
          <cell r="EL370" t="str">
            <v>NO</v>
          </cell>
          <cell r="EM370" t="str">
            <v>No Aplica</v>
          </cell>
          <cell r="EN370" t="str">
            <v xml:space="preserve">120
</v>
          </cell>
          <cell r="EO370" t="e">
            <v>#VALUE!</v>
          </cell>
          <cell r="EP370">
            <v>45826</v>
          </cell>
          <cell r="ES370" t="str">
            <v>Clausula 1 - Numeral 6 y 23</v>
          </cell>
          <cell r="ET37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70" t="str">
            <v>No aplica</v>
          </cell>
        </row>
        <row r="371">
          <cell r="E371">
            <v>365</v>
          </cell>
          <cell r="F371" t="str">
            <v>365-2022</v>
          </cell>
          <cell r="G371" t="str">
            <v>CO1.PCCNTR.3234983</v>
          </cell>
          <cell r="H371" t="str">
            <v>IMPLEMENTAR 1 ESTRATEGIA DE DIFUSIÓN DE PARTICIPACIÓN E INNOVACIÓN SOCIAL DE LA SDHT</v>
          </cell>
          <cell r="I371" t="str">
            <v>En Ejecución</v>
          </cell>
          <cell r="J371" t="str">
            <v>https://community.secop.gov.co/Public/Tendering/OpportunityDetail/Index?noticeUID=CO1.NTC.2554599&amp;isFromPublicArea=True&amp;isModal=true&amp;asPopupView=true</v>
          </cell>
          <cell r="K371" t="str">
            <v>SDHT-OAC-PSP-010-2022</v>
          </cell>
          <cell r="L371" t="str">
            <v>X</v>
          </cell>
          <cell r="N371" t="str">
            <v>CC</v>
          </cell>
          <cell r="O371">
            <v>1018435231</v>
          </cell>
          <cell r="P371">
            <v>9</v>
          </cell>
          <cell r="Q371" t="str">
            <v>ROJAS MURCIA</v>
          </cell>
          <cell r="R371" t="str">
            <v>LUZ ANGELA</v>
          </cell>
          <cell r="S371" t="str">
            <v>No Aplica</v>
          </cell>
          <cell r="T371" t="str">
            <v>LUZ ANGELA ROJAS MURCIA</v>
          </cell>
          <cell r="U371" t="str">
            <v>F</v>
          </cell>
          <cell r="V371">
            <v>44575</v>
          </cell>
          <cell r="W371" t="str">
            <v>No Aplica</v>
          </cell>
          <cell r="X371">
            <v>44579</v>
          </cell>
          <cell r="Y371">
            <v>44927</v>
          </cell>
          <cell r="Z371" t="str">
            <v>Contratación Directa</v>
          </cell>
          <cell r="AA371" t="str">
            <v>Contrato</v>
          </cell>
          <cell r="AB371" t="str">
            <v>Prestación de Servicios Profesionales</v>
          </cell>
          <cell r="AC371" t="str">
            <v>PRESTAR SERVICIOS PROFESIONALES PARA REALIZAR, CONCEPTUALIZAR, Y/O REVISAR LOS CONTENIDOS PUBLICITARIOS DE LA SDHT.</v>
          </cell>
          <cell r="AD371">
            <v>44579</v>
          </cell>
          <cell r="AE371">
            <v>44579</v>
          </cell>
          <cell r="AF371">
            <v>44579</v>
          </cell>
          <cell r="AG371">
            <v>44926</v>
          </cell>
          <cell r="AH371">
            <v>11</v>
          </cell>
          <cell r="AI371">
            <v>15</v>
          </cell>
          <cell r="AJ371">
            <v>11.5</v>
          </cell>
          <cell r="AK371">
            <v>11</v>
          </cell>
          <cell r="AL371">
            <v>15</v>
          </cell>
          <cell r="AN371">
            <v>44926</v>
          </cell>
          <cell r="AO371">
            <v>71070000</v>
          </cell>
          <cell r="AP371">
            <v>71070000</v>
          </cell>
          <cell r="AQ371">
            <v>6180000</v>
          </cell>
          <cell r="AR371">
            <v>0</v>
          </cell>
          <cell r="AS371">
            <v>3279</v>
          </cell>
          <cell r="AT371">
            <v>760</v>
          </cell>
          <cell r="AU371">
            <v>44566</v>
          </cell>
          <cell r="AV371">
            <v>71070000</v>
          </cell>
          <cell r="AW371" t="str">
            <v>O23011601210000007836</v>
          </cell>
          <cell r="AX371" t="str">
            <v>INVERSION</v>
          </cell>
          <cell r="AY371">
            <v>0</v>
          </cell>
          <cell r="AZ371" t="str">
            <v>5000257941</v>
          </cell>
          <cell r="BA371">
            <v>393</v>
          </cell>
          <cell r="BB371">
            <v>44575</v>
          </cell>
          <cell r="BC371">
            <v>71070000</v>
          </cell>
          <cell r="BK371" t="str">
            <v/>
          </cell>
          <cell r="CE371" t="str">
            <v/>
          </cell>
          <cell r="CF371" t="str">
            <v/>
          </cell>
          <cell r="EL371" t="str">
            <v>NO</v>
          </cell>
          <cell r="EM371" t="str">
            <v>No Aplica</v>
          </cell>
          <cell r="EN371" t="str">
            <v xml:space="preserve">120
</v>
          </cell>
          <cell r="EO371" t="e">
            <v>#VALUE!</v>
          </cell>
          <cell r="EP371">
            <v>45826</v>
          </cell>
          <cell r="ES371" t="str">
            <v>Clausula 1 - Numeral 6 y 23</v>
          </cell>
          <cell r="ET37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71" t="str">
            <v>No aplica</v>
          </cell>
        </row>
        <row r="372">
          <cell r="E372">
            <v>366</v>
          </cell>
          <cell r="F372" t="str">
            <v>366-2022</v>
          </cell>
          <cell r="G372" t="str">
            <v>CO1.PCCNTR.3235011</v>
          </cell>
          <cell r="H372" t="str">
            <v xml:space="preserve">DIFUNDIR 72 CAMPAÑAS EN LOS CANALES INTERNOS DE LA SDHT </v>
          </cell>
          <cell r="I372" t="str">
            <v>En Ejecución</v>
          </cell>
          <cell r="J372" t="str">
            <v>https://community.secop.gov.co/Public/Tendering/OpportunityDetail/Index?noticeUID=CO1.NTC.2554464&amp;isFromPublicArea=True&amp;isModal=true&amp;asPopupView=true</v>
          </cell>
          <cell r="K372" t="str">
            <v>SDHT-OAC-PSP-011-2022</v>
          </cell>
          <cell r="L372" t="str">
            <v>X</v>
          </cell>
          <cell r="N372" t="str">
            <v>CC</v>
          </cell>
          <cell r="O372">
            <v>1015461189</v>
          </cell>
          <cell r="P372">
            <v>6</v>
          </cell>
          <cell r="Q372" t="str">
            <v>GOMEZ GALEANO</v>
          </cell>
          <cell r="R372" t="str">
            <v>MARIA ALEJANDRA</v>
          </cell>
          <cell r="S372" t="str">
            <v>No Aplica</v>
          </cell>
          <cell r="T372" t="str">
            <v>MARIA ALEJANDRA GOMEZ GALEANO</v>
          </cell>
          <cell r="U372" t="str">
            <v>F</v>
          </cell>
          <cell r="V372">
            <v>44575</v>
          </cell>
          <cell r="W372" t="str">
            <v>No Aplica</v>
          </cell>
          <cell r="X372">
            <v>44579</v>
          </cell>
          <cell r="Y372">
            <v>44927</v>
          </cell>
          <cell r="Z372" t="str">
            <v>Contratación Directa</v>
          </cell>
          <cell r="AA372" t="str">
            <v>Contrato</v>
          </cell>
          <cell r="AB372" t="str">
            <v>Prestación de Servicios Profesionales</v>
          </cell>
          <cell r="AC372" t="str">
            <v>PRESTAR SERVICIOS PROFESIONALES PARA LA GENERACIÓN Y DIVULGACIÓN DE CONTENIDO DE COMUNICACIÓN INTERNA DE LA SDTH.</v>
          </cell>
          <cell r="AD372">
            <v>44579</v>
          </cell>
          <cell r="AE372">
            <v>44579</v>
          </cell>
          <cell r="AF372">
            <v>44579</v>
          </cell>
          <cell r="AG372">
            <v>44926</v>
          </cell>
          <cell r="AH372">
            <v>11</v>
          </cell>
          <cell r="AI372">
            <v>15</v>
          </cell>
          <cell r="AJ372">
            <v>11.5</v>
          </cell>
          <cell r="AK372">
            <v>11</v>
          </cell>
          <cell r="AL372">
            <v>15</v>
          </cell>
          <cell r="AN372">
            <v>44926</v>
          </cell>
          <cell r="AO372">
            <v>71070000</v>
          </cell>
          <cell r="AP372">
            <v>71070000</v>
          </cell>
          <cell r="AQ372">
            <v>6180000</v>
          </cell>
          <cell r="AR372">
            <v>0</v>
          </cell>
          <cell r="AS372">
            <v>3156</v>
          </cell>
          <cell r="AT372">
            <v>746</v>
          </cell>
          <cell r="AU372">
            <v>44566</v>
          </cell>
          <cell r="AV372">
            <v>71070000</v>
          </cell>
          <cell r="AW372" t="str">
            <v>O23011601210000007836</v>
          </cell>
          <cell r="AX372" t="str">
            <v>INVERSION</v>
          </cell>
          <cell r="AY372">
            <v>0</v>
          </cell>
          <cell r="AZ372" t="str">
            <v>5000257961</v>
          </cell>
          <cell r="BA372">
            <v>394</v>
          </cell>
          <cell r="BB372">
            <v>44575</v>
          </cell>
          <cell r="BC372">
            <v>71070000</v>
          </cell>
          <cell r="BK372" t="str">
            <v/>
          </cell>
          <cell r="CE372" t="str">
            <v/>
          </cell>
          <cell r="CF372" t="str">
            <v/>
          </cell>
          <cell r="EL372" t="str">
            <v>NO</v>
          </cell>
          <cell r="EM372" t="str">
            <v>No Aplica</v>
          </cell>
          <cell r="EN372" t="str">
            <v xml:space="preserve">120
</v>
          </cell>
          <cell r="EO372" t="e">
            <v>#VALUE!</v>
          </cell>
          <cell r="EP372">
            <v>45826</v>
          </cell>
          <cell r="ES372" t="str">
            <v>Clausula 1 - Numeral 6 y 23</v>
          </cell>
          <cell r="ET37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72" t="str">
            <v>No aplica</v>
          </cell>
        </row>
        <row r="373">
          <cell r="E373">
            <v>367</v>
          </cell>
          <cell r="F373" t="str">
            <v>367-2022</v>
          </cell>
          <cell r="G373" t="str">
            <v>CO1.PCCNTR.3234474</v>
          </cell>
          <cell r="H373" t="str">
            <v xml:space="preserve">PRODUCIR 72 CAMPAÑAS PARA REDES SOCIALES DE LA SDHT.  </v>
          </cell>
          <cell r="I373" t="str">
            <v>En Ejecución</v>
          </cell>
          <cell r="J373" t="str">
            <v>https://community.secop.gov.co/Public/Tendering/OpportunityDetail/Index?noticeUID=CO1.NTC.2554519&amp;isFromPublicArea=True&amp;isModal=true&amp;asPopupView=true</v>
          </cell>
          <cell r="K373" t="str">
            <v>SDHT-OAC-PSP-013-2022</v>
          </cell>
          <cell r="L373" t="str">
            <v>X</v>
          </cell>
          <cell r="N373" t="str">
            <v>CC</v>
          </cell>
          <cell r="O373">
            <v>1110513525</v>
          </cell>
          <cell r="Q373" t="str">
            <v>CASAS LANCHEROS</v>
          </cell>
          <cell r="R373" t="str">
            <v>LEYDI CAROLINA</v>
          </cell>
          <cell r="S373" t="str">
            <v>No Aplica</v>
          </cell>
          <cell r="T373" t="str">
            <v>LEYDI CAROLINA CASAS LANCHEROS</v>
          </cell>
          <cell r="U373" t="str">
            <v>F</v>
          </cell>
          <cell r="V373">
            <v>44575</v>
          </cell>
          <cell r="W373" t="str">
            <v>No Aplica</v>
          </cell>
          <cell r="X373">
            <v>44579</v>
          </cell>
          <cell r="Y373">
            <v>44927</v>
          </cell>
          <cell r="Z373" t="str">
            <v>Contratación Directa</v>
          </cell>
          <cell r="AA373" t="str">
            <v>Contrato</v>
          </cell>
          <cell r="AB373" t="str">
            <v>Prestación de Servicios Profesionales</v>
          </cell>
          <cell r="AC373" t="str">
            <v>PRESTAR SERVICIOS PROFESIONALES EN LA GENERACIÓN DE CONTENIDOS PARA REDES SOCIALES Y EN LA DIVULGACIÓN SOBRE LA GESTIÓN DE LA SECRETARÍA DEL HÁBITAT.</v>
          </cell>
          <cell r="AD373">
            <v>44579</v>
          </cell>
          <cell r="AE373">
            <v>44579</v>
          </cell>
          <cell r="AF373">
            <v>44579</v>
          </cell>
          <cell r="AG373">
            <v>44926</v>
          </cell>
          <cell r="AH373">
            <v>11</v>
          </cell>
          <cell r="AI373">
            <v>15</v>
          </cell>
          <cell r="AJ373">
            <v>11.5</v>
          </cell>
          <cell r="AK373">
            <v>11</v>
          </cell>
          <cell r="AL373">
            <v>15</v>
          </cell>
          <cell r="AN373">
            <v>44926</v>
          </cell>
          <cell r="AO373">
            <v>71070000</v>
          </cell>
          <cell r="AP373">
            <v>71070000</v>
          </cell>
          <cell r="AQ373">
            <v>6180000</v>
          </cell>
          <cell r="AR373">
            <v>0</v>
          </cell>
          <cell r="AS373">
            <v>3252</v>
          </cell>
          <cell r="AT373">
            <v>757</v>
          </cell>
          <cell r="AU373">
            <v>44566</v>
          </cell>
          <cell r="AV373">
            <v>71070000</v>
          </cell>
          <cell r="AW373" t="str">
            <v>O23011601210000007836</v>
          </cell>
          <cell r="AX373" t="str">
            <v>INVERSION</v>
          </cell>
          <cell r="AY373">
            <v>0</v>
          </cell>
          <cell r="AZ373" t="str">
            <v>5000257980</v>
          </cell>
          <cell r="BA373">
            <v>395</v>
          </cell>
          <cell r="BB373">
            <v>44575</v>
          </cell>
          <cell r="BC373">
            <v>71070000</v>
          </cell>
          <cell r="BK373" t="str">
            <v/>
          </cell>
          <cell r="CE373" t="str">
            <v/>
          </cell>
          <cell r="CF373" t="str">
            <v/>
          </cell>
          <cell r="DA373">
            <v>44818</v>
          </cell>
          <cell r="DB373" t="str">
            <v>MARYAN ALEJANDRA MEDINA SOLANO</v>
          </cell>
          <cell r="DC373">
            <v>1057599766</v>
          </cell>
          <cell r="DD373" t="str">
            <v>Cra 4a No 65 80</v>
          </cell>
          <cell r="DE373">
            <v>3108806788</v>
          </cell>
          <cell r="DF373" t="str">
            <v>alejamedinasol@gmail.com</v>
          </cell>
          <cell r="DG373">
            <v>22454000</v>
          </cell>
          <cell r="DH373" t="str">
            <v>No Aplica</v>
          </cell>
          <cell r="EL373" t="str">
            <v>NO</v>
          </cell>
          <cell r="EM373" t="str">
            <v>No Aplica</v>
          </cell>
          <cell r="EN373" t="str">
            <v xml:space="preserve">120
</v>
          </cell>
          <cell r="EO373" t="e">
            <v>#VALUE!</v>
          </cell>
          <cell r="EP373">
            <v>45826</v>
          </cell>
          <cell r="ES373" t="str">
            <v>Clausula 1 - Numeral 6 y 23</v>
          </cell>
          <cell r="ET37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73" t="str">
            <v>No aplica</v>
          </cell>
        </row>
        <row r="374">
          <cell r="E374">
            <v>368</v>
          </cell>
          <cell r="F374" t="str">
            <v>368-2022</v>
          </cell>
          <cell r="G374" t="str">
            <v>CO1.PCCNTR.3270872</v>
          </cell>
          <cell r="H374" t="str">
            <v xml:space="preserve">REALIZAR 1000 PIEZAS NFORMATIVAS SOBRE LA GESTIÓN DE LA SDHT PARA EL PÚBLICO EXTERNO. </v>
          </cell>
          <cell r="I374" t="str">
            <v>En Ejecución</v>
          </cell>
          <cell r="J374" t="str">
            <v>https://community.secop.gov.co/Public/Tendering/OpportunityDetail/Index?noticeUID=CO1.NTC.2586376&amp;isFromPublicArea=True&amp;isModal=true&amp;asPopupView=true</v>
          </cell>
          <cell r="K374" t="str">
            <v>SDHT-OAC-PSP-017-2022</v>
          </cell>
          <cell r="L374" t="str">
            <v>X</v>
          </cell>
          <cell r="N374" t="str">
            <v>CC</v>
          </cell>
          <cell r="O374">
            <v>6664227</v>
          </cell>
          <cell r="P374">
            <v>6</v>
          </cell>
          <cell r="Q374" t="str">
            <v>JOJOA NIÑO</v>
          </cell>
          <cell r="R374" t="str">
            <v>DAVID REINALDO</v>
          </cell>
          <cell r="S374" t="str">
            <v>No Aplica</v>
          </cell>
          <cell r="T374" t="str">
            <v>DAVID REINALDO JOJOA NIÑO</v>
          </cell>
          <cell r="U374" t="str">
            <v>M</v>
          </cell>
          <cell r="V374">
            <v>44578</v>
          </cell>
          <cell r="W374" t="str">
            <v>No Aplica</v>
          </cell>
          <cell r="X374">
            <v>44580</v>
          </cell>
          <cell r="Y374">
            <v>44913</v>
          </cell>
          <cell r="Z374" t="str">
            <v>Contratación Directa</v>
          </cell>
          <cell r="AA374" t="str">
            <v>Contrato</v>
          </cell>
          <cell r="AB374" t="str">
            <v>Prestación de Servicios Profesionales</v>
          </cell>
          <cell r="AC374" t="str">
            <v>PRESTAR LOS SERVICIOS PROFESIONALES PARA EL APOYO EN EL CUBRIMIENTO DE LAS ACTIVIDADES DE LA SECRETARIA DISTRITAL DEL HÁBITAT, CON EL FIN DE FORTALECER LA DIVULGACIÓN DE LOS RESULTADOS, LOGROS, TRÁMITES Y SERVICIOS, A LOS PÚBLICOS DE INTERÉS QUE TIENE LA ENTIDAD.</v>
          </cell>
          <cell r="AD374">
            <v>44580</v>
          </cell>
          <cell r="AE374">
            <v>44580</v>
          </cell>
          <cell r="AF374">
            <v>44580</v>
          </cell>
          <cell r="AG374">
            <v>44913</v>
          </cell>
          <cell r="AH374">
            <v>11</v>
          </cell>
          <cell r="AI374">
            <v>0</v>
          </cell>
          <cell r="AJ374">
            <v>11</v>
          </cell>
          <cell r="AK374">
            <v>11</v>
          </cell>
          <cell r="AL374">
            <v>0</v>
          </cell>
          <cell r="AN374">
            <v>44913</v>
          </cell>
          <cell r="AO374">
            <v>67980000</v>
          </cell>
          <cell r="AP374">
            <v>67980000</v>
          </cell>
          <cell r="AQ374">
            <v>6180000</v>
          </cell>
          <cell r="AR374">
            <v>0</v>
          </cell>
          <cell r="AS374">
            <v>3111</v>
          </cell>
          <cell r="AT374">
            <v>739</v>
          </cell>
          <cell r="AU374">
            <v>44566</v>
          </cell>
          <cell r="AV374">
            <v>71070000</v>
          </cell>
          <cell r="AW374" t="str">
            <v>O23011601210000007836</v>
          </cell>
          <cell r="AX374" t="str">
            <v>INVERSION</v>
          </cell>
          <cell r="AY374">
            <v>0</v>
          </cell>
          <cell r="AZ374" t="str">
            <v>5000262785</v>
          </cell>
          <cell r="BA374">
            <v>493</v>
          </cell>
          <cell r="BB374">
            <v>44579</v>
          </cell>
          <cell r="BC374">
            <v>67980000</v>
          </cell>
          <cell r="BK374" t="str">
            <v/>
          </cell>
          <cell r="CE374" t="str">
            <v/>
          </cell>
          <cell r="CF374" t="str">
            <v/>
          </cell>
          <cell r="EL374" t="str">
            <v>NO</v>
          </cell>
          <cell r="EM374" t="str">
            <v>No Aplica</v>
          </cell>
          <cell r="EN374" t="str">
            <v xml:space="preserve">120
</v>
          </cell>
          <cell r="EO374" t="e">
            <v>#VALUE!</v>
          </cell>
          <cell r="EP374">
            <v>45813</v>
          </cell>
          <cell r="ES374" t="str">
            <v>Clausula 1 - Numeral 6 y 23</v>
          </cell>
          <cell r="ET37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74" t="str">
            <v>No aplica</v>
          </cell>
        </row>
        <row r="375">
          <cell r="E375">
            <v>369</v>
          </cell>
          <cell r="F375" t="str">
            <v>369-2022</v>
          </cell>
          <cell r="G375" t="str">
            <v>CO1.PCCNTR.3236576</v>
          </cell>
          <cell r="H375" t="str">
            <v xml:space="preserve">PRODUCIR 72 CAMPAÑAS PARA REDES SOCIALES DE LA SDHT.  </v>
          </cell>
          <cell r="I375" t="str">
            <v>En Ejecución</v>
          </cell>
          <cell r="J375" t="str">
            <v>https://community.secop.gov.co/Public/Tendering/OpportunityDetail/Index?noticeUID=CO1.NTC.2556149&amp;isFromPublicArea=True&amp;isModal=true&amp;asPopupView=true</v>
          </cell>
          <cell r="K375" t="str">
            <v>SDHT-OAC-PSP-020-2022</v>
          </cell>
          <cell r="L375" t="str">
            <v>X</v>
          </cell>
          <cell r="N375" t="str">
            <v>CC</v>
          </cell>
          <cell r="O375">
            <v>1024532415</v>
          </cell>
          <cell r="P375">
            <v>4</v>
          </cell>
          <cell r="Q375" t="str">
            <v>GARZON ARENAS</v>
          </cell>
          <cell r="R375" t="str">
            <v>DIEGO LEONARDO</v>
          </cell>
          <cell r="S375" t="str">
            <v>No Aplica</v>
          </cell>
          <cell r="T375" t="str">
            <v>DIEGO LEONARDO GARZON ARENAS</v>
          </cell>
          <cell r="U375" t="str">
            <v>M</v>
          </cell>
          <cell r="V375">
            <v>44575</v>
          </cell>
          <cell r="W375" t="str">
            <v>No Aplica</v>
          </cell>
          <cell r="X375">
            <v>44579</v>
          </cell>
          <cell r="Y375">
            <v>44927</v>
          </cell>
          <cell r="Z375" t="str">
            <v>Contratación Directa</v>
          </cell>
          <cell r="AA375" t="str">
            <v>Contrato</v>
          </cell>
          <cell r="AB375" t="str">
            <v>Prestación de Servicios Profesionales</v>
          </cell>
          <cell r="AC375" t="str">
            <v>PRESTAR SERVICIOS PROFESIONALES PARA EL DISEÑO, DESARROLLO Y ADMINISTRACIÓN DE LOS PRODUCTOS Y CONTENIDOS DE LA PÁGINA WEB Y DE LA INTRANET DE LA SDHT.</v>
          </cell>
          <cell r="AD375">
            <v>44579</v>
          </cell>
          <cell r="AE375">
            <v>44579</v>
          </cell>
          <cell r="AF375">
            <v>44579</v>
          </cell>
          <cell r="AG375">
            <v>44926</v>
          </cell>
          <cell r="AH375">
            <v>11</v>
          </cell>
          <cell r="AI375">
            <v>15</v>
          </cell>
          <cell r="AJ375">
            <v>11.5</v>
          </cell>
          <cell r="AK375">
            <v>11</v>
          </cell>
          <cell r="AL375">
            <v>15</v>
          </cell>
          <cell r="AN375">
            <v>44926</v>
          </cell>
          <cell r="AO375">
            <v>71070000</v>
          </cell>
          <cell r="AP375">
            <v>71070000</v>
          </cell>
          <cell r="AQ375">
            <v>6180000</v>
          </cell>
          <cell r="AR375">
            <v>0</v>
          </cell>
          <cell r="AS375">
            <v>3250</v>
          </cell>
          <cell r="AT375">
            <v>754</v>
          </cell>
          <cell r="AU375">
            <v>44566</v>
          </cell>
          <cell r="AV375">
            <v>71070000</v>
          </cell>
          <cell r="AW375" t="str">
            <v>O23011601210000007836</v>
          </cell>
          <cell r="AX375" t="str">
            <v>INVERSION</v>
          </cell>
          <cell r="AY375">
            <v>0</v>
          </cell>
          <cell r="AZ375" t="str">
            <v>5000258170</v>
          </cell>
          <cell r="BA375">
            <v>402</v>
          </cell>
          <cell r="BB375">
            <v>44575</v>
          </cell>
          <cell r="BC375">
            <v>71070000</v>
          </cell>
          <cell r="BK375" t="str">
            <v/>
          </cell>
          <cell r="CE375" t="str">
            <v/>
          </cell>
          <cell r="CF375" t="str">
            <v/>
          </cell>
          <cell r="EL375" t="str">
            <v>NO</v>
          </cell>
          <cell r="EM375" t="str">
            <v>No Aplica</v>
          </cell>
          <cell r="EN375" t="str">
            <v xml:space="preserve">120
</v>
          </cell>
          <cell r="EO375" t="e">
            <v>#VALUE!</v>
          </cell>
          <cell r="EP375">
            <v>45826</v>
          </cell>
          <cell r="ES375" t="str">
            <v>Clausula 1 - Numeral 6 y 23</v>
          </cell>
          <cell r="ET37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75" t="str">
            <v>No aplica</v>
          </cell>
        </row>
        <row r="376">
          <cell r="E376">
            <v>370</v>
          </cell>
          <cell r="F376" t="str">
            <v>370-2022</v>
          </cell>
          <cell r="G376" t="str">
            <v>CO1.PCCNTR.3225535</v>
          </cell>
          <cell r="H376" t="str">
            <v>DESARROLLAR 7 DOCUMENTOS ENTRE  ESTUDIOS  Y  EVALUACIONES SOBRE PROGRAMAS, ESTRATEGÍAS Y POLITÍTICAS DEL SECTOR HÁBITAT.</v>
          </cell>
          <cell r="I376" t="str">
            <v>En Ejecución</v>
          </cell>
          <cell r="J376" t="str">
            <v>https://community.secop.gov.co/Public/Tendering/OpportunityDetail/Index?noticeUID=CO1.NTC.2542679&amp;isFromPublicArea=True&amp;isModal=true&amp;asPopupView=true</v>
          </cell>
          <cell r="K376" t="str">
            <v>SDHT-SDIS-PSP-035-2022</v>
          </cell>
          <cell r="L376" t="str">
            <v>X</v>
          </cell>
          <cell r="N376" t="str">
            <v>CC</v>
          </cell>
          <cell r="O376">
            <v>1032409090</v>
          </cell>
          <cell r="P376">
            <v>8</v>
          </cell>
          <cell r="Q376" t="str">
            <v>MONTAÑEZ GIL</v>
          </cell>
          <cell r="R376" t="str">
            <v>ANA MARIA</v>
          </cell>
          <cell r="S376" t="str">
            <v>No Aplica</v>
          </cell>
          <cell r="T376" t="str">
            <v>ANA MARIA MONTAÑEZ GIL</v>
          </cell>
          <cell r="U376" t="str">
            <v>F</v>
          </cell>
          <cell r="V376">
            <v>44574</v>
          </cell>
          <cell r="W376">
            <v>44580</v>
          </cell>
          <cell r="X376">
            <v>44578</v>
          </cell>
          <cell r="Y376">
            <v>44926</v>
          </cell>
          <cell r="Z376" t="str">
            <v>Contratación Directa</v>
          </cell>
          <cell r="AA376" t="str">
            <v>Contrato</v>
          </cell>
          <cell r="AB376" t="str">
            <v>Prestación de Servicios Profesionales</v>
          </cell>
          <cell r="AC376" t="str">
            <v>PRESTAR SERVICIOS PROFESIONALES PARA APOYAR TÉCNICAMENTE EL SEGUIMIENTO Y EVALUACIÓN DE LOS PROGRAMAS, ESTRATEGIAS Y POLÍTICAS PÚBLICAS DE HÁBITAT</v>
          </cell>
          <cell r="AD376">
            <v>44580</v>
          </cell>
          <cell r="AE376">
            <v>44580</v>
          </cell>
          <cell r="AF376">
            <v>44580</v>
          </cell>
          <cell r="AG376">
            <v>44884</v>
          </cell>
          <cell r="AH376">
            <v>10</v>
          </cell>
          <cell r="AI376">
            <v>0</v>
          </cell>
          <cell r="AJ376">
            <v>10</v>
          </cell>
          <cell r="AK376">
            <v>10</v>
          </cell>
          <cell r="AL376">
            <v>0</v>
          </cell>
          <cell r="AN376">
            <v>44884</v>
          </cell>
          <cell r="AO376">
            <v>92000000</v>
          </cell>
          <cell r="AP376">
            <v>92000000</v>
          </cell>
          <cell r="AQ376">
            <v>9200000</v>
          </cell>
          <cell r="AR376">
            <v>0</v>
          </cell>
          <cell r="AS376">
            <v>2650</v>
          </cell>
          <cell r="AT376">
            <v>643</v>
          </cell>
          <cell r="AU376">
            <v>44565</v>
          </cell>
          <cell r="AV376">
            <v>92000000</v>
          </cell>
          <cell r="AW376" t="str">
            <v>O23011601190000007721</v>
          </cell>
          <cell r="AX376" t="str">
            <v>INVERSION</v>
          </cell>
          <cell r="AY376">
            <v>0</v>
          </cell>
          <cell r="AZ376" t="str">
            <v>5000257060</v>
          </cell>
          <cell r="BA376">
            <v>365</v>
          </cell>
          <cell r="BB376">
            <v>44575</v>
          </cell>
          <cell r="BC376">
            <v>92000000</v>
          </cell>
          <cell r="BK376" t="str">
            <v/>
          </cell>
          <cell r="CE376" t="str">
            <v/>
          </cell>
          <cell r="CF376" t="str">
            <v/>
          </cell>
          <cell r="EL376" t="str">
            <v>NO</v>
          </cell>
          <cell r="EM376" t="str">
            <v>No Aplica</v>
          </cell>
          <cell r="EN376" t="str">
            <v xml:space="preserve">120
</v>
          </cell>
          <cell r="EO376" t="e">
            <v>#VALUE!</v>
          </cell>
          <cell r="EP376">
            <v>45784</v>
          </cell>
          <cell r="ES376" t="str">
            <v>Clausula 1 - Numeral 6 y 23</v>
          </cell>
          <cell r="ET37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76" t="str">
            <v>No aplica</v>
          </cell>
        </row>
        <row r="377">
          <cell r="E377">
            <v>371</v>
          </cell>
          <cell r="F377" t="str">
            <v>371-2022</v>
          </cell>
          <cell r="G377" t="str">
            <v>CO1.PCCNTR.3227521</v>
          </cell>
          <cell r="H377" t="str">
            <v xml:space="preserve">ELABORAR 2 DOCUMENTOS DE ANÁLISIS CON RESPECTO A LAS ALTERNATIVAS DE FINANCIACIÓN Y ACCESO A SOLUCIONES HABITACIONALES </v>
          </cell>
          <cell r="I377" t="str">
            <v>En Ejecución</v>
          </cell>
          <cell r="J377" t="str">
            <v>https://community.secop.gov.co/Public/Tendering/OpportunityDetail/Index?noticeUID=CO1.NTC.2542924&amp;isFromPublicArea=True&amp;isModal=true&amp;asPopupView=true</v>
          </cell>
          <cell r="K377" t="str">
            <v>SDHT-SDIS-PSP-030-2022</v>
          </cell>
          <cell r="L377" t="str">
            <v>X</v>
          </cell>
          <cell r="N377" t="str">
            <v>CC</v>
          </cell>
          <cell r="O377">
            <v>1026586379</v>
          </cell>
          <cell r="P377">
            <v>6</v>
          </cell>
          <cell r="Q377" t="str">
            <v>JIMENES QUITIAN</v>
          </cell>
          <cell r="R377" t="str">
            <v>IVAN FELIPE</v>
          </cell>
          <cell r="S377" t="str">
            <v>No Aplica</v>
          </cell>
          <cell r="T377" t="str">
            <v>IVAN FELIPE JIMENES QUITIAN</v>
          </cell>
          <cell r="U377" t="str">
            <v>M</v>
          </cell>
          <cell r="V377">
            <v>44574</v>
          </cell>
          <cell r="W377">
            <v>44578</v>
          </cell>
          <cell r="X377">
            <v>44578</v>
          </cell>
          <cell r="Y377">
            <v>44926</v>
          </cell>
          <cell r="Z377" t="str">
            <v>Contratación Directa</v>
          </cell>
          <cell r="AA377" t="str">
            <v>Contrato</v>
          </cell>
          <cell r="AB377" t="str">
            <v>Prestación de Servicios Profesionales</v>
          </cell>
          <cell r="AC377" t="str">
            <v>PRESTAR SERVICIOS PROFESIONALES DE APOYO EN LAS ACTIVIDADES DE PROCESAMIENTO, ANÁLISIS Y EVALUACIÓN DE LA INFORMACIÓN DEL SECTOR, ASÍ COMO ELABORACIÓN DE LOS DIFERENTES DOCUMENTOS RELACIONADOS CON LA VIVIENDA, EN EL MARCO DE LA POLÍTICA DE GESTIÓN INTEGRAL DEL HÁBITAT.</v>
          </cell>
          <cell r="AD377">
            <v>44578</v>
          </cell>
          <cell r="AE377">
            <v>44578</v>
          </cell>
          <cell r="AF377">
            <v>44578</v>
          </cell>
          <cell r="AG377">
            <v>44926</v>
          </cell>
          <cell r="AH377">
            <v>11</v>
          </cell>
          <cell r="AI377">
            <v>15</v>
          </cell>
          <cell r="AJ377">
            <v>11.5</v>
          </cell>
          <cell r="AK377">
            <v>11</v>
          </cell>
          <cell r="AL377">
            <v>15</v>
          </cell>
          <cell r="AN377">
            <v>44926</v>
          </cell>
          <cell r="AO377">
            <v>81132500</v>
          </cell>
          <cell r="AP377">
            <v>81132500</v>
          </cell>
          <cell r="AQ377">
            <v>7055000</v>
          </cell>
          <cell r="AR377">
            <v>0</v>
          </cell>
          <cell r="AS377">
            <v>2645</v>
          </cell>
          <cell r="AT377">
            <v>628</v>
          </cell>
          <cell r="AU377">
            <v>44565</v>
          </cell>
          <cell r="AV377">
            <v>81132500</v>
          </cell>
          <cell r="AW377" t="str">
            <v>O23011601190000007721</v>
          </cell>
          <cell r="AX377" t="str">
            <v>INVERSION</v>
          </cell>
          <cell r="AY377">
            <v>0</v>
          </cell>
          <cell r="AZ377" t="str">
            <v>5000257068</v>
          </cell>
          <cell r="BA377">
            <v>367</v>
          </cell>
          <cell r="BB377">
            <v>44575</v>
          </cell>
          <cell r="BC377">
            <v>81132500</v>
          </cell>
          <cell r="BK377" t="str">
            <v/>
          </cell>
          <cell r="CE377" t="str">
            <v/>
          </cell>
          <cell r="CF377" t="str">
            <v/>
          </cell>
          <cell r="DA377">
            <v>44645</v>
          </cell>
          <cell r="DB377" t="str">
            <v>JULIAN RICARDO AREVALO BUITRAGO</v>
          </cell>
          <cell r="DC377">
            <v>1026266397</v>
          </cell>
          <cell r="DD377" t="str">
            <v>Calle 43 66a 30 Interior 3 Apto 202</v>
          </cell>
          <cell r="DE377" t="str">
            <v>3115983717;4594303</v>
          </cell>
          <cell r="DF377" t="str">
            <v>julianricardoarevalo@gmail.com</v>
          </cell>
          <cell r="DG377">
            <v>65141167</v>
          </cell>
          <cell r="EL377" t="str">
            <v>NO</v>
          </cell>
          <cell r="EM377" t="str">
            <v>No Aplica</v>
          </cell>
          <cell r="EN377" t="str">
            <v xml:space="preserve">120
</v>
          </cell>
          <cell r="EO377" t="e">
            <v>#VALUE!</v>
          </cell>
          <cell r="EP377">
            <v>45826</v>
          </cell>
          <cell r="ES377" t="str">
            <v>Clausula 1 - Numeral 6 y 23</v>
          </cell>
          <cell r="ET37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77" t="str">
            <v>No aplica</v>
          </cell>
        </row>
        <row r="378">
          <cell r="E378">
            <v>372</v>
          </cell>
          <cell r="F378" t="str">
            <v>372-2022</v>
          </cell>
          <cell r="G378" t="str">
            <v>CO1.PCCNTR.3222883</v>
          </cell>
          <cell r="H378" t="str">
            <v>EJECUTAR 100 % DEL PROGRAMA DE SANEAMIENTO FISCAL Y FINANCIERO</v>
          </cell>
          <cell r="I378" t="str">
            <v>En Ejecución</v>
          </cell>
          <cell r="J378" t="str">
            <v>https://community.secop.gov.co/Public/Tendering/OpportunityDetail/Index?noticeUID=CO1.NTC.2543981&amp;isFromPublicArea=True&amp;isModal=true&amp;asPopupView=true</v>
          </cell>
          <cell r="K378" t="str">
            <v>SDHT-SDF-PSP-005-2022</v>
          </cell>
          <cell r="L378" t="str">
            <v>X</v>
          </cell>
          <cell r="N378" t="str">
            <v>CC</v>
          </cell>
          <cell r="O378">
            <v>51713000</v>
          </cell>
          <cell r="P378">
            <v>6</v>
          </cell>
          <cell r="Q378" t="str">
            <v>GOMEZ MORENO</v>
          </cell>
          <cell r="R378" t="str">
            <v>BERTHA LUCIA</v>
          </cell>
          <cell r="S378" t="str">
            <v>No Aplica</v>
          </cell>
          <cell r="T378" t="str">
            <v>BERTHA LUCIA GOMEZ MORENO</v>
          </cell>
          <cell r="U378" t="str">
            <v>F</v>
          </cell>
          <cell r="V378">
            <v>44574</v>
          </cell>
          <cell r="W378" t="str">
            <v>No Aplica</v>
          </cell>
          <cell r="X378">
            <v>44575</v>
          </cell>
          <cell r="Y378">
            <v>44923</v>
          </cell>
          <cell r="Z378" t="str">
            <v>Contratación Directa</v>
          </cell>
          <cell r="AA378" t="str">
            <v>Contrato</v>
          </cell>
          <cell r="AB378" t="str">
            <v>Prestación de Servicios Profesionales</v>
          </cell>
          <cell r="AC378" t="str">
            <v>PRESTAR SERVICIOS PROFESIONALES EN LA SUBDIRECCIÓN FINANCIERA DE LA SECRETARÍA DISTRITAL DEL HÁBITAT PARA APOYAR EL DESARROLLO Y SEGUIMIENTO DEL PROCESO FINANCIERO DE LA ENTIDAD.</v>
          </cell>
          <cell r="AD378">
            <v>44575</v>
          </cell>
          <cell r="AE378">
            <v>44575</v>
          </cell>
          <cell r="AF378">
            <v>44575</v>
          </cell>
          <cell r="AG378">
            <v>44923</v>
          </cell>
          <cell r="AH378">
            <v>11</v>
          </cell>
          <cell r="AI378">
            <v>15</v>
          </cell>
          <cell r="AJ378">
            <v>11.5</v>
          </cell>
          <cell r="AK378">
            <v>11</v>
          </cell>
          <cell r="AL378">
            <v>15</v>
          </cell>
          <cell r="AN378">
            <v>44923</v>
          </cell>
          <cell r="AO378">
            <v>77050000</v>
          </cell>
          <cell r="AP378">
            <v>77050000</v>
          </cell>
          <cell r="AQ378">
            <v>6700000</v>
          </cell>
          <cell r="AR378">
            <v>0</v>
          </cell>
          <cell r="AS378">
            <v>3107</v>
          </cell>
          <cell r="AT378">
            <v>797</v>
          </cell>
          <cell r="AU378">
            <v>44568</v>
          </cell>
          <cell r="AV378">
            <v>77050000</v>
          </cell>
          <cell r="AW378" t="str">
            <v>O23011605560000007754</v>
          </cell>
          <cell r="AX378" t="str">
            <v>INVERSION</v>
          </cell>
          <cell r="AY378">
            <v>0</v>
          </cell>
          <cell r="AZ378" t="str">
            <v>5000256500</v>
          </cell>
          <cell r="BA378">
            <v>349</v>
          </cell>
          <cell r="BB378">
            <v>44575</v>
          </cell>
          <cell r="BC378">
            <v>77050000</v>
          </cell>
          <cell r="BK378" t="str">
            <v/>
          </cell>
          <cell r="CE378" t="str">
            <v/>
          </cell>
          <cell r="CF378" t="str">
            <v/>
          </cell>
          <cell r="EL378" t="str">
            <v>NO</v>
          </cell>
          <cell r="EM378" t="str">
            <v>No Aplica</v>
          </cell>
          <cell r="EN378" t="str">
            <v xml:space="preserve">120
</v>
          </cell>
          <cell r="EO378" t="e">
            <v>#VALUE!</v>
          </cell>
          <cell r="EP378">
            <v>45823</v>
          </cell>
          <cell r="ES378" t="str">
            <v>Clausula 1 - Numeral 6 y 23</v>
          </cell>
          <cell r="ET37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78" t="str">
            <v>No aplica</v>
          </cell>
        </row>
        <row r="379">
          <cell r="E379">
            <v>373</v>
          </cell>
          <cell r="F379" t="str">
            <v>373-2022</v>
          </cell>
          <cell r="G379" t="str">
            <v>CO1.PCCNTR.3223100</v>
          </cell>
          <cell r="H379" t="str">
            <v>EJECUTAR 100 % DEL PROGRAMA DE SANEAMIENTO FISCAL Y FINANCIERO</v>
          </cell>
          <cell r="I379" t="str">
            <v>En Ejecución</v>
          </cell>
          <cell r="J379" t="str">
            <v>https://community.secop.gov.co/Public/Tendering/OpportunityDetail/Index?noticeUID=CO1.NTC.2544092&amp;isFromPublicArea=True&amp;isModal=true&amp;asPopupView=true</v>
          </cell>
          <cell r="K379" t="str">
            <v>SDHT-SDF-PSP-007-2022</v>
          </cell>
          <cell r="L379" t="str">
            <v>X</v>
          </cell>
          <cell r="N379" t="str">
            <v>CC</v>
          </cell>
          <cell r="O379">
            <v>79659938</v>
          </cell>
          <cell r="P379">
            <v>1</v>
          </cell>
          <cell r="Q379" t="str">
            <v>CONTRERAS ZAMBRANO</v>
          </cell>
          <cell r="R379" t="str">
            <v>FRANCISCO JAVIER</v>
          </cell>
          <cell r="S379" t="str">
            <v>No Aplica</v>
          </cell>
          <cell r="T379" t="str">
            <v>FRANCISCO JAVIER CONTRERAS ZAMBRANO</v>
          </cell>
          <cell r="U379" t="str">
            <v>M</v>
          </cell>
          <cell r="V379">
            <v>44574</v>
          </cell>
          <cell r="W379" t="str">
            <v>No Aplica</v>
          </cell>
          <cell r="X379">
            <v>44575</v>
          </cell>
          <cell r="Y379">
            <v>44923</v>
          </cell>
          <cell r="Z379" t="str">
            <v>Contratación Directa</v>
          </cell>
          <cell r="AA379" t="str">
            <v>Contrato</v>
          </cell>
          <cell r="AB379" t="str">
            <v>Prestación de Servicios Profesionales</v>
          </cell>
          <cell r="AC379" t="str">
            <v xml:space="preserve"> PRESTAR SERVICIOS PROFESIONALES PARA APOYAR EL PROCESO DE PAGOS A CARGO DE LA SUBDIRECCIÓN FINANCIERA DE LA SECRETARIA DISTRITAL DEL HÁBITAT</v>
          </cell>
          <cell r="AD379">
            <v>44575</v>
          </cell>
          <cell r="AE379">
            <v>44575</v>
          </cell>
          <cell r="AF379">
            <v>44575</v>
          </cell>
          <cell r="AG379">
            <v>44923</v>
          </cell>
          <cell r="AH379">
            <v>11</v>
          </cell>
          <cell r="AI379">
            <v>15</v>
          </cell>
          <cell r="AJ379">
            <v>11.5</v>
          </cell>
          <cell r="AK379">
            <v>11</v>
          </cell>
          <cell r="AL379">
            <v>15</v>
          </cell>
          <cell r="AN379">
            <v>44923</v>
          </cell>
          <cell r="AO379">
            <v>74750000</v>
          </cell>
          <cell r="AP379">
            <v>74750000</v>
          </cell>
          <cell r="AQ379">
            <v>6500000</v>
          </cell>
          <cell r="AR379">
            <v>0</v>
          </cell>
          <cell r="AS379">
            <v>3108</v>
          </cell>
          <cell r="AT379">
            <v>541</v>
          </cell>
          <cell r="AU379">
            <v>44565</v>
          </cell>
          <cell r="AV379">
            <v>74750000</v>
          </cell>
          <cell r="AW379" t="str">
            <v>O23011605560000007754</v>
          </cell>
          <cell r="AX379" t="str">
            <v>INVERSION</v>
          </cell>
          <cell r="AY379">
            <v>0</v>
          </cell>
          <cell r="AZ379" t="str">
            <v>5000256503</v>
          </cell>
          <cell r="BA379">
            <v>350</v>
          </cell>
          <cell r="BB379">
            <v>44575</v>
          </cell>
          <cell r="BC379">
            <v>74750000</v>
          </cell>
          <cell r="BK379" t="str">
            <v/>
          </cell>
          <cell r="CE379" t="str">
            <v/>
          </cell>
          <cell r="CF379" t="str">
            <v/>
          </cell>
          <cell r="EL379" t="str">
            <v>NO</v>
          </cell>
          <cell r="EM379" t="str">
            <v>No Aplica</v>
          </cell>
          <cell r="EN379" t="str">
            <v xml:space="preserve">120
</v>
          </cell>
          <cell r="EO379" t="e">
            <v>#VALUE!</v>
          </cell>
          <cell r="EP379">
            <v>45823</v>
          </cell>
          <cell r="ES379" t="str">
            <v>Clausula 1 - Numeral 6 y 23</v>
          </cell>
          <cell r="ET37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79" t="str">
            <v>No aplica</v>
          </cell>
        </row>
        <row r="380">
          <cell r="E380">
            <v>374</v>
          </cell>
          <cell r="F380" t="str">
            <v>374-2022</v>
          </cell>
          <cell r="G380" t="str">
            <v>CO1.PCCNTR.3224807</v>
          </cell>
          <cell r="H380" t="str">
            <v>CONSTRUIR  1 INVENTARIO DE SUELO DISPONIBLE Y VACANTE EN LA CIUDAD REGIÓN</v>
          </cell>
          <cell r="I380" t="str">
            <v>En Ejecución</v>
          </cell>
          <cell r="J380" t="str">
            <v>https://community.secop.gov.co/Public/Tendering/OpportunityDetail/Index?noticeUID=CO1.NTC.2543108&amp;isFromPublicArea=True&amp;isModal=true&amp;asPopupView=true</v>
          </cell>
          <cell r="K380" t="str">
            <v>SDHT-SDIS-PSP-002-2022</v>
          </cell>
          <cell r="L380" t="str">
            <v>X</v>
          </cell>
          <cell r="N380" t="str">
            <v>CC</v>
          </cell>
          <cell r="O380">
            <v>80244842</v>
          </cell>
          <cell r="P380">
            <v>3</v>
          </cell>
          <cell r="Q380" t="str">
            <v>ENRIQUEZ SIERRA</v>
          </cell>
          <cell r="R380" t="str">
            <v>HERNAN DARIO</v>
          </cell>
          <cell r="S380" t="str">
            <v>No Aplica</v>
          </cell>
          <cell r="T380" t="str">
            <v>HERNAN DARIO ENRIQUEZ SIERRA</v>
          </cell>
          <cell r="U380" t="str">
            <v>M</v>
          </cell>
          <cell r="V380">
            <v>44578</v>
          </cell>
          <cell r="W380">
            <v>44578</v>
          </cell>
          <cell r="X380">
            <v>44579</v>
          </cell>
          <cell r="Y380">
            <v>44926</v>
          </cell>
          <cell r="Z380" t="str">
            <v>Contratación Directa</v>
          </cell>
          <cell r="AA380" t="str">
            <v>Contrato</v>
          </cell>
          <cell r="AB380" t="str">
            <v>Prestación de Servicios Profesionales</v>
          </cell>
          <cell r="AC380" t="str">
            <v>PRESTAR SERVICIOS PROFESIONALES PARA APOYAR LOS ANÁLISIS, ESTUDIOS E INVESTIGACIONES RELACIONADOS CON EL MERCADO INMOBILIARIO Y DE SUELO EN LA CIUDAD REGIÓN.</v>
          </cell>
          <cell r="AD380">
            <v>44579</v>
          </cell>
          <cell r="AE380">
            <v>44579</v>
          </cell>
          <cell r="AF380">
            <v>44579</v>
          </cell>
          <cell r="AG380">
            <v>44926</v>
          </cell>
          <cell r="AH380">
            <v>11</v>
          </cell>
          <cell r="AI380">
            <v>15</v>
          </cell>
          <cell r="AJ380">
            <v>11.5</v>
          </cell>
          <cell r="AK380">
            <v>11</v>
          </cell>
          <cell r="AL380">
            <v>15</v>
          </cell>
          <cell r="AN380">
            <v>44926</v>
          </cell>
          <cell r="AO380">
            <v>124373000</v>
          </cell>
          <cell r="AP380">
            <v>124373000</v>
          </cell>
          <cell r="AQ380">
            <v>10815043</v>
          </cell>
          <cell r="AR380">
            <v>-5.5</v>
          </cell>
          <cell r="AS380">
            <v>2652</v>
          </cell>
          <cell r="AT380">
            <v>649</v>
          </cell>
          <cell r="AU380">
            <v>44565</v>
          </cell>
          <cell r="AV380">
            <v>124373000</v>
          </cell>
          <cell r="AW380" t="str">
            <v>O23011605520000007802</v>
          </cell>
          <cell r="AX380" t="str">
            <v>INVERSION</v>
          </cell>
          <cell r="AY380">
            <v>0</v>
          </cell>
          <cell r="AZ380" t="str">
            <v>5000263540</v>
          </cell>
          <cell r="BA380">
            <v>534</v>
          </cell>
          <cell r="BB380">
            <v>44579</v>
          </cell>
          <cell r="BC380">
            <v>124373000</v>
          </cell>
          <cell r="BK380" t="str">
            <v/>
          </cell>
          <cell r="CE380" t="str">
            <v/>
          </cell>
          <cell r="CF380" t="str">
            <v/>
          </cell>
          <cell r="EL380" t="str">
            <v>NO</v>
          </cell>
          <cell r="EM380" t="str">
            <v>No Aplica</v>
          </cell>
          <cell r="EN380" t="str">
            <v xml:space="preserve">120
</v>
          </cell>
          <cell r="EO380" t="e">
            <v>#VALUE!</v>
          </cell>
          <cell r="EP380">
            <v>45826</v>
          </cell>
          <cell r="ES380" t="str">
            <v>Clausula 1 - Numeral 6 y 23</v>
          </cell>
          <cell r="ET38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80" t="str">
            <v>No aplica</v>
          </cell>
        </row>
        <row r="381">
          <cell r="E381">
            <v>375</v>
          </cell>
          <cell r="F381" t="str">
            <v>375-2022</v>
          </cell>
          <cell r="G381" t="str">
            <v>CO1.PCCNTR.3222908</v>
          </cell>
          <cell r="H381" t="str">
            <v>IMPLEMENTAR 1  SISTEMA  DE LA SDHT</v>
          </cell>
          <cell r="I381" t="str">
            <v>En Ejecución</v>
          </cell>
          <cell r="J381" t="str">
            <v>https://community.secop.gov.co/Public/Tendering/OpportunityDetail/Index?noticeUID=CO1.NTC.2543558&amp;isFromPublicArea=True&amp;isModal=true&amp;asPopupView=true</v>
          </cell>
          <cell r="K381" t="str">
            <v>SDHT-SGC-PSP-020-2022</v>
          </cell>
          <cell r="L381" t="str">
            <v>X</v>
          </cell>
          <cell r="N381" t="str">
            <v>CC</v>
          </cell>
          <cell r="O381">
            <v>20677686</v>
          </cell>
          <cell r="P381">
            <v>0</v>
          </cell>
          <cell r="Q381" t="str">
            <v>CRUZ RAMIREZ</v>
          </cell>
          <cell r="R381" t="str">
            <v>LUZ MARINA</v>
          </cell>
          <cell r="S381" t="str">
            <v>No Aplica</v>
          </cell>
          <cell r="T381" t="str">
            <v>LUZ MARINA CRUZ RAMIREZ</v>
          </cell>
          <cell r="U381" t="str">
            <v>F</v>
          </cell>
          <cell r="V381">
            <v>44574</v>
          </cell>
          <cell r="W381">
            <v>44575</v>
          </cell>
          <cell r="X381">
            <v>44575</v>
          </cell>
          <cell r="Y381">
            <v>44920</v>
          </cell>
          <cell r="Z381" t="str">
            <v>Contratación Directa</v>
          </cell>
          <cell r="AA381" t="str">
            <v>Contrato</v>
          </cell>
          <cell r="AB381" t="str">
            <v>Prestación de Servicios Profesionales</v>
          </cell>
          <cell r="AC381" t="str">
            <v>PRESTAR SERVICIOS PROFESIONALES PARA APOYAR LA REVISIÓN, ANÁLISIS Y SEGUIMIENTO DE LOS ASUNTOS A CARGO DE LA SUBSECRETARIA DE GESTIÓN CORPORATIVA DESDE EL PUNTO DE VISTA FINANCIERO</v>
          </cell>
          <cell r="AD381">
            <v>44575</v>
          </cell>
          <cell r="AE381">
            <v>44575</v>
          </cell>
          <cell r="AF381">
            <v>44575</v>
          </cell>
          <cell r="AG381">
            <v>44923</v>
          </cell>
          <cell r="AH381">
            <v>11</v>
          </cell>
          <cell r="AI381">
            <v>15</v>
          </cell>
          <cell r="AJ381">
            <v>11.5</v>
          </cell>
          <cell r="AK381">
            <v>11</v>
          </cell>
          <cell r="AL381">
            <v>15</v>
          </cell>
          <cell r="AN381">
            <v>44923</v>
          </cell>
          <cell r="AO381">
            <v>97129000</v>
          </cell>
          <cell r="AP381">
            <v>97129000</v>
          </cell>
          <cell r="AQ381">
            <v>8446000</v>
          </cell>
          <cell r="AR381">
            <v>0</v>
          </cell>
          <cell r="AS381">
            <v>3173</v>
          </cell>
          <cell r="AT381">
            <v>58</v>
          </cell>
          <cell r="AU381">
            <v>44564</v>
          </cell>
          <cell r="AV381">
            <v>97129000</v>
          </cell>
          <cell r="AW381" t="str">
            <v>O23011605560000007754</v>
          </cell>
          <cell r="AX381" t="str">
            <v>INVERSION</v>
          </cell>
          <cell r="AY381">
            <v>0</v>
          </cell>
          <cell r="AZ381" t="str">
            <v>5000256048</v>
          </cell>
          <cell r="BA381">
            <v>330</v>
          </cell>
          <cell r="BB381">
            <v>44574</v>
          </cell>
          <cell r="BC381">
            <v>97129000</v>
          </cell>
          <cell r="BK381" t="str">
            <v/>
          </cell>
          <cell r="CE381" t="str">
            <v/>
          </cell>
          <cell r="CF381" t="str">
            <v/>
          </cell>
          <cell r="EL381" t="str">
            <v>NO</v>
          </cell>
          <cell r="EM381" t="str">
            <v>No Aplica</v>
          </cell>
          <cell r="EN381" t="str">
            <v xml:space="preserve">120
</v>
          </cell>
          <cell r="EO381" t="e">
            <v>#VALUE!</v>
          </cell>
          <cell r="EP381">
            <v>45823</v>
          </cell>
          <cell r="ES381" t="str">
            <v>Clausula 1 - Numeral 6 y 23</v>
          </cell>
          <cell r="ET38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81" t="str">
            <v>No aplica</v>
          </cell>
        </row>
        <row r="382">
          <cell r="E382">
            <v>376</v>
          </cell>
          <cell r="F382" t="str">
            <v>376-2022</v>
          </cell>
          <cell r="G382" t="str">
            <v>CO1.PCCNTR.3223698</v>
          </cell>
          <cell r="H382" t="str">
            <v>GESTIONAR Y ATENDER EL 100 % DE LOS REQUERIMIENTOS ALLEGADOS A LA ENTIDAD, RELACIONADOS CON ARRENDAMIENTO Y DESARROLLO DE VIVIENDA</v>
          </cell>
          <cell r="I382" t="str">
            <v>En Ejecución</v>
          </cell>
          <cell r="J382" t="str">
            <v>https://community.secop.gov.co/Public/Tendering/OpportunityDetail/Index?noticeUID=CO1.NTC.2544498&amp;isFromPublicArea=True&amp;isModal=true&amp;asPopupView=true</v>
          </cell>
          <cell r="K382" t="str">
            <v>SDHT-SDICV-PSP-048-2022</v>
          </cell>
          <cell r="L382" t="str">
            <v>X</v>
          </cell>
          <cell r="N382" t="str">
            <v>CC</v>
          </cell>
          <cell r="O382">
            <v>52862883</v>
          </cell>
          <cell r="P382">
            <v>4</v>
          </cell>
          <cell r="Q382" t="str">
            <v xml:space="preserve">OSPINA </v>
          </cell>
          <cell r="R382" t="str">
            <v>CATALINA CAMARGO</v>
          </cell>
          <cell r="S382" t="str">
            <v>No Aplica</v>
          </cell>
          <cell r="T382" t="str">
            <v xml:space="preserve">CATALINA CAMARGO OSPINA </v>
          </cell>
          <cell r="U382" t="str">
            <v>F</v>
          </cell>
          <cell r="V382">
            <v>44574</v>
          </cell>
          <cell r="W382" t="str">
            <v>No Aplica</v>
          </cell>
          <cell r="X382">
            <v>44579</v>
          </cell>
          <cell r="Y382">
            <v>44926</v>
          </cell>
          <cell r="Z382" t="str">
            <v>Contratación Directa</v>
          </cell>
          <cell r="AA382" t="str">
            <v>Contrato</v>
          </cell>
          <cell r="AB382" t="str">
            <v>Prestación de Servicios Profesionales</v>
          </cell>
          <cell r="AC382" t="str">
            <v>PRESTAR SERVICIOS PROFESIONALES PARA APOYAR TECNICAMENTE LA SUSTANCIACIÓN DE LAS INVESTIGACIONES ADMINISTRATIVAS RELACIONADAS CON LA ENAJENACIÓN Y ARRENDAMIENTO DE VIVIENDA</v>
          </cell>
          <cell r="AD382">
            <v>44579</v>
          </cell>
          <cell r="AE382">
            <v>44579</v>
          </cell>
          <cell r="AF382">
            <v>44579</v>
          </cell>
          <cell r="AG382">
            <v>44927</v>
          </cell>
          <cell r="AH382">
            <v>11</v>
          </cell>
          <cell r="AI382">
            <v>15</v>
          </cell>
          <cell r="AJ382">
            <v>11.5</v>
          </cell>
          <cell r="AK382">
            <v>11</v>
          </cell>
          <cell r="AL382">
            <v>15</v>
          </cell>
          <cell r="AN382">
            <v>44927</v>
          </cell>
          <cell r="AO382">
            <v>65739750</v>
          </cell>
          <cell r="AP382">
            <v>65739750</v>
          </cell>
          <cell r="AQ382">
            <v>5716500</v>
          </cell>
          <cell r="AR382">
            <v>0</v>
          </cell>
          <cell r="AS382">
            <v>2828</v>
          </cell>
          <cell r="AT382">
            <v>218</v>
          </cell>
          <cell r="AU382">
            <v>44565</v>
          </cell>
          <cell r="AV382">
            <v>65739750</v>
          </cell>
          <cell r="AW382" t="str">
            <v>O23011603450000007812</v>
          </cell>
          <cell r="AX382" t="str">
            <v>INVERSION</v>
          </cell>
          <cell r="AY382">
            <v>0</v>
          </cell>
          <cell r="AZ382" t="str">
            <v>5000257410</v>
          </cell>
          <cell r="BA382">
            <v>377</v>
          </cell>
          <cell r="BB382">
            <v>44575</v>
          </cell>
          <cell r="BC382">
            <v>65739750</v>
          </cell>
          <cell r="BK382" t="str">
            <v/>
          </cell>
          <cell r="CE382" t="str">
            <v/>
          </cell>
          <cell r="CF382" t="str">
            <v/>
          </cell>
          <cell r="EL382" t="str">
            <v>NO</v>
          </cell>
          <cell r="EM382" t="str">
            <v>No Aplica</v>
          </cell>
          <cell r="EN382" t="str">
            <v xml:space="preserve">120
</v>
          </cell>
          <cell r="EO382" t="e">
            <v>#VALUE!</v>
          </cell>
          <cell r="EP382">
            <v>45827</v>
          </cell>
          <cell r="ES382" t="str">
            <v>Clausula 1 - Numeral 6 y 23</v>
          </cell>
          <cell r="ET38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82" t="str">
            <v>No aplica</v>
          </cell>
        </row>
        <row r="383">
          <cell r="E383">
            <v>377</v>
          </cell>
          <cell r="F383" t="str">
            <v>377-2022</v>
          </cell>
          <cell r="G383" t="str">
            <v>CO1.PCCNTR.3226026</v>
          </cell>
          <cell r="H383" t="str">
            <v>BENEFICIAR 15851 HOGARES  CON SUBSIDIOS PARA ADQUISICIÓN DE VIVIENDA VIS Y VIP</v>
          </cell>
          <cell r="I383" t="str">
            <v>En Ejecución</v>
          </cell>
          <cell r="J383" t="str">
            <v>https://community.secop.gov.co/Public/Tendering/OpportunityDetail/Index?noticeUID=CO1.NTC.2546918&amp;isFromPublicArea=True&amp;isModal=true&amp;asPopupView=true</v>
          </cell>
          <cell r="K383" t="str">
            <v>SDHT-SDRPUB-PSP-037-2022</v>
          </cell>
          <cell r="L383" t="str">
            <v>X</v>
          </cell>
          <cell r="N383" t="str">
            <v>CC</v>
          </cell>
          <cell r="O383">
            <v>1026274713</v>
          </cell>
          <cell r="P383">
            <v>4</v>
          </cell>
          <cell r="Q383" t="str">
            <v>SANCHEZ MENESES</v>
          </cell>
          <cell r="R383" t="str">
            <v>RICARDO ERNESTO</v>
          </cell>
          <cell r="S383" t="str">
            <v>No Aplica</v>
          </cell>
          <cell r="T383" t="str">
            <v>RICARDO ERNESTO SANCHEZ MENESES</v>
          </cell>
          <cell r="U383" t="str">
            <v>M</v>
          </cell>
          <cell r="V383">
            <v>44574</v>
          </cell>
          <cell r="W383" t="str">
            <v>No Aplica</v>
          </cell>
          <cell r="X383">
            <v>44578</v>
          </cell>
          <cell r="Y383">
            <v>44850</v>
          </cell>
          <cell r="Z383" t="str">
            <v>Contratación Directa</v>
          </cell>
          <cell r="AA383" t="str">
            <v>Contrato</v>
          </cell>
          <cell r="AB383" t="str">
            <v>Prestación de Servicios Profesionales</v>
          </cell>
          <cell r="AC383" t="str">
            <v>PRESTAR SERVICIOS PROFESIONALES PARA REALIZAR LA GESTIÓN JURÍDICA REQUERIDA EN EL MARCO DE LOS PROGRAMAS ASOCIADOS A LOS INSTRUMENTOS DE FINANCIACIÓN DEFINIDOS POR LA SECRETARÍA DISTRITAL DEL HÁBITAT.</v>
          </cell>
          <cell r="AD383">
            <v>44578</v>
          </cell>
          <cell r="AE383">
            <v>44578</v>
          </cell>
          <cell r="AF383">
            <v>44578</v>
          </cell>
          <cell r="AG383">
            <v>44850</v>
          </cell>
          <cell r="AH383">
            <v>9</v>
          </cell>
          <cell r="AI383">
            <v>0</v>
          </cell>
          <cell r="AJ383">
            <v>9</v>
          </cell>
          <cell r="AK383">
            <v>9</v>
          </cell>
          <cell r="AL383">
            <v>0</v>
          </cell>
          <cell r="AN383">
            <v>44850</v>
          </cell>
          <cell r="AO383">
            <v>55620000</v>
          </cell>
          <cell r="AP383">
            <v>55620000</v>
          </cell>
          <cell r="AQ383">
            <v>6180000</v>
          </cell>
          <cell r="AR383">
            <v>0</v>
          </cell>
          <cell r="AS383">
            <v>3266</v>
          </cell>
          <cell r="AT383">
            <v>515</v>
          </cell>
          <cell r="AU383">
            <v>44565</v>
          </cell>
          <cell r="AV383">
            <v>55620000</v>
          </cell>
          <cell r="AW383" t="str">
            <v>O23011601010000007823</v>
          </cell>
          <cell r="AX383" t="str">
            <v>INVERSION</v>
          </cell>
          <cell r="AY383">
            <v>0</v>
          </cell>
          <cell r="AZ383" t="str">
            <v>5000257123</v>
          </cell>
          <cell r="BA383">
            <v>370</v>
          </cell>
          <cell r="BB383">
            <v>44575</v>
          </cell>
          <cell r="BC383">
            <v>55620000</v>
          </cell>
          <cell r="BK383" t="str">
            <v/>
          </cell>
          <cell r="CE383" t="str">
            <v/>
          </cell>
          <cell r="CF383" t="str">
            <v/>
          </cell>
          <cell r="EL383" t="str">
            <v>NO</v>
          </cell>
          <cell r="EM383" t="str">
            <v>No Aplica</v>
          </cell>
          <cell r="EN383" t="str">
            <v xml:space="preserve">120
</v>
          </cell>
          <cell r="EO383" t="e">
            <v>#VALUE!</v>
          </cell>
          <cell r="EP383">
            <v>45750</v>
          </cell>
          <cell r="ES383" t="str">
            <v>Clausula 1 - Numeral 6 y 23</v>
          </cell>
          <cell r="ET38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83" t="str">
            <v>No aplica</v>
          </cell>
        </row>
        <row r="384">
          <cell r="E384">
            <v>378</v>
          </cell>
          <cell r="F384" t="str">
            <v>378-2022</v>
          </cell>
          <cell r="G384" t="str">
            <v>CO1.PCCNTR.3226334</v>
          </cell>
          <cell r="H384" t="str">
            <v>ELABORAR 4 DOCUMENTOS QUE CONTEMPLEN DIVERSAS PROPUESTAS PARA LA INCLUSIÓN E IMPLEMENTACIÓN DE NUEVAS FUENTES DE FINANCIACIÓN PARA LA GESTIÓN DEL HÁBITAT</v>
          </cell>
          <cell r="I384" t="str">
            <v>En Ejecución</v>
          </cell>
          <cell r="J384" t="str">
            <v>https://community.secop.gov.co/Public/Tendering/OpportunityDetail/Index?noticeUID=CO1.NTC.2547041&amp;isFromPublicArea=True&amp;isModal=true&amp;asPopupView=true</v>
          </cell>
          <cell r="K384" t="str">
            <v>SDHT-SDRPRI-PSP-012-2022</v>
          </cell>
          <cell r="L384" t="str">
            <v>X</v>
          </cell>
          <cell r="N384" t="str">
            <v>CC</v>
          </cell>
          <cell r="O384">
            <v>52855892</v>
          </cell>
          <cell r="P384">
            <v>1</v>
          </cell>
          <cell r="Q384" t="str">
            <v>NIÑO MORANTES</v>
          </cell>
          <cell r="R384" t="str">
            <v>DEISY CATALINA</v>
          </cell>
          <cell r="S384" t="str">
            <v>No Aplica</v>
          </cell>
          <cell r="T384" t="str">
            <v>DEISY CATALINA NIÑO MORANTES</v>
          </cell>
          <cell r="U384" t="str">
            <v>F</v>
          </cell>
          <cell r="V384">
            <v>44574</v>
          </cell>
          <cell r="W384" t="str">
            <v>No Aplica</v>
          </cell>
          <cell r="X384">
            <v>44578</v>
          </cell>
          <cell r="Y384">
            <v>44923</v>
          </cell>
          <cell r="Z384" t="str">
            <v>Contratación Directa</v>
          </cell>
          <cell r="AA384" t="str">
            <v>Contrato</v>
          </cell>
          <cell r="AB384" t="str">
            <v>Prestación de Servicios Profesionales</v>
          </cell>
          <cell r="AC384" t="str">
            <v>PRESTAR SERVICIOS PROFESIONALES DE ORDEN JURÍDICO PARA EL ANÁLISIS, REVISIÓN Y ORIENTACIÓN REQUERIDA PARA LA GESTIÓN, IMPLEMENTACIÓN Y DESARROLLO DE INSTRUMENTOS DE FINANCIACIÓN PARA LA ADQUISICIÓN DE VIVIENDA Y LAS FUENTES DE FINANCIACIÓN.</v>
          </cell>
          <cell r="AD384">
            <v>44578</v>
          </cell>
          <cell r="AE384">
            <v>44578</v>
          </cell>
          <cell r="AF384">
            <v>44578</v>
          </cell>
          <cell r="AG384">
            <v>44926</v>
          </cell>
          <cell r="AH384">
            <v>11</v>
          </cell>
          <cell r="AI384">
            <v>15</v>
          </cell>
          <cell r="AJ384">
            <v>11.5</v>
          </cell>
          <cell r="AK384">
            <v>11</v>
          </cell>
          <cell r="AL384">
            <v>15</v>
          </cell>
          <cell r="AN384">
            <v>44926</v>
          </cell>
          <cell r="AO384">
            <v>106605000</v>
          </cell>
          <cell r="AP384">
            <v>106605000</v>
          </cell>
          <cell r="AQ384">
            <v>9270000</v>
          </cell>
          <cell r="AR384">
            <v>0</v>
          </cell>
          <cell r="AS384">
            <v>3010</v>
          </cell>
          <cell r="AT384">
            <v>555</v>
          </cell>
          <cell r="AU384">
            <v>44565</v>
          </cell>
          <cell r="AV384">
            <v>106605000</v>
          </cell>
          <cell r="AW384" t="str">
            <v>O23011601190000007825</v>
          </cell>
          <cell r="AX384" t="str">
            <v>INVERSION</v>
          </cell>
          <cell r="AY384">
            <v>0</v>
          </cell>
          <cell r="AZ384" t="str">
            <v>5000257161</v>
          </cell>
          <cell r="BA384">
            <v>371</v>
          </cell>
          <cell r="BB384">
            <v>44575</v>
          </cell>
          <cell r="BC384">
            <v>106605000</v>
          </cell>
          <cell r="BK384" t="str">
            <v/>
          </cell>
          <cell r="CE384" t="str">
            <v/>
          </cell>
          <cell r="CF384" t="str">
            <v/>
          </cell>
          <cell r="EL384" t="str">
            <v>NO</v>
          </cell>
          <cell r="EM384" t="str">
            <v>No Aplica</v>
          </cell>
          <cell r="EN384" t="str">
            <v xml:space="preserve">120
</v>
          </cell>
          <cell r="EO384" t="e">
            <v>#VALUE!</v>
          </cell>
          <cell r="EP384">
            <v>45826</v>
          </cell>
          <cell r="ES384" t="str">
            <v>Clausula 1 - Numeral 6 y 23</v>
          </cell>
          <cell r="ET38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84" t="str">
            <v>No aplica</v>
          </cell>
        </row>
        <row r="385">
          <cell r="E385">
            <v>379</v>
          </cell>
          <cell r="F385" t="str">
            <v>379-2022</v>
          </cell>
          <cell r="G385" t="str">
            <v>CO1.PCCNTR.3227903</v>
          </cell>
          <cell r="H385" t="str">
            <v>ELABORAR 4 DOCUMENTOS QUE CONTEMPLEN DIVERSAS PROPUESTAS PARA LA INCLUSIÓN E IMPLEMENTACIÓN DE NUEVAS FUENTES DE FINANCIACIÓN PARA LA GESTIÓN DEL HÁBITAT</v>
          </cell>
          <cell r="I385" t="str">
            <v>Terminación Anticipada</v>
          </cell>
          <cell r="J385" t="str">
            <v>https://community.secop.gov.co/Public/Tendering/OpportunityDetail/Index?noticeUID=CO1.NTC.2548057&amp;isFromPublicArea=True&amp;isModal=true&amp;asPopupView=true</v>
          </cell>
          <cell r="K385" t="str">
            <v>SDHT-SDRPRI-PSP-008-2022</v>
          </cell>
          <cell r="L385" t="str">
            <v>X</v>
          </cell>
          <cell r="N385" t="str">
            <v>CC</v>
          </cell>
          <cell r="O385">
            <v>1020746998</v>
          </cell>
          <cell r="P385">
            <v>0</v>
          </cell>
          <cell r="Q385" t="str">
            <v>CARDEÑOSA VILLA</v>
          </cell>
          <cell r="R385" t="str">
            <v>LAURA MILENA</v>
          </cell>
          <cell r="S385" t="str">
            <v>No Aplica</v>
          </cell>
          <cell r="T385" t="str">
            <v>LAURA MILENA CARDEÑOSA VILLA</v>
          </cell>
          <cell r="U385" t="str">
            <v>F</v>
          </cell>
          <cell r="V385">
            <v>44574</v>
          </cell>
          <cell r="W385" t="str">
            <v>No Aplica</v>
          </cell>
          <cell r="X385">
            <v>44578</v>
          </cell>
          <cell r="Y385">
            <v>44926</v>
          </cell>
          <cell r="Z385" t="str">
            <v>Contratación Directa</v>
          </cell>
          <cell r="AA385" t="str">
            <v>Contrato</v>
          </cell>
          <cell r="AB385" t="str">
            <v>Prestación de Servicios Profesionales</v>
          </cell>
          <cell r="AC385" t="str">
            <v>PRESTAR SERVICIOS PROFESIONALES PARA EL ANÁLISIS, SEGUIMIENTO Y DIRECCIONAMIENTO A PROGRAMAS DE COOPERACIÓN CON ENTIDADES PUBLICAS Y/O PRIVADAS Y LA GESTIÓN DE NUEVAS FUENTES DE FINANCIACIÓN DEL HÁBITAT</v>
          </cell>
          <cell r="AD385">
            <v>44578</v>
          </cell>
          <cell r="AE385">
            <v>44578</v>
          </cell>
          <cell r="AF385">
            <v>44578</v>
          </cell>
          <cell r="AG385">
            <v>44926</v>
          </cell>
          <cell r="AH385">
            <v>11</v>
          </cell>
          <cell r="AI385">
            <v>15</v>
          </cell>
          <cell r="AJ385">
            <v>11.5</v>
          </cell>
          <cell r="AK385">
            <v>11</v>
          </cell>
          <cell r="AL385">
            <v>15</v>
          </cell>
          <cell r="AM385">
            <v>44704</v>
          </cell>
          <cell r="AN385">
            <v>44705</v>
          </cell>
          <cell r="AO385">
            <v>88837500</v>
          </cell>
          <cell r="AP385">
            <v>32702500</v>
          </cell>
          <cell r="AQ385">
            <v>7725000</v>
          </cell>
          <cell r="AR385">
            <v>0</v>
          </cell>
          <cell r="AS385">
            <v>3039</v>
          </cell>
          <cell r="AT385">
            <v>600</v>
          </cell>
          <cell r="AU385">
            <v>44565</v>
          </cell>
          <cell r="AV385">
            <v>88837500</v>
          </cell>
          <cell r="AW385" t="str">
            <v>O23011601190000007825</v>
          </cell>
          <cell r="AX385" t="str">
            <v>INVERSION</v>
          </cell>
          <cell r="AY385">
            <v>0</v>
          </cell>
          <cell r="AZ385" t="str">
            <v>5000257412</v>
          </cell>
          <cell r="BA385">
            <v>378</v>
          </cell>
          <cell r="BB385">
            <v>44575</v>
          </cell>
          <cell r="BC385">
            <v>88837500</v>
          </cell>
          <cell r="BK385" t="str">
            <v/>
          </cell>
          <cell r="CE385" t="str">
            <v/>
          </cell>
          <cell r="CF385" t="str">
            <v/>
          </cell>
          <cell r="EG385">
            <v>44704</v>
          </cell>
          <cell r="EH385">
            <v>56135000</v>
          </cell>
          <cell r="EI385" t="str">
            <v>ok</v>
          </cell>
          <cell r="EJ385" t="str">
            <v>Terminación Anticipada</v>
          </cell>
          <cell r="EK385">
            <v>44705</v>
          </cell>
          <cell r="EL385" t="str">
            <v>NO</v>
          </cell>
          <cell r="EM385" t="str">
            <v>No Aplica</v>
          </cell>
          <cell r="EN385" t="str">
            <v>No Aplica</v>
          </cell>
          <cell r="EO385" t="e">
            <v>#VALUE!</v>
          </cell>
          <cell r="EP385">
            <v>45605</v>
          </cell>
          <cell r="ES385" t="str">
            <v>Clausula 1 - Numeral 6 y 23</v>
          </cell>
          <cell r="ET38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85" t="str">
            <v>No aplica</v>
          </cell>
        </row>
        <row r="386">
          <cell r="E386">
            <v>380</v>
          </cell>
          <cell r="F386" t="str">
            <v>380-2022</v>
          </cell>
          <cell r="G386" t="str">
            <v>CO1.PCCNTR.3228097</v>
          </cell>
          <cell r="H386" t="str">
            <v>ELABORAR 4 DOCUMENTOS QUE CONTEMPLEN DIVERSAS PROPUESTAS PARA LA INCLUSIÓN E IMPLEMENTACIÓN DE NUEVAS FUENTES DE FINANCIACIÓN PARA LA GESTIÓN DEL HÁBITAT</v>
          </cell>
          <cell r="I386" t="str">
            <v>En Ejecución</v>
          </cell>
          <cell r="J386" t="str">
            <v>https://community.secop.gov.co/Public/Tendering/OpportunityDetail/Index?noticeUID=CO1.NTC.2548596&amp;isFromPublicArea=True&amp;isModal=true&amp;asPopupView=true</v>
          </cell>
          <cell r="K386" t="str">
            <v>SDHT-SDRPRI-PSP-022-2022</v>
          </cell>
          <cell r="L386" t="str">
            <v>X</v>
          </cell>
          <cell r="N386" t="str">
            <v>CC</v>
          </cell>
          <cell r="O386">
            <v>1053771357</v>
          </cell>
          <cell r="P386">
            <v>5</v>
          </cell>
          <cell r="Q386" t="str">
            <v>JARAMILLO MORALES</v>
          </cell>
          <cell r="R386" t="str">
            <v>NELLY JHOANA</v>
          </cell>
          <cell r="S386" t="str">
            <v>No Aplica</v>
          </cell>
          <cell r="T386" t="str">
            <v>NELLY JHOANA JARAMILLO MORALES</v>
          </cell>
          <cell r="U386" t="str">
            <v>F</v>
          </cell>
          <cell r="V386">
            <v>44574</v>
          </cell>
          <cell r="W386" t="str">
            <v>No Aplica</v>
          </cell>
          <cell r="X386">
            <v>44578</v>
          </cell>
          <cell r="Y386">
            <v>44926</v>
          </cell>
          <cell r="Z386" t="str">
            <v>Contratación Directa</v>
          </cell>
          <cell r="AA386" t="str">
            <v>Contrato</v>
          </cell>
          <cell r="AB386" t="str">
            <v>Prestación de Servicios Profesionales</v>
          </cell>
          <cell r="AC386" t="str">
            <v>PRESTAR SERVICIOS PROFESIONALES PARA LA GESTIÓN REQUERIDA EN EL DISEÑO, IMPLEMENTACIÓN Y EJECUCIÓN DE NUEVAS FUENTES DE FINANCIACIÓN DEL HÁBITAT</v>
          </cell>
          <cell r="AD386">
            <v>44578</v>
          </cell>
          <cell r="AE386">
            <v>44579</v>
          </cell>
          <cell r="AF386">
            <v>44579</v>
          </cell>
          <cell r="AG386">
            <v>44928</v>
          </cell>
          <cell r="AH386">
            <v>11</v>
          </cell>
          <cell r="AI386">
            <v>15</v>
          </cell>
          <cell r="AJ386">
            <v>11.5</v>
          </cell>
          <cell r="AK386">
            <v>11</v>
          </cell>
          <cell r="AL386">
            <v>15</v>
          </cell>
          <cell r="AN386">
            <v>44928</v>
          </cell>
          <cell r="AO386">
            <v>71070000</v>
          </cell>
          <cell r="AP386">
            <v>71070000</v>
          </cell>
          <cell r="AQ386">
            <v>6180000</v>
          </cell>
          <cell r="AR386">
            <v>0</v>
          </cell>
          <cell r="AS386">
            <v>3045</v>
          </cell>
          <cell r="AT386">
            <v>608</v>
          </cell>
          <cell r="AU386">
            <v>44565</v>
          </cell>
          <cell r="AV386">
            <v>71070000</v>
          </cell>
          <cell r="AW386" t="str">
            <v>O23011601190000007825</v>
          </cell>
          <cell r="AX386" t="str">
            <v>INVERSION</v>
          </cell>
          <cell r="AY386">
            <v>0</v>
          </cell>
          <cell r="AZ386" t="str">
            <v>5000258281</v>
          </cell>
          <cell r="BA386">
            <v>410</v>
          </cell>
          <cell r="BB386">
            <v>44575</v>
          </cell>
          <cell r="BC386">
            <v>71070000</v>
          </cell>
          <cell r="BK386" t="str">
            <v/>
          </cell>
          <cell r="CE386" t="str">
            <v/>
          </cell>
          <cell r="CF386" t="str">
            <v/>
          </cell>
          <cell r="EL386" t="str">
            <v>NO</v>
          </cell>
          <cell r="EM386" t="str">
            <v>No Aplica</v>
          </cell>
          <cell r="EN386" t="str">
            <v xml:space="preserve">120
</v>
          </cell>
          <cell r="EO386" t="e">
            <v>#VALUE!</v>
          </cell>
          <cell r="EP386">
            <v>45828</v>
          </cell>
          <cell r="ES386" t="str">
            <v>Clausula 1 - Numeral 6 y 23</v>
          </cell>
          <cell r="ET38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86" t="str">
            <v>No aplica</v>
          </cell>
        </row>
        <row r="387">
          <cell r="E387">
            <v>381</v>
          </cell>
          <cell r="F387" t="str">
            <v>381-2022</v>
          </cell>
          <cell r="G387" t="str">
            <v>CO1.PCCNTR.3228174</v>
          </cell>
          <cell r="H387" t="str">
            <v>PROMOVER 100 % DE LA IMPLEMENTACIÓN DE LAS FUENTES DE FINANCIACIÓN PARA EL HÁBITAT</v>
          </cell>
          <cell r="I387" t="str">
            <v>En Ejecución</v>
          </cell>
          <cell r="J387" t="str">
            <v>https://community.secop.gov.co/Public/Tendering/OpportunityDetail/Index?noticeUID=CO1.NTC.2549045&amp;isFromPublicArea=True&amp;isModal=true&amp;asPopupView=true</v>
          </cell>
          <cell r="K387" t="str">
            <v>SDHT-SDRPRI-PSP-029-2022</v>
          </cell>
          <cell r="L387" t="str">
            <v>X</v>
          </cell>
          <cell r="N387" t="str">
            <v>CC</v>
          </cell>
          <cell r="O387">
            <v>1070730245</v>
          </cell>
          <cell r="P387">
            <v>5</v>
          </cell>
          <cell r="Q387" t="str">
            <v>MARTINEZ PRIETO</v>
          </cell>
          <cell r="R387" t="str">
            <v>LEIDY CATHERINE</v>
          </cell>
          <cell r="S387" t="str">
            <v>No Aplica</v>
          </cell>
          <cell r="T387" t="str">
            <v>LEIDY CATHERINE MARTINEZ PRIETO</v>
          </cell>
          <cell r="U387" t="str">
            <v>F</v>
          </cell>
          <cell r="V387">
            <v>44574</v>
          </cell>
          <cell r="W387" t="str">
            <v>No Aplica</v>
          </cell>
          <cell r="X387">
            <v>44578</v>
          </cell>
          <cell r="Y387">
            <v>44926</v>
          </cell>
          <cell r="Z387" t="str">
            <v>Contratación Directa</v>
          </cell>
          <cell r="AA387" t="str">
            <v>Contrato</v>
          </cell>
          <cell r="AB387" t="str">
            <v>Prestación de Servicios Profesionales</v>
          </cell>
          <cell r="AC387" t="str">
            <v>PRESTAR SERVICIOS PROFESIONALES PARA DAR SOPORTE NECESARIO EN LOS PROGRAMAS DE PROMOCIÓN DEL ACCESO AL MERCADO DE LA VIVIENDA VIS Y VIP.</v>
          </cell>
          <cell r="AD387">
            <v>44578</v>
          </cell>
          <cell r="AE387">
            <v>44578</v>
          </cell>
          <cell r="AF387">
            <v>44578</v>
          </cell>
          <cell r="AG387">
            <v>44926</v>
          </cell>
          <cell r="AH387">
            <v>11</v>
          </cell>
          <cell r="AI387">
            <v>15</v>
          </cell>
          <cell r="AJ387">
            <v>11.5</v>
          </cell>
          <cell r="AK387">
            <v>11</v>
          </cell>
          <cell r="AL387">
            <v>15</v>
          </cell>
          <cell r="AN387">
            <v>44926</v>
          </cell>
          <cell r="AO387">
            <v>71070000</v>
          </cell>
          <cell r="AP387">
            <v>71070000</v>
          </cell>
          <cell r="AQ387">
            <v>6180000</v>
          </cell>
          <cell r="AR387">
            <v>0</v>
          </cell>
          <cell r="AS387">
            <v>3632</v>
          </cell>
          <cell r="AT387">
            <v>785</v>
          </cell>
          <cell r="AU387">
            <v>44567</v>
          </cell>
          <cell r="AV387">
            <v>71070000</v>
          </cell>
          <cell r="AW387" t="str">
            <v>O23011601190000007825</v>
          </cell>
          <cell r="AX387" t="str">
            <v>INVERSION</v>
          </cell>
          <cell r="AY387">
            <v>0</v>
          </cell>
          <cell r="AZ387" t="str">
            <v>5000257418</v>
          </cell>
          <cell r="BA387">
            <v>379</v>
          </cell>
          <cell r="BB387">
            <v>44575</v>
          </cell>
          <cell r="BC387">
            <v>71070000</v>
          </cell>
          <cell r="BK387" t="str">
            <v/>
          </cell>
          <cell r="CE387" t="str">
            <v/>
          </cell>
          <cell r="CF387" t="str">
            <v/>
          </cell>
          <cell r="EL387" t="str">
            <v>NO</v>
          </cell>
          <cell r="EM387" t="str">
            <v>No Aplica</v>
          </cell>
          <cell r="EN387" t="str">
            <v xml:space="preserve">120
</v>
          </cell>
          <cell r="EO387" t="e">
            <v>#VALUE!</v>
          </cell>
          <cell r="EP387">
            <v>45826</v>
          </cell>
          <cell r="ES387" t="str">
            <v>Clausula 1 - Numeral 6 y 23</v>
          </cell>
          <cell r="ET38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87" t="str">
            <v>No aplica</v>
          </cell>
        </row>
        <row r="388">
          <cell r="E388">
            <v>382</v>
          </cell>
          <cell r="F388" t="str">
            <v>382-2022</v>
          </cell>
          <cell r="G388" t="str">
            <v>CO1.PCCNTR.3228169</v>
          </cell>
          <cell r="H388" t="str">
            <v>BENEFICIAR 15851 HOGARES  CON SUBSIDIOS PARA ADQUISICIÓN DE VIVIENDA VIS Y VIP</v>
          </cell>
          <cell r="I388" t="str">
            <v>En Ejecución</v>
          </cell>
          <cell r="J388" t="str">
            <v>https://community.secop.gov.co/Public/Tendering/OpportunityDetail/Index?noticeUID=CO1.NTC.2548943&amp;isFromPublicArea=True&amp;isModal=true&amp;asPopupView=true</v>
          </cell>
          <cell r="K388" t="str">
            <v>SDHT-SDRPUB-PSP-029-2022</v>
          </cell>
          <cell r="L388" t="str">
            <v>X</v>
          </cell>
          <cell r="N388" t="str">
            <v>CC</v>
          </cell>
          <cell r="O388">
            <v>35890469</v>
          </cell>
          <cell r="P388">
            <v>5</v>
          </cell>
          <cell r="Q388" t="str">
            <v>BECERRA RENTERIA</v>
          </cell>
          <cell r="R388" t="str">
            <v>MARTHA</v>
          </cell>
          <cell r="S388" t="str">
            <v>No Aplica</v>
          </cell>
          <cell r="T388" t="str">
            <v>MARTHA BECERRA RENTERIA</v>
          </cell>
          <cell r="U388" t="str">
            <v>F</v>
          </cell>
          <cell r="V388">
            <v>44574</v>
          </cell>
          <cell r="W388" t="str">
            <v>No Aplica</v>
          </cell>
          <cell r="X388">
            <v>44578</v>
          </cell>
          <cell r="Y388">
            <v>44850</v>
          </cell>
          <cell r="Z388" t="str">
            <v>Contratación Directa</v>
          </cell>
          <cell r="AA388" t="str">
            <v>Contrato</v>
          </cell>
          <cell r="AB388" t="str">
            <v>Prestación de Servicios Profesionales</v>
          </cell>
          <cell r="AC388" t="str">
            <v>PRESTAR SERVICIOS PROFESIONALES PARA EL SEGUIMIENTO SOCIAL A LOS HOGARES Y PROYECTOS DE VIVIENDA ASOCIADOS A LOS INSTRUMENTOS DE FINANCIACIÓN A CARGO DE LA SECRETARÍA DISTRITAL DEL HÁBITAT.</v>
          </cell>
          <cell r="AD388">
            <v>44578</v>
          </cell>
          <cell r="AE388">
            <v>44579</v>
          </cell>
          <cell r="AF388">
            <v>44579</v>
          </cell>
          <cell r="AG388">
            <v>44851</v>
          </cell>
          <cell r="AH388">
            <v>9</v>
          </cell>
          <cell r="AI388">
            <v>0</v>
          </cell>
          <cell r="AJ388">
            <v>9</v>
          </cell>
          <cell r="AK388">
            <v>9</v>
          </cell>
          <cell r="AL388">
            <v>0</v>
          </cell>
          <cell r="AN388">
            <v>44851</v>
          </cell>
          <cell r="AO388">
            <v>47700000</v>
          </cell>
          <cell r="AP388">
            <v>47700000</v>
          </cell>
          <cell r="AQ388">
            <v>5300000</v>
          </cell>
          <cell r="AR388">
            <v>0</v>
          </cell>
          <cell r="AS388">
            <v>3255</v>
          </cell>
          <cell r="AT388">
            <v>494</v>
          </cell>
          <cell r="AU388">
            <v>44565</v>
          </cell>
          <cell r="AV388">
            <v>47700000</v>
          </cell>
          <cell r="AW388" t="str">
            <v>O23011601010000007823</v>
          </cell>
          <cell r="AX388" t="str">
            <v>INVERSION</v>
          </cell>
          <cell r="AY388">
            <v>0</v>
          </cell>
          <cell r="AZ388" t="str">
            <v>5000257246</v>
          </cell>
          <cell r="BA388">
            <v>375</v>
          </cell>
          <cell r="BB388">
            <v>44575</v>
          </cell>
          <cell r="BC388">
            <v>47700000</v>
          </cell>
          <cell r="BK388" t="str">
            <v/>
          </cell>
          <cell r="CE388" t="str">
            <v/>
          </cell>
          <cell r="CF388" t="str">
            <v/>
          </cell>
          <cell r="EL388" t="str">
            <v>NO</v>
          </cell>
          <cell r="EM388" t="str">
            <v>No Aplica</v>
          </cell>
          <cell r="EN388" t="str">
            <v xml:space="preserve">120
</v>
          </cell>
          <cell r="EO388" t="e">
            <v>#VALUE!</v>
          </cell>
          <cell r="EP388">
            <v>45751</v>
          </cell>
          <cell r="ES388" t="str">
            <v>Clausula 1 - Numeral 6 y 23</v>
          </cell>
          <cell r="ET38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88" t="str">
            <v>No aplica</v>
          </cell>
        </row>
        <row r="389">
          <cell r="E389">
            <v>383</v>
          </cell>
          <cell r="F389" t="str">
            <v>383-2022</v>
          </cell>
          <cell r="G389" t="str">
            <v>CO1.PCCNTR.3228144</v>
          </cell>
          <cell r="H389" t="str">
            <v>BENEFICIAR 15851 HOGARES  CON SUBSIDIOS PARA ADQUISICIÓN DE VIVIENDA VIS Y VIP</v>
          </cell>
          <cell r="I389" t="str">
            <v>En Ejecución</v>
          </cell>
          <cell r="J389" t="str">
            <v>https://community.secop.gov.co/Public/Tendering/OpportunityDetail/Index?noticeUID=CO1.NTC.2548628&amp;isFromPublicArea=True&amp;isModal=true&amp;asPopupView=true</v>
          </cell>
          <cell r="K389" t="str">
            <v>SDHT-SDRPUB-PSAG-009-2022</v>
          </cell>
          <cell r="L389" t="str">
            <v>X</v>
          </cell>
          <cell r="N389" t="str">
            <v>CC</v>
          </cell>
          <cell r="O389">
            <v>52709507</v>
          </cell>
          <cell r="P389">
            <v>6</v>
          </cell>
          <cell r="Q389" t="str">
            <v>RODRIGUEZ RODRIGUEZ</v>
          </cell>
          <cell r="R389" t="str">
            <v>GINNA DOLLY</v>
          </cell>
          <cell r="S389" t="str">
            <v>No Aplica</v>
          </cell>
          <cell r="T389" t="str">
            <v>GINNA DOLLY RODRIGUEZ RODRIGUEZ</v>
          </cell>
          <cell r="U389" t="str">
            <v>F</v>
          </cell>
          <cell r="V389">
            <v>44574</v>
          </cell>
          <cell r="W389" t="str">
            <v>No Aplica</v>
          </cell>
          <cell r="X389">
            <v>44578</v>
          </cell>
          <cell r="Y389">
            <v>44850</v>
          </cell>
          <cell r="Z389" t="str">
            <v>Contratación Directa</v>
          </cell>
          <cell r="AA389" t="str">
            <v>Contrato</v>
          </cell>
          <cell r="AB389" t="str">
            <v>Prestación de Servicios  de Apoyo a la Gestión</v>
          </cell>
          <cell r="AC389" t="str">
            <v>PRESTAR SERVICIOS DE APOYO A LA GESTIÓN PARA REALIZAR ACTIVIDADES REQUERIDAS EN LA GESTIÓN DE INSTRUMENTOS DE FINANCIACIÓN E IMPLEMENTACIÓN DE NUEVAS FUENTES DE FINANCIACIÓN</v>
          </cell>
          <cell r="AD389">
            <v>44578</v>
          </cell>
          <cell r="AE389">
            <v>44578</v>
          </cell>
          <cell r="AF389">
            <v>44578</v>
          </cell>
          <cell r="AG389">
            <v>44850</v>
          </cell>
          <cell r="AH389">
            <v>9</v>
          </cell>
          <cell r="AI389">
            <v>0</v>
          </cell>
          <cell r="AJ389">
            <v>9</v>
          </cell>
          <cell r="AK389">
            <v>9</v>
          </cell>
          <cell r="AL389">
            <v>0</v>
          </cell>
          <cell r="AN389">
            <v>44850</v>
          </cell>
          <cell r="AO389">
            <v>24903000</v>
          </cell>
          <cell r="AP389">
            <v>24903000</v>
          </cell>
          <cell r="AQ389">
            <v>2767000</v>
          </cell>
          <cell r="AR389">
            <v>0</v>
          </cell>
          <cell r="AS389">
            <v>3271</v>
          </cell>
          <cell r="AT389">
            <v>530</v>
          </cell>
          <cell r="AU389">
            <v>44565</v>
          </cell>
          <cell r="AV389">
            <v>24903000</v>
          </cell>
          <cell r="AW389" t="str">
            <v>O23011601010000007823</v>
          </cell>
          <cell r="AX389" t="str">
            <v>INVERSION</v>
          </cell>
          <cell r="AY389">
            <v>0</v>
          </cell>
          <cell r="AZ389" t="str">
            <v>5000257199</v>
          </cell>
          <cell r="BA389">
            <v>373</v>
          </cell>
          <cell r="BB389">
            <v>44575</v>
          </cell>
          <cell r="BC389">
            <v>24903000</v>
          </cell>
          <cell r="BK389" t="str">
            <v/>
          </cell>
          <cell r="CE389" t="str">
            <v/>
          </cell>
          <cell r="CF389" t="str">
            <v/>
          </cell>
          <cell r="EL389" t="str">
            <v>NO</v>
          </cell>
          <cell r="EM389" t="str">
            <v>No Aplica</v>
          </cell>
          <cell r="EN389" t="str">
            <v xml:space="preserve">120
</v>
          </cell>
          <cell r="EO389" t="e">
            <v>#VALUE!</v>
          </cell>
          <cell r="EP389">
            <v>45750</v>
          </cell>
          <cell r="ES389" t="str">
            <v>Clausula 1 - Numeral 6 y 23</v>
          </cell>
          <cell r="ET38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89" t="str">
            <v>No aplica</v>
          </cell>
        </row>
        <row r="390">
          <cell r="E390">
            <v>384</v>
          </cell>
          <cell r="F390" t="str">
            <v>384-2022</v>
          </cell>
          <cell r="G390" t="str">
            <v>CO1.PCCNTR.3224839</v>
          </cell>
          <cell r="H390" t="str">
            <v>IMPLEMENTAR 1  SISTEMA  DE LA SDHT</v>
          </cell>
          <cell r="I390" t="str">
            <v>En Ejecución</v>
          </cell>
          <cell r="J390" t="str">
            <v>https://community.secop.gov.co/Public/Tendering/OpportunityDetail/Index?noticeUID=CO1.NTC.2544483&amp;isFromPublicArea=True&amp;isModal=true&amp;asPopupView=true</v>
          </cell>
          <cell r="K390" t="str">
            <v>SDHT-SDA-PSP-025-2022</v>
          </cell>
          <cell r="L390" t="str">
            <v>X</v>
          </cell>
          <cell r="N390" t="str">
            <v>CC</v>
          </cell>
          <cell r="O390">
            <v>1122397086</v>
          </cell>
          <cell r="Q390" t="str">
            <v>GUERRA ROSADO</v>
          </cell>
          <cell r="R390" t="str">
            <v>LORENA LUZ</v>
          </cell>
          <cell r="S390" t="str">
            <v>No Aplica</v>
          </cell>
          <cell r="T390" t="str">
            <v>LORENA LUZ GUERRA ROSADO</v>
          </cell>
          <cell r="U390" t="str">
            <v>F</v>
          </cell>
          <cell r="V390">
            <v>44574</v>
          </cell>
          <cell r="W390">
            <v>44575</v>
          </cell>
          <cell r="X390">
            <v>44575</v>
          </cell>
          <cell r="Y390">
            <v>44923</v>
          </cell>
          <cell r="Z390" t="str">
            <v>Contratación Directa</v>
          </cell>
          <cell r="AA390" t="str">
            <v>Contrato</v>
          </cell>
          <cell r="AB390" t="str">
            <v>Prestación de Servicios Profesionales</v>
          </cell>
          <cell r="AC390"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390">
            <v>44575</v>
          </cell>
          <cell r="AE390">
            <v>44575</v>
          </cell>
          <cell r="AF390">
            <v>44575</v>
          </cell>
          <cell r="AG390">
            <v>44923</v>
          </cell>
          <cell r="AH390">
            <v>11</v>
          </cell>
          <cell r="AI390">
            <v>15</v>
          </cell>
          <cell r="AJ390">
            <v>11.5</v>
          </cell>
          <cell r="AK390">
            <v>11</v>
          </cell>
          <cell r="AL390">
            <v>15</v>
          </cell>
          <cell r="AM390">
            <v>44923</v>
          </cell>
          <cell r="AN390">
            <v>44923</v>
          </cell>
          <cell r="AO390">
            <v>97750000</v>
          </cell>
          <cell r="AP390">
            <v>97750000</v>
          </cell>
          <cell r="AQ390">
            <v>8500000</v>
          </cell>
          <cell r="AR390">
            <v>0</v>
          </cell>
          <cell r="AS390">
            <v>3761</v>
          </cell>
          <cell r="AT390">
            <v>659</v>
          </cell>
          <cell r="AU390">
            <v>44565</v>
          </cell>
          <cell r="AV390">
            <v>97750000</v>
          </cell>
          <cell r="AW390" t="str">
            <v>O23011605560000007754</v>
          </cell>
          <cell r="AX390" t="str">
            <v>INVERSION</v>
          </cell>
          <cell r="AY390">
            <v>0</v>
          </cell>
          <cell r="AZ390" t="str">
            <v>5000256508</v>
          </cell>
          <cell r="BA390">
            <v>351</v>
          </cell>
          <cell r="BB390">
            <v>44575</v>
          </cell>
          <cell r="BC390">
            <v>97750000</v>
          </cell>
          <cell r="BK390" t="str">
            <v/>
          </cell>
          <cell r="CE390" t="str">
            <v/>
          </cell>
          <cell r="CF390" t="str">
            <v/>
          </cell>
          <cell r="DA390">
            <v>44826</v>
          </cell>
          <cell r="DB390" t="str">
            <v>MARY DEL PILAR BARRERA CANO</v>
          </cell>
          <cell r="DC390">
            <v>52269574</v>
          </cell>
          <cell r="DD390" t="str">
            <v>Vereda Fagua Conjunto Casa Luna Casa 15</v>
          </cell>
          <cell r="DF390" t="str">
            <v>MARY@BARRERA.NET</v>
          </cell>
          <cell r="DG390">
            <v>27483333</v>
          </cell>
          <cell r="DH390">
            <v>44826</v>
          </cell>
          <cell r="EL390" t="str">
            <v>NO</v>
          </cell>
          <cell r="EM390" t="str">
            <v>No Aplica</v>
          </cell>
          <cell r="EN390" t="str">
            <v xml:space="preserve">120
</v>
          </cell>
          <cell r="EO390" t="e">
            <v>#VALUE!</v>
          </cell>
          <cell r="EP390">
            <v>45823</v>
          </cell>
          <cell r="ES390" t="str">
            <v>Clausula 1 - Numeral 6 y 23</v>
          </cell>
          <cell r="ET39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90" t="str">
            <v>No aplica</v>
          </cell>
        </row>
        <row r="391">
          <cell r="E391">
            <v>385</v>
          </cell>
          <cell r="F391" t="str">
            <v>385-2022</v>
          </cell>
          <cell r="G391" t="str">
            <v>CO1.PCCNTR.3226545</v>
          </cell>
          <cell r="H391" t="str">
            <v>CONSTRUIR  8  OBRAS EN ESPACIOS PÚBLICOS EN TERRITORIOS DE MEJORAMIENTO INTEGRAL DE BARRIOS</v>
          </cell>
          <cell r="I391" t="str">
            <v>En Ejecución</v>
          </cell>
          <cell r="J391" t="str">
            <v>https://community.secop.gov.co/Public/Tendering/OpportunityDetail/Index?noticeUID=CO1.NTC.2547065&amp;isFromPublicArea=True&amp;isModal=true&amp;asPopupView=true</v>
          </cell>
          <cell r="K391" t="str">
            <v>SDHT-SDB-PSP-023-2022</v>
          </cell>
          <cell r="L391" t="str">
            <v>X</v>
          </cell>
          <cell r="N391" t="str">
            <v>CC</v>
          </cell>
          <cell r="O391">
            <v>1014260067</v>
          </cell>
          <cell r="P391">
            <v>1</v>
          </cell>
          <cell r="Q391" t="str">
            <v>QUIMBAYO GODOY</v>
          </cell>
          <cell r="R391" t="str">
            <v>XIMENA BIBIANA</v>
          </cell>
          <cell r="S391" t="str">
            <v>No Aplica</v>
          </cell>
          <cell r="T391" t="str">
            <v>XIMENA BIBIANA QUIMBAYO GODOY</v>
          </cell>
          <cell r="U391" t="str">
            <v>F</v>
          </cell>
          <cell r="V391">
            <v>44574</v>
          </cell>
          <cell r="W391">
            <v>44578</v>
          </cell>
          <cell r="X391">
            <v>44579</v>
          </cell>
          <cell r="Y391">
            <v>44908</v>
          </cell>
          <cell r="Z391" t="str">
            <v>Contratación Directa</v>
          </cell>
          <cell r="AA391" t="str">
            <v>Contrato</v>
          </cell>
          <cell r="AB391" t="str">
            <v>Prestación de Servicios Profesionales</v>
          </cell>
          <cell r="AC391" t="str">
            <v>PRESTAR SERVICIOS PROFESIONALES PARA BRINDAR SOPORTE A LA GESTIÓN SOCIAL Y EL RELACIONAMIENTO CON LAS COMUNIDADES EN EL SEGUIMIENTO A LAS OBRAS EJECUTADAS EN TERRITORIOS PRIORIZADOS PARA EL MEJORAMIENTO INTEGRAL POR LA SECRETARÍA DISTRITAL DEL HÁBITAT.</v>
          </cell>
          <cell r="AD391">
            <v>44579</v>
          </cell>
          <cell r="AE391">
            <v>44593</v>
          </cell>
          <cell r="AF391">
            <v>44593</v>
          </cell>
          <cell r="AG391">
            <v>44912</v>
          </cell>
          <cell r="AH391">
            <v>11</v>
          </cell>
          <cell r="AI391">
            <v>0</v>
          </cell>
          <cell r="AJ391">
            <v>11</v>
          </cell>
          <cell r="AK391">
            <v>11</v>
          </cell>
          <cell r="AL391">
            <v>0</v>
          </cell>
          <cell r="AN391">
            <v>44912</v>
          </cell>
          <cell r="AO391">
            <v>74800000</v>
          </cell>
          <cell r="AP391">
            <v>74800000</v>
          </cell>
          <cell r="AQ391">
            <v>6800000</v>
          </cell>
          <cell r="AR391">
            <v>0</v>
          </cell>
          <cell r="AS391">
            <v>2787</v>
          </cell>
          <cell r="AT391">
            <v>280</v>
          </cell>
          <cell r="AU391">
            <v>44565</v>
          </cell>
          <cell r="AV391">
            <v>74800000</v>
          </cell>
          <cell r="AW391" t="str">
            <v>O23011601190000007575</v>
          </cell>
          <cell r="AX391" t="str">
            <v>INVERSION</v>
          </cell>
          <cell r="AY391">
            <v>0</v>
          </cell>
          <cell r="AZ391" t="str">
            <v>5000256900</v>
          </cell>
          <cell r="BA391">
            <v>353</v>
          </cell>
          <cell r="BB391">
            <v>44575</v>
          </cell>
          <cell r="BC391">
            <v>74800000</v>
          </cell>
          <cell r="BK391" t="str">
            <v/>
          </cell>
          <cell r="CE391" t="str">
            <v/>
          </cell>
          <cell r="CF391" t="str">
            <v/>
          </cell>
          <cell r="EL391" t="str">
            <v>NO</v>
          </cell>
          <cell r="EM391" t="str">
            <v>No Aplica</v>
          </cell>
          <cell r="EN391" t="str">
            <v xml:space="preserve">120
</v>
          </cell>
          <cell r="EO391" t="e">
            <v>#VALUE!</v>
          </cell>
          <cell r="EP391">
            <v>45812</v>
          </cell>
          <cell r="ES391" t="str">
            <v>Clausula 1 - Numeral 6 y 23</v>
          </cell>
          <cell r="ET39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91" t="str">
            <v>No aplica</v>
          </cell>
        </row>
        <row r="392">
          <cell r="E392">
            <v>386</v>
          </cell>
          <cell r="F392" t="str">
            <v>386-2022</v>
          </cell>
          <cell r="G392" t="str">
            <v>CO1.PCCNTR.3226465</v>
          </cell>
          <cell r="H392" t="str">
            <v xml:space="preserve">CONFORMAR Y AJUSTAR 150 EXPEDIENTES URBANOS PARA LA LEGALIZACIÓN URBANÍSTICA DE ASENTAMIENTOS INFORMALES. </v>
          </cell>
          <cell r="I392" t="str">
            <v>En Ejecución</v>
          </cell>
          <cell r="J392" t="str">
            <v>https://community.secop.gov.co/Public/Tendering/OpportunityDetail/Index?noticeUID=CO1.NTC.2547414&amp;isFromPublicArea=True&amp;isModal=true&amp;asPopupView=true</v>
          </cell>
          <cell r="K392" t="str">
            <v>SDHT-SDB-PSP-001-2022</v>
          </cell>
          <cell r="L392" t="str">
            <v>X</v>
          </cell>
          <cell r="N392" t="str">
            <v>CC</v>
          </cell>
          <cell r="O392">
            <v>79841486</v>
          </cell>
          <cell r="P392">
            <v>1</v>
          </cell>
          <cell r="Q392" t="str">
            <v>MUNAR VERANO</v>
          </cell>
          <cell r="R392" t="str">
            <v>FREDI YECID</v>
          </cell>
          <cell r="S392" t="str">
            <v>No Aplica</v>
          </cell>
          <cell r="T392" t="str">
            <v>FREDI YECID MUNAR VERANO</v>
          </cell>
          <cell r="U392" t="str">
            <v>M</v>
          </cell>
          <cell r="V392">
            <v>44575</v>
          </cell>
          <cell r="W392">
            <v>44578</v>
          </cell>
          <cell r="X392">
            <v>44579</v>
          </cell>
          <cell r="Y392">
            <v>44907</v>
          </cell>
          <cell r="Z392" t="str">
            <v>Contratación Directa</v>
          </cell>
          <cell r="AA392" t="str">
            <v>Contrato</v>
          </cell>
          <cell r="AB392" t="str">
            <v>Prestación de Servicios Profesionales</v>
          </cell>
          <cell r="AC392" t="str">
            <v>PRESTAR SERVICIOS PROFESIONALES PARA APOYAR LAS ACTIVIDADES DEL COMPONENTE TÉCNICO TOPOGRÁFICO Y CARTOGRÁFICO REQUERIDO PARA LA LEGALIZACIÓN URBANÍSTICA EN SU ETAPA DE GESTIÓN Y ESTUDIOS PRELIMINARES EN LOS TERRITORIOS SUSCEPTIBLES DE SER LEGALIZADOS</v>
          </cell>
          <cell r="AD392">
            <v>44579</v>
          </cell>
          <cell r="AE392">
            <v>44579</v>
          </cell>
          <cell r="AF392">
            <v>44579</v>
          </cell>
          <cell r="AG392">
            <v>44912</v>
          </cell>
          <cell r="AH392">
            <v>11</v>
          </cell>
          <cell r="AI392">
            <v>0</v>
          </cell>
          <cell r="AJ392">
            <v>11</v>
          </cell>
          <cell r="AK392">
            <v>11</v>
          </cell>
          <cell r="AL392">
            <v>0</v>
          </cell>
          <cell r="AN392">
            <v>44912</v>
          </cell>
          <cell r="AO392">
            <v>80300000</v>
          </cell>
          <cell r="AP392">
            <v>80300000</v>
          </cell>
          <cell r="AQ392">
            <v>7300000</v>
          </cell>
          <cell r="AR392">
            <v>0</v>
          </cell>
          <cell r="AS392">
            <v>2692</v>
          </cell>
          <cell r="AT392">
            <v>500</v>
          </cell>
          <cell r="AU392">
            <v>44565</v>
          </cell>
          <cell r="AV392">
            <v>80300000</v>
          </cell>
          <cell r="AW392" t="str">
            <v>O23011601190000007577</v>
          </cell>
          <cell r="AX392" t="str">
            <v>INVERSION</v>
          </cell>
          <cell r="AY392">
            <v>0</v>
          </cell>
          <cell r="AZ392" t="str">
            <v>5000258246</v>
          </cell>
          <cell r="BA392">
            <v>406</v>
          </cell>
          <cell r="BB392">
            <v>44575</v>
          </cell>
          <cell r="BC392">
            <v>80300000</v>
          </cell>
          <cell r="BK392" t="str">
            <v/>
          </cell>
          <cell r="CE392" t="str">
            <v/>
          </cell>
          <cell r="CF392" t="str">
            <v/>
          </cell>
          <cell r="EL392" t="str">
            <v>NO</v>
          </cell>
          <cell r="EM392" t="str">
            <v>No Aplica</v>
          </cell>
          <cell r="EN392" t="str">
            <v xml:space="preserve">120
</v>
          </cell>
          <cell r="EO392" t="e">
            <v>#VALUE!</v>
          </cell>
          <cell r="EP392">
            <v>45812</v>
          </cell>
          <cell r="ES392" t="str">
            <v>Clausula 1 - Numeral 6 y 23</v>
          </cell>
          <cell r="ET39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92" t="str">
            <v>No aplica</v>
          </cell>
        </row>
        <row r="393">
          <cell r="E393">
            <v>387</v>
          </cell>
          <cell r="F393" t="str">
            <v>387-2022</v>
          </cell>
          <cell r="G393" t="str">
            <v>CO1.PCCNTR.3227005</v>
          </cell>
          <cell r="H393" t="str">
            <v xml:space="preserve">CONFORMAR Y AJUSTAR 100 EXPEDIENTES URBANOS PARA LA REGULARIZACIÓN DE ASENTAMIENTOS LEGALIZADOS </v>
          </cell>
          <cell r="I393" t="str">
            <v>En Ejecución</v>
          </cell>
          <cell r="J393" t="str">
            <v>https://community.secop.gov.co/Public/Tendering/OpportunityDetail/Index?noticeUID=CO1.NTC.2547542&amp;isFromPublicArea=True&amp;isModal=true&amp;asPopupView=true</v>
          </cell>
          <cell r="K393" t="str">
            <v>SDHT-SDB-PSP-002-2022</v>
          </cell>
          <cell r="L393" t="str">
            <v>X</v>
          </cell>
          <cell r="N393" t="str">
            <v>CC</v>
          </cell>
          <cell r="O393">
            <v>80062829</v>
          </cell>
          <cell r="P393">
            <v>5</v>
          </cell>
          <cell r="Q393" t="str">
            <v>MORA FIERRO</v>
          </cell>
          <cell r="R393" t="str">
            <v>JUAN CARLOS</v>
          </cell>
          <cell r="S393" t="str">
            <v>No Aplica</v>
          </cell>
          <cell r="T393" t="str">
            <v>JUAN CARLOS MORA FIERRO</v>
          </cell>
          <cell r="U393" t="str">
            <v>M</v>
          </cell>
          <cell r="V393">
            <v>44575</v>
          </cell>
          <cell r="W393">
            <v>44578</v>
          </cell>
          <cell r="X393">
            <v>44579</v>
          </cell>
          <cell r="Y393">
            <v>44906</v>
          </cell>
          <cell r="Z393" t="str">
            <v>Contratación Directa</v>
          </cell>
          <cell r="AA393" t="str">
            <v>Contrato</v>
          </cell>
          <cell r="AB393" t="str">
            <v>Prestación de Servicios Profesionales</v>
          </cell>
          <cell r="AC393" t="str">
            <v>PRESTAR SERVICIOS PROFESIONALES PARA APOYAR TÉCNICAMENTE EL ANÁLISIS CATASTRAL Y  CARTOGRÁFICO NECESARIOS PARA LA REGULARIZACIÓN DE DESARROLLOS LEGALIZADOS</v>
          </cell>
          <cell r="AD393">
            <v>44579</v>
          </cell>
          <cell r="AE393">
            <v>44579</v>
          </cell>
          <cell r="AF393">
            <v>44579</v>
          </cell>
          <cell r="AG393">
            <v>44912</v>
          </cell>
          <cell r="AH393">
            <v>11</v>
          </cell>
          <cell r="AI393">
            <v>0</v>
          </cell>
          <cell r="AJ393">
            <v>11</v>
          </cell>
          <cell r="AK393">
            <v>11</v>
          </cell>
          <cell r="AL393">
            <v>0</v>
          </cell>
          <cell r="AN393">
            <v>44912</v>
          </cell>
          <cell r="AO393">
            <v>80300000</v>
          </cell>
          <cell r="AP393">
            <v>80300000</v>
          </cell>
          <cell r="AQ393">
            <v>7300000</v>
          </cell>
          <cell r="AR393">
            <v>0</v>
          </cell>
          <cell r="AS393">
            <v>2706</v>
          </cell>
          <cell r="AT393">
            <v>329</v>
          </cell>
          <cell r="AU393">
            <v>44565</v>
          </cell>
          <cell r="AV393">
            <v>80300000</v>
          </cell>
          <cell r="AW393" t="str">
            <v>O23011601190000007577</v>
          </cell>
          <cell r="AX393" t="str">
            <v>INVERSION</v>
          </cell>
          <cell r="AY393">
            <v>0</v>
          </cell>
          <cell r="AZ393" t="str">
            <v>5000258264</v>
          </cell>
          <cell r="BA393">
            <v>407</v>
          </cell>
          <cell r="BB393">
            <v>44575</v>
          </cell>
          <cell r="BC393">
            <v>80300000</v>
          </cell>
          <cell r="BK393" t="str">
            <v/>
          </cell>
          <cell r="CE393" t="str">
            <v/>
          </cell>
          <cell r="CF393" t="str">
            <v/>
          </cell>
          <cell r="EL393" t="str">
            <v>NO</v>
          </cell>
          <cell r="EM393" t="str">
            <v>No Aplica</v>
          </cell>
          <cell r="EN393" t="str">
            <v xml:space="preserve">120
</v>
          </cell>
          <cell r="EO393" t="e">
            <v>#VALUE!</v>
          </cell>
          <cell r="EP393">
            <v>45812</v>
          </cell>
          <cell r="ES393" t="str">
            <v>Clausula 1 - Numeral 6 y 23</v>
          </cell>
          <cell r="ET39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93" t="str">
            <v>No aplica</v>
          </cell>
        </row>
        <row r="394">
          <cell r="E394">
            <v>388</v>
          </cell>
          <cell r="F394" t="str">
            <v>388-2022</v>
          </cell>
          <cell r="G394" t="str">
            <v>CO1.PCCNTR.3227224</v>
          </cell>
          <cell r="H394" t="str">
            <v xml:space="preserve">CONFORMAR Y AJUSTAR 100 EXPEDIENTES URBANOS PARA LA REGULARIZACIÓN DE ASENTAMIENTOS LEGALIZADOS </v>
          </cell>
          <cell r="I394" t="str">
            <v>En Ejecución</v>
          </cell>
          <cell r="J394" t="str">
            <v>https://community.secop.gov.co/Public/Tendering/OpportunityDetail/Index?noticeUID=CO1.NTC.2547454&amp;isFromPublicArea=True&amp;isModal=true&amp;asPopupView=true</v>
          </cell>
          <cell r="K394" t="str">
            <v>SDHT-SDB-PSP-003-2022</v>
          </cell>
          <cell r="L394" t="str">
            <v>X</v>
          </cell>
          <cell r="N394" t="str">
            <v>CC</v>
          </cell>
          <cell r="O394">
            <v>20892364</v>
          </cell>
          <cell r="P394">
            <v>5</v>
          </cell>
          <cell r="Q394" t="str">
            <v>WILCHES ORTIZ</v>
          </cell>
          <cell r="R394" t="str">
            <v>ZAIDA FABIOLA</v>
          </cell>
          <cell r="S394" t="str">
            <v>No Aplica</v>
          </cell>
          <cell r="T394" t="str">
            <v>ZAIDA FABIOLA WILCHES ORTIZ</v>
          </cell>
          <cell r="U394" t="str">
            <v>F</v>
          </cell>
          <cell r="V394">
            <v>44575</v>
          </cell>
          <cell r="W394">
            <v>44578</v>
          </cell>
          <cell r="X394">
            <v>44580</v>
          </cell>
          <cell r="Y394">
            <v>44909</v>
          </cell>
          <cell r="Z394" t="str">
            <v>Contratación Directa</v>
          </cell>
          <cell r="AA394" t="str">
            <v>Contrato</v>
          </cell>
          <cell r="AB394" t="str">
            <v>Prestación de Servicios Profesionales</v>
          </cell>
          <cell r="AC394" t="str">
            <v>PRESTAR SERVICIOS PROFESIONALES PARA APOYAR EN EL DESARROLLO DEL COMPONENTE TÉCNICO TOPOGRÁFICO Y CARTOGRÁFICO NECESARIO PARA LA REGULARIZACIÓN DE DESARROLLOS LEGALIZADOS EN SU ETAPA DE GESTIÓN Y ESTUDIOS PRELIMINARES</v>
          </cell>
          <cell r="AD394">
            <v>44580</v>
          </cell>
          <cell r="AE394">
            <v>44580</v>
          </cell>
          <cell r="AF394">
            <v>44580</v>
          </cell>
          <cell r="AG394">
            <v>44913</v>
          </cell>
          <cell r="AH394">
            <v>11</v>
          </cell>
          <cell r="AI394">
            <v>0</v>
          </cell>
          <cell r="AJ394">
            <v>11</v>
          </cell>
          <cell r="AK394">
            <v>11</v>
          </cell>
          <cell r="AL394">
            <v>0</v>
          </cell>
          <cell r="AN394">
            <v>44913</v>
          </cell>
          <cell r="AO394">
            <v>80300000</v>
          </cell>
          <cell r="AP394">
            <v>80300000</v>
          </cell>
          <cell r="AQ394">
            <v>7300000</v>
          </cell>
          <cell r="AR394">
            <v>0</v>
          </cell>
          <cell r="AS394">
            <v>2701</v>
          </cell>
          <cell r="AT394">
            <v>320</v>
          </cell>
          <cell r="AU394">
            <v>44565</v>
          </cell>
          <cell r="AV394">
            <v>80300000</v>
          </cell>
          <cell r="AW394" t="str">
            <v>O23011601190000007577</v>
          </cell>
          <cell r="AX394" t="str">
            <v>INVERSION</v>
          </cell>
          <cell r="AY394">
            <v>0</v>
          </cell>
          <cell r="AZ394" t="str">
            <v>5000258269</v>
          </cell>
          <cell r="BA394">
            <v>408</v>
          </cell>
          <cell r="BB394">
            <v>44575</v>
          </cell>
          <cell r="BC394">
            <v>80300000</v>
          </cell>
          <cell r="BK394" t="str">
            <v/>
          </cell>
          <cell r="CE394" t="str">
            <v/>
          </cell>
          <cell r="CF394" t="str">
            <v/>
          </cell>
          <cell r="EL394" t="str">
            <v>NO</v>
          </cell>
          <cell r="EM394" t="str">
            <v>No Aplica</v>
          </cell>
          <cell r="EN394" t="str">
            <v xml:space="preserve">120
</v>
          </cell>
          <cell r="EO394" t="e">
            <v>#VALUE!</v>
          </cell>
          <cell r="EP394">
            <v>45813</v>
          </cell>
          <cell r="ES394" t="str">
            <v>Clausula 1 - Numeral 6 y 23</v>
          </cell>
          <cell r="ET39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94" t="str">
            <v>No aplica</v>
          </cell>
        </row>
        <row r="395">
          <cell r="E395">
            <v>389</v>
          </cell>
          <cell r="F395" t="str">
            <v>389-2022</v>
          </cell>
          <cell r="G395" t="str">
            <v>CO1.PCCNTR.3227142</v>
          </cell>
          <cell r="H395" t="str">
            <v xml:space="preserve">CONFORMAR Y AJUSTAR 150 EXPEDIENTES URBANOS PARA LA LEGALIZACIÓN URBANÍSTICA DE ASENTAMIENTOS INFORMALES. </v>
          </cell>
          <cell r="I395" t="str">
            <v>En Ejecución</v>
          </cell>
          <cell r="J395" t="str">
            <v>https://community.secop.gov.co/Public/Tendering/OpportunityDetail/Index?noticeUID=CO1.NTC.2547901&amp;isFromPublicArea=True&amp;isModal=true&amp;asPopupView=true</v>
          </cell>
          <cell r="K395" t="str">
            <v>SDHT-SDB-PSP-013-2022</v>
          </cell>
          <cell r="L395" t="str">
            <v>X</v>
          </cell>
          <cell r="N395" t="str">
            <v>CC</v>
          </cell>
          <cell r="O395">
            <v>1075654508</v>
          </cell>
          <cell r="P395">
            <v>1</v>
          </cell>
          <cell r="Q395" t="str">
            <v>ORJUELA ARDILA</v>
          </cell>
          <cell r="R395" t="str">
            <v>JOSE GUILLERMO</v>
          </cell>
          <cell r="S395" t="str">
            <v>No Aplica</v>
          </cell>
          <cell r="T395" t="str">
            <v>JOSE GUILLERMO ORJUELA ARDILA</v>
          </cell>
          <cell r="U395" t="str">
            <v>M</v>
          </cell>
          <cell r="V395">
            <v>44574</v>
          </cell>
          <cell r="W395">
            <v>44578</v>
          </cell>
          <cell r="X395">
            <v>44578</v>
          </cell>
          <cell r="Y395">
            <v>44912</v>
          </cell>
          <cell r="Z395" t="str">
            <v>Contratación Directa</v>
          </cell>
          <cell r="AA395" t="str">
            <v>Contrato</v>
          </cell>
          <cell r="AB395" t="str">
            <v>Prestación de Servicios Profesionales</v>
          </cell>
          <cell r="AC395" t="str">
            <v>PRESTAR SERVICIOS PROFESIONALES PARA EL APOYO EN ACTIVIDADES DE RELACIONAMIENTO COMUNITARIO EN EL DESARROLLO DEL PROCEDIMIENTO DE LEGALIZACIÓN URBANÍSTICA EN LOS TERRITORIOS SUSCEPTIBLES DE SER LEGALIZADOS</v>
          </cell>
          <cell r="AD395">
            <v>44578</v>
          </cell>
          <cell r="AE395">
            <v>44580</v>
          </cell>
          <cell r="AF395">
            <v>44580</v>
          </cell>
          <cell r="AG395">
            <v>44913</v>
          </cell>
          <cell r="AH395">
            <v>11</v>
          </cell>
          <cell r="AI395">
            <v>0</v>
          </cell>
          <cell r="AJ395">
            <v>11</v>
          </cell>
          <cell r="AK395">
            <v>11</v>
          </cell>
          <cell r="AL395">
            <v>0</v>
          </cell>
          <cell r="AN395">
            <v>44913</v>
          </cell>
          <cell r="AO395">
            <v>74800000</v>
          </cell>
          <cell r="AP395">
            <v>74800000</v>
          </cell>
          <cell r="AQ395">
            <v>6800000</v>
          </cell>
          <cell r="AR395">
            <v>0</v>
          </cell>
          <cell r="AS395">
            <v>2693</v>
          </cell>
          <cell r="AT395">
            <v>727</v>
          </cell>
          <cell r="AU395">
            <v>44566</v>
          </cell>
          <cell r="AV395">
            <v>74800000</v>
          </cell>
          <cell r="AW395" t="str">
            <v>O23011601190000007577</v>
          </cell>
          <cell r="AX395" t="str">
            <v>INVERSION</v>
          </cell>
          <cell r="AY395">
            <v>0</v>
          </cell>
          <cell r="AZ395" t="str">
            <v>5000256951</v>
          </cell>
          <cell r="BA395">
            <v>356</v>
          </cell>
          <cell r="BB395">
            <v>44575</v>
          </cell>
          <cell r="BC395">
            <v>74800000</v>
          </cell>
          <cell r="BK395" t="str">
            <v/>
          </cell>
          <cell r="CE395" t="str">
            <v/>
          </cell>
          <cell r="CF395" t="str">
            <v/>
          </cell>
          <cell r="EL395" t="str">
            <v>NO</v>
          </cell>
          <cell r="EM395" t="str">
            <v>No Aplica</v>
          </cell>
          <cell r="EN395" t="str">
            <v xml:space="preserve">120
</v>
          </cell>
          <cell r="EO395" t="e">
            <v>#VALUE!</v>
          </cell>
          <cell r="EP395">
            <v>45813</v>
          </cell>
          <cell r="ES395" t="str">
            <v>Clausula 1 - Numeral 6 y 23</v>
          </cell>
          <cell r="ET39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95" t="str">
            <v>No aplica</v>
          </cell>
        </row>
        <row r="396">
          <cell r="E396">
            <v>390</v>
          </cell>
          <cell r="F396" t="str">
            <v>390-2022</v>
          </cell>
          <cell r="G396" t="str">
            <v>CO1.PCCNTR.3227078</v>
          </cell>
          <cell r="H396" t="str">
            <v xml:space="preserve">CONFORMAR Y AJUSTAR 100 EXPEDIENTES URBANOS PARA LA REGULARIZACIÓN DE ASENTAMIENTOS LEGALIZADOS </v>
          </cell>
          <cell r="I396" t="str">
            <v>En Ejecución</v>
          </cell>
          <cell r="J396" t="str">
            <v>https://community.secop.gov.co/Public/Tendering/OpportunityDetail/Index?noticeUID=CO1.NTC.2547931&amp;isFromPublicArea=True&amp;isModal=true&amp;asPopupView=true</v>
          </cell>
          <cell r="K396" t="str">
            <v>SDHT-SDB-PSP-004-2022</v>
          </cell>
          <cell r="L396" t="str">
            <v>X</v>
          </cell>
          <cell r="N396" t="str">
            <v>CC</v>
          </cell>
          <cell r="O396">
            <v>79762451</v>
          </cell>
          <cell r="P396">
            <v>5</v>
          </cell>
          <cell r="Q396" t="str">
            <v>ARTUNDUAGA SANTOS</v>
          </cell>
          <cell r="R396" t="str">
            <v>ANDRES MAURICIO</v>
          </cell>
          <cell r="S396" t="str">
            <v>No Aplica</v>
          </cell>
          <cell r="T396" t="str">
            <v>ANDRES MAURICIO ARTUNDUAGA SANTOS</v>
          </cell>
          <cell r="U396" t="str">
            <v>M</v>
          </cell>
          <cell r="V396">
            <v>44575</v>
          </cell>
          <cell r="W396">
            <v>44579</v>
          </cell>
          <cell r="X396">
            <v>44579</v>
          </cell>
          <cell r="Y396">
            <v>44906</v>
          </cell>
          <cell r="Z396" t="str">
            <v>Contratación Directa</v>
          </cell>
          <cell r="AA396" t="str">
            <v>Contrato</v>
          </cell>
          <cell r="AB396" t="str">
            <v>Prestación de Servicios Profesionales</v>
          </cell>
          <cell r="AC396" t="str">
            <v>PRESTAR SERVICIOS PROFESIONALES PARA APOYAR LAS ACTIVIDADES TÉCNICAS DE ANÁLISIS CATASTRAL NECESARIAS PARA LA REGULARIZACIÓN DE DESARROLLOS LEGALIZADOS EN SU ETAPA DE GESTIÓN Y ESTUDIOS PRELIMINARES</v>
          </cell>
          <cell r="AD396">
            <v>44579</v>
          </cell>
          <cell r="AE396">
            <v>44579</v>
          </cell>
          <cell r="AF396">
            <v>44579</v>
          </cell>
          <cell r="AG396">
            <v>44912</v>
          </cell>
          <cell r="AH396">
            <v>11</v>
          </cell>
          <cell r="AI396">
            <v>0</v>
          </cell>
          <cell r="AJ396">
            <v>11</v>
          </cell>
          <cell r="AK396">
            <v>11</v>
          </cell>
          <cell r="AL396">
            <v>0</v>
          </cell>
          <cell r="AN396">
            <v>44912</v>
          </cell>
          <cell r="AO396">
            <v>80300000</v>
          </cell>
          <cell r="AP396">
            <v>80300000</v>
          </cell>
          <cell r="AQ396">
            <v>7300000</v>
          </cell>
          <cell r="AR396">
            <v>0</v>
          </cell>
          <cell r="AS396">
            <v>2698</v>
          </cell>
          <cell r="AT396">
            <v>529</v>
          </cell>
          <cell r="AU396">
            <v>44565</v>
          </cell>
          <cell r="AV396">
            <v>80300000</v>
          </cell>
          <cell r="AW396" t="str">
            <v>O23011601190000007577</v>
          </cell>
          <cell r="AX396" t="str">
            <v>INVERSION</v>
          </cell>
          <cell r="AY396">
            <v>0</v>
          </cell>
          <cell r="AZ396" t="str">
            <v>5000258278</v>
          </cell>
          <cell r="BA396">
            <v>409</v>
          </cell>
          <cell r="BB396">
            <v>44575</v>
          </cell>
          <cell r="BC396">
            <v>80300000</v>
          </cell>
          <cell r="BK396" t="str">
            <v/>
          </cell>
          <cell r="CE396" t="str">
            <v/>
          </cell>
          <cell r="CF396" t="str">
            <v/>
          </cell>
          <cell r="EL396" t="str">
            <v>NO</v>
          </cell>
          <cell r="EM396" t="str">
            <v>No Aplica</v>
          </cell>
          <cell r="EN396" t="str">
            <v xml:space="preserve">120
</v>
          </cell>
          <cell r="EO396" t="e">
            <v>#VALUE!</v>
          </cell>
          <cell r="EP396">
            <v>45812</v>
          </cell>
          <cell r="ES396" t="str">
            <v>Clausula 1 - Numeral 6 y 23</v>
          </cell>
          <cell r="ET39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96" t="str">
            <v>No aplica</v>
          </cell>
        </row>
        <row r="397">
          <cell r="E397">
            <v>391</v>
          </cell>
          <cell r="F397" t="str">
            <v>391-2022</v>
          </cell>
          <cell r="G397" t="str">
            <v>CO1.PCCNTR.3234019</v>
          </cell>
          <cell r="H397" t="str">
            <v>ELABORAR 1 DOCUMENTO QUE CENTRALICE LOS COMPONENTES DE LA POLÍTICA DE GOBIERNO DIGITAL.</v>
          </cell>
          <cell r="I397" t="str">
            <v>En Ejecución</v>
          </cell>
          <cell r="J397" t="str">
            <v>https://community.secop.gov.co/Public/Tendering/OpportunityDetail/Index?noticeUID=CO1.NTC.2553888&amp;isFromPublicArea=True&amp;isModal=true&amp;asPopupView=true</v>
          </cell>
          <cell r="K397" t="str">
            <v>SDHT-SGC-PSP-021-2022</v>
          </cell>
          <cell r="L397" t="str">
            <v>X</v>
          </cell>
          <cell r="N397" t="str">
            <v>CC</v>
          </cell>
          <cell r="O397">
            <v>12228290</v>
          </cell>
          <cell r="P397">
            <v>3</v>
          </cell>
          <cell r="Q397" t="str">
            <v>ROJAS BORBON</v>
          </cell>
          <cell r="R397" t="str">
            <v>HECTOR ALIRIO</v>
          </cell>
          <cell r="S397" t="str">
            <v>No Aplica</v>
          </cell>
          <cell r="T397" t="str">
            <v>HECTOR ALIRIO ROJAS BORBON</v>
          </cell>
          <cell r="U397" t="str">
            <v>M</v>
          </cell>
          <cell r="V397">
            <v>44575</v>
          </cell>
          <cell r="W397">
            <v>44578</v>
          </cell>
          <cell r="X397">
            <v>44578</v>
          </cell>
          <cell r="Y397">
            <v>44921</v>
          </cell>
          <cell r="Z397" t="str">
            <v>Contratación Directa</v>
          </cell>
          <cell r="AA397" t="str">
            <v>Contrato</v>
          </cell>
          <cell r="AB397" t="str">
            <v>Prestación de Servicios Profesionales</v>
          </cell>
          <cell r="AC397" t="str">
            <v>PRESTAR SERVICIOS PROFESIONALES ESPECIALIZADOS PARA APOYAR EL PROCESO DE TECNOLOGÍAS DE INFORMACIÓN Y COMUNICACIONES TICS DE LA SDHT</v>
          </cell>
          <cell r="AD397">
            <v>44578</v>
          </cell>
          <cell r="AE397">
            <v>44578</v>
          </cell>
          <cell r="AF397">
            <v>44578</v>
          </cell>
          <cell r="AG397">
            <v>44926</v>
          </cell>
          <cell r="AH397">
            <v>11</v>
          </cell>
          <cell r="AI397">
            <v>15</v>
          </cell>
          <cell r="AJ397">
            <v>11.5</v>
          </cell>
          <cell r="AK397">
            <v>11</v>
          </cell>
          <cell r="AL397">
            <v>15</v>
          </cell>
          <cell r="AN397">
            <v>44926</v>
          </cell>
          <cell r="AO397">
            <v>140955500</v>
          </cell>
          <cell r="AP397">
            <v>140955500</v>
          </cell>
          <cell r="AQ397">
            <v>12257000</v>
          </cell>
          <cell r="AR397">
            <v>0</v>
          </cell>
          <cell r="AS397">
            <v>3206</v>
          </cell>
          <cell r="AT397">
            <v>351</v>
          </cell>
          <cell r="AU397">
            <v>44565</v>
          </cell>
          <cell r="AV397">
            <v>140955500</v>
          </cell>
          <cell r="AW397" t="str">
            <v>O23011605530000007815</v>
          </cell>
          <cell r="AX397" t="str">
            <v>INVERSION</v>
          </cell>
          <cell r="AY397">
            <v>0</v>
          </cell>
          <cell r="AZ397" t="str">
            <v>5000258126</v>
          </cell>
          <cell r="BA397">
            <v>399</v>
          </cell>
          <cell r="BB397">
            <v>44575</v>
          </cell>
          <cell r="BC397">
            <v>140955500</v>
          </cell>
          <cell r="BK397" t="str">
            <v/>
          </cell>
          <cell r="CE397" t="str">
            <v/>
          </cell>
          <cell r="CF397" t="str">
            <v/>
          </cell>
          <cell r="EL397" t="str">
            <v>NO</v>
          </cell>
          <cell r="EM397" t="str">
            <v>No Aplica</v>
          </cell>
          <cell r="EN397" t="str">
            <v xml:space="preserve">120
</v>
          </cell>
          <cell r="EO397" t="e">
            <v>#VALUE!</v>
          </cell>
          <cell r="EP397">
            <v>45826</v>
          </cell>
          <cell r="ES397" t="str">
            <v>Clausula 1 - Numeral 6 y 23</v>
          </cell>
          <cell r="ET39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97" t="str">
            <v>No aplica</v>
          </cell>
        </row>
        <row r="398">
          <cell r="E398">
            <v>392</v>
          </cell>
          <cell r="F398" t="str">
            <v>392-2022</v>
          </cell>
          <cell r="G398" t="str">
            <v>CO1.PCCNTR.3233757</v>
          </cell>
          <cell r="H398" t="str">
            <v>IMPLEMENTAR 1  SISTEMA  DE LA SDHT</v>
          </cell>
          <cell r="I398" t="str">
            <v>En Ejecución</v>
          </cell>
          <cell r="J398" t="str">
            <v>https://community.secop.gov.co/Public/Tendering/OpportunityDetail/Index?noticeUID=CO1.NTC.2553652&amp;isFromPublicArea=True&amp;isModal=true&amp;asPopupView=true</v>
          </cell>
          <cell r="K398" t="str">
            <v>SDHT-SGC-PSP-3161-2022</v>
          </cell>
          <cell r="L398" t="str">
            <v>X</v>
          </cell>
          <cell r="N398" t="str">
            <v>CC</v>
          </cell>
          <cell r="O398">
            <v>79331453</v>
          </cell>
          <cell r="Q398" t="str">
            <v>TAPIA MATURANA</v>
          </cell>
          <cell r="R398" t="str">
            <v>EMELINO</v>
          </cell>
          <cell r="S398" t="str">
            <v>No Aplica</v>
          </cell>
          <cell r="T398" t="str">
            <v>EMELINO TAPIA MATURANA</v>
          </cell>
          <cell r="U398" t="str">
            <v>M</v>
          </cell>
          <cell r="V398">
            <v>44575</v>
          </cell>
          <cell r="W398" t="str">
            <v>No Aplica</v>
          </cell>
          <cell r="X398">
            <v>44575</v>
          </cell>
          <cell r="Y398">
            <v>44928</v>
          </cell>
          <cell r="Z398" t="str">
            <v>Contratación Directa</v>
          </cell>
          <cell r="AA398" t="str">
            <v>Contrato</v>
          </cell>
          <cell r="AB398" t="str">
            <v>Prestación de Servicios Profesionales</v>
          </cell>
          <cell r="AC398" t="str">
            <v>PRESTAR SERVICIOS PROFESIONALES PARA APOYAR JURÍDICAMENTE A LA OFICINA DE CONTROL DISCIPLINARIO INTERNO DE LA SECRETARÍA DEL HÁBITAT, EN LA EVALUACIÓN Y SUSTANCIACIÓN DE LOS PROCESOS DISCIPLINARIOS QUE LE SEAN ASIGNADOS, ASI COMO LAS ACTIVIDADES RELACIONADAS CON EL CARGUE DE INFORMACIÓN EN EL SISTEMA DE INFORMACIÓN DISCIPLINARIO SID</v>
          </cell>
          <cell r="AD398">
            <v>44575</v>
          </cell>
          <cell r="AE398">
            <v>44575</v>
          </cell>
          <cell r="AF398">
            <v>44575</v>
          </cell>
          <cell r="AG398">
            <v>44928</v>
          </cell>
          <cell r="AH398">
            <v>11</v>
          </cell>
          <cell r="AI398">
            <v>15</v>
          </cell>
          <cell r="AJ398">
            <v>11.5</v>
          </cell>
          <cell r="AK398">
            <v>11</v>
          </cell>
          <cell r="AL398">
            <v>15</v>
          </cell>
          <cell r="AN398">
            <v>44928</v>
          </cell>
          <cell r="AO398">
            <v>51750000</v>
          </cell>
          <cell r="AP398">
            <v>51750000</v>
          </cell>
          <cell r="AQ398">
            <v>4500000</v>
          </cell>
          <cell r="AR398">
            <v>0</v>
          </cell>
          <cell r="AS398">
            <v>3161</v>
          </cell>
          <cell r="AT398">
            <v>517</v>
          </cell>
          <cell r="AU398">
            <v>44565</v>
          </cell>
          <cell r="AV398">
            <v>51750000</v>
          </cell>
          <cell r="AW398" t="str">
            <v>O23011605560000007754</v>
          </cell>
          <cell r="AX398" t="str">
            <v>INVERSION</v>
          </cell>
          <cell r="AY398">
            <v>0</v>
          </cell>
          <cell r="AZ398" t="str">
            <v>5000257645</v>
          </cell>
          <cell r="BA398">
            <v>387</v>
          </cell>
          <cell r="BB398">
            <v>44575</v>
          </cell>
          <cell r="BC398">
            <v>51750000</v>
          </cell>
          <cell r="BK398" t="str">
            <v/>
          </cell>
          <cell r="CE398" t="str">
            <v/>
          </cell>
          <cell r="CF398" t="str">
            <v/>
          </cell>
          <cell r="DA398">
            <v>44835</v>
          </cell>
          <cell r="DB398" t="str">
            <v>RAFAEL BERNARDO SANTOS RUEDA</v>
          </cell>
          <cell r="DC398">
            <v>91110560</v>
          </cell>
          <cell r="DD398" t="str">
            <v>calle 70 sur N° 78c- 24</v>
          </cell>
          <cell r="DE398">
            <v>31168685422</v>
          </cell>
          <cell r="DF398" t="str">
            <v>rafaelsan_25@hotmail.com</v>
          </cell>
          <cell r="DG398">
            <v>13200000</v>
          </cell>
          <cell r="EL398" t="str">
            <v>NO</v>
          </cell>
          <cell r="EM398" t="str">
            <v>No Aplica</v>
          </cell>
          <cell r="EN398" t="str">
            <v xml:space="preserve">120
</v>
          </cell>
          <cell r="EO398" t="e">
            <v>#VALUE!</v>
          </cell>
          <cell r="EP398">
            <v>45828</v>
          </cell>
          <cell r="ES398" t="str">
            <v>Clausula 1 - Numeral 6 y 23</v>
          </cell>
          <cell r="ET39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98" t="str">
            <v>No aplica</v>
          </cell>
        </row>
        <row r="399">
          <cell r="E399">
            <v>393</v>
          </cell>
          <cell r="F399" t="str">
            <v>393-2022</v>
          </cell>
          <cell r="G399" t="str">
            <v>CO1.PCCNTR.3226727</v>
          </cell>
          <cell r="H399" t="str">
            <v>FORTALECER TÉCNICA Y ORGANIZACIONALMENTE 100 % DE LOS ACUEDUCTOS IDENTIFICADOS Y PRIORIZADOS EN LA ZONA RURAL DEL DISTRITO.</v>
          </cell>
          <cell r="I399" t="str">
            <v>En Ejecución</v>
          </cell>
          <cell r="J399" t="str">
            <v>https://community.secop.gov.co/Public/Tendering/OpportunityDetail/Index?noticeUID=CO1.NTC.2547206&amp;isFromPublicArea=True&amp;isModal=true&amp;asPopupView=true</v>
          </cell>
          <cell r="K399" t="str">
            <v>SDHT-SDSP-PSP-008-2022</v>
          </cell>
          <cell r="L399" t="str">
            <v>X</v>
          </cell>
          <cell r="N399" t="str">
            <v>CC</v>
          </cell>
          <cell r="O399">
            <v>39707570</v>
          </cell>
          <cell r="P399">
            <v>4</v>
          </cell>
          <cell r="Q399" t="str">
            <v xml:space="preserve">MAHECHA </v>
          </cell>
          <cell r="R399" t="str">
            <v>CONSUELO ARIZA</v>
          </cell>
          <cell r="S399" t="str">
            <v>No Aplica</v>
          </cell>
          <cell r="T399" t="str">
            <v xml:space="preserve">CONSUELO ARIZA MAHECHA </v>
          </cell>
          <cell r="U399" t="str">
            <v>F</v>
          </cell>
          <cell r="V399">
            <v>44574</v>
          </cell>
          <cell r="W399" t="str">
            <v>No Aplica</v>
          </cell>
          <cell r="X399">
            <v>44574</v>
          </cell>
          <cell r="Y399">
            <v>44907</v>
          </cell>
          <cell r="Z399" t="str">
            <v>Contratación Directa</v>
          </cell>
          <cell r="AA399" t="str">
            <v>Contrato</v>
          </cell>
          <cell r="AB399" t="str">
            <v>Prestación de Servicios  de Apoyo a la Gestión</v>
          </cell>
          <cell r="AC399" t="str">
            <v>PRESTAR SERVICIOS TÉCNICOS DE APOYO ADMINISTRATIVO EN EL MARCO DEL CUMPLIMIENTO DEL PLAN DISTRITAL DE DESARROLLO 2020-2024 Y DE LAS FUNCIONES DE LA SUBDIRECCIÓN DE SERVICIOS PÚBLICOS</v>
          </cell>
          <cell r="AD399">
            <v>44575</v>
          </cell>
          <cell r="AE399">
            <v>44575</v>
          </cell>
          <cell r="AF399">
            <v>44575</v>
          </cell>
          <cell r="AG399">
            <v>44908</v>
          </cell>
          <cell r="AH399">
            <v>11</v>
          </cell>
          <cell r="AI399">
            <v>0</v>
          </cell>
          <cell r="AJ399">
            <v>11</v>
          </cell>
          <cell r="AK399">
            <v>11</v>
          </cell>
          <cell r="AL399">
            <v>0</v>
          </cell>
          <cell r="AN399">
            <v>44908</v>
          </cell>
          <cell r="AO399">
            <v>37615600</v>
          </cell>
          <cell r="AP399">
            <v>37615600</v>
          </cell>
          <cell r="AQ399">
            <v>3419600</v>
          </cell>
          <cell r="AR399">
            <v>0</v>
          </cell>
          <cell r="AS399">
            <v>3438</v>
          </cell>
          <cell r="AT399">
            <v>549</v>
          </cell>
          <cell r="AU399">
            <v>44565</v>
          </cell>
          <cell r="AV399">
            <v>37615600</v>
          </cell>
          <cell r="AW399" t="str">
            <v>O23011602370000007615</v>
          </cell>
          <cell r="AX399" t="str">
            <v>INVERSION</v>
          </cell>
          <cell r="AY399">
            <v>0</v>
          </cell>
          <cell r="AZ399" t="str">
            <v>5000257514</v>
          </cell>
          <cell r="BA399">
            <v>380</v>
          </cell>
          <cell r="BB399">
            <v>44575</v>
          </cell>
          <cell r="BC399">
            <v>37615600</v>
          </cell>
          <cell r="BK399" t="str">
            <v/>
          </cell>
          <cell r="CE399" t="str">
            <v/>
          </cell>
          <cell r="CF399" t="str">
            <v/>
          </cell>
          <cell r="EL399" t="str">
            <v>NO</v>
          </cell>
          <cell r="EM399" t="str">
            <v>No Aplica</v>
          </cell>
          <cell r="EN399" t="str">
            <v xml:space="preserve">120
</v>
          </cell>
          <cell r="EO399" t="e">
            <v>#VALUE!</v>
          </cell>
          <cell r="EP399">
            <v>45808</v>
          </cell>
          <cell r="ES399" t="str">
            <v>Clausula 1 - Numeral 6 y 23</v>
          </cell>
          <cell r="ET39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399" t="str">
            <v>No aplica</v>
          </cell>
        </row>
        <row r="400">
          <cell r="E400">
            <v>394</v>
          </cell>
          <cell r="F400" t="str">
            <v>394-2022</v>
          </cell>
          <cell r="G400" t="str">
            <v>CO1.PCCNTR.3226687</v>
          </cell>
          <cell r="H400" t="str">
            <v xml:space="preserve">COODINAR 100 % DEL DISEÑO E IMPLEMENTACIÓN DE LA POLÍTICA PÚBLICA DE SERVICIOS PÚBLICOS. </v>
          </cell>
          <cell r="I400" t="str">
            <v>En Ejecución</v>
          </cell>
          <cell r="J400" t="str">
            <v>https://community.secop.gov.co/Public/Tendering/OpportunityDetail/Index?noticeUID=CO1.NTC.2547503&amp;isFromPublicArea=True&amp;isModal=true&amp;asPopupView=true</v>
          </cell>
          <cell r="K400" t="str">
            <v>SDHT-SDSP-PSP-013-2022</v>
          </cell>
          <cell r="L400" t="str">
            <v>X</v>
          </cell>
          <cell r="N400" t="str">
            <v>CC</v>
          </cell>
          <cell r="O400">
            <v>32883910</v>
          </cell>
          <cell r="P400">
            <v>2</v>
          </cell>
          <cell r="Q400" t="str">
            <v xml:space="preserve">CASTRO </v>
          </cell>
          <cell r="R400" t="str">
            <v>SIRLEY EDELIS</v>
          </cell>
          <cell r="S400" t="str">
            <v>No Aplica</v>
          </cell>
          <cell r="T400" t="str">
            <v xml:space="preserve">SIRLEY EDELIS CASTRO </v>
          </cell>
          <cell r="U400" t="str">
            <v>F</v>
          </cell>
          <cell r="V400">
            <v>44574</v>
          </cell>
          <cell r="W400">
            <v>44585</v>
          </cell>
          <cell r="X400">
            <v>44578</v>
          </cell>
          <cell r="Y400">
            <v>44923</v>
          </cell>
          <cell r="Z400" t="str">
            <v>Contratación Directa</v>
          </cell>
          <cell r="AA400" t="str">
            <v>Contrato</v>
          </cell>
          <cell r="AB400" t="str">
            <v>Prestación de Servicios Profesionales</v>
          </cell>
          <cell r="AC400" t="str">
            <v>PRESTAR SERVICIOS PROFESIONALES PARA LAS ACTIVIDADES ENCAMINADAS AL DESARROLLO, IMPLEMENTACIÓN Y SEGUIMIENTO DE LA POLÍTICA PÚBLICA DE SERVICIOS PÚBLICOS DOMICILIARIOS Y DE LAS TICS, ASÍ COMO DE LOS PLANES FORMULADOS POR LA SUBDIRECCIÓN DE SERVICIOS PÚBLICOS</v>
          </cell>
          <cell r="AD400">
            <v>44585</v>
          </cell>
          <cell r="AE400">
            <v>44585</v>
          </cell>
          <cell r="AF400">
            <v>44585</v>
          </cell>
          <cell r="AG400">
            <v>44934</v>
          </cell>
          <cell r="AH400">
            <v>11</v>
          </cell>
          <cell r="AI400">
            <v>15</v>
          </cell>
          <cell r="AJ400">
            <v>11.5</v>
          </cell>
          <cell r="AK400">
            <v>11</v>
          </cell>
          <cell r="AL400">
            <v>15</v>
          </cell>
          <cell r="AN400">
            <v>44934</v>
          </cell>
          <cell r="AO400">
            <v>165830000</v>
          </cell>
          <cell r="AP400">
            <v>165830000</v>
          </cell>
          <cell r="AQ400">
            <v>14420000</v>
          </cell>
          <cell r="AR400">
            <v>0</v>
          </cell>
          <cell r="AS400">
            <v>3425</v>
          </cell>
          <cell r="AT400">
            <v>262</v>
          </cell>
          <cell r="AU400">
            <v>44565</v>
          </cell>
          <cell r="AV400">
            <v>165830000</v>
          </cell>
          <cell r="AW400" t="str">
            <v>O23011602370000007615</v>
          </cell>
          <cell r="AX400" t="str">
            <v>INVERSION</v>
          </cell>
          <cell r="AY400">
            <v>0</v>
          </cell>
          <cell r="AZ400" t="str">
            <v>5000257516</v>
          </cell>
          <cell r="BA400">
            <v>381</v>
          </cell>
          <cell r="BB400">
            <v>44575</v>
          </cell>
          <cell r="BC400">
            <v>165830000</v>
          </cell>
          <cell r="BK400" t="str">
            <v/>
          </cell>
          <cell r="CE400" t="str">
            <v/>
          </cell>
          <cell r="CF400" t="str">
            <v/>
          </cell>
          <cell r="EL400" t="str">
            <v>NO</v>
          </cell>
          <cell r="EM400" t="str">
            <v>No Aplica</v>
          </cell>
          <cell r="EN400" t="str">
            <v xml:space="preserve">120
</v>
          </cell>
          <cell r="EO400" t="e">
            <v>#VALUE!</v>
          </cell>
          <cell r="EP400">
            <v>45834</v>
          </cell>
          <cell r="ES400" t="str">
            <v>Clausula 1 - Numeral 6 y 23</v>
          </cell>
          <cell r="ET40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00" t="str">
            <v>No aplica</v>
          </cell>
        </row>
        <row r="401">
          <cell r="E401">
            <v>395</v>
          </cell>
          <cell r="F401" t="str">
            <v>395-2022</v>
          </cell>
          <cell r="G401" t="str">
            <v>CO1.PCCNTR.3226993</v>
          </cell>
          <cell r="H401" t="str">
            <v xml:space="preserve">COODINAR 100 % DEL DISEÑO E IMPLEMENTACIÓN DE LA POLÍTICA PÚBLICA DE SERVICIOS PÚBLICOS. </v>
          </cell>
          <cell r="I401" t="str">
            <v>En Ejecución</v>
          </cell>
          <cell r="J401" t="str">
            <v>https://community.secop.gov.co/Public/Tendering/OpportunityDetail/Index?noticeUID=CO1.NTC.2547577&amp;isFromPublicArea=True&amp;isModal=true&amp;asPopupView=true</v>
          </cell>
          <cell r="K401" t="str">
            <v>SDHT-SDSP-PSP-014-2022</v>
          </cell>
          <cell r="L401" t="str">
            <v>X</v>
          </cell>
          <cell r="N401" t="str">
            <v>CC</v>
          </cell>
          <cell r="O401">
            <v>52777755</v>
          </cell>
          <cell r="P401">
            <v>6</v>
          </cell>
          <cell r="Q401" t="str">
            <v xml:space="preserve">COVALEDA </v>
          </cell>
          <cell r="R401" t="str">
            <v>MARCELA ROZO</v>
          </cell>
          <cell r="S401" t="str">
            <v>No Aplica</v>
          </cell>
          <cell r="T401" t="str">
            <v xml:space="preserve">MARCELA ROZO COVALEDA </v>
          </cell>
          <cell r="U401" t="str">
            <v>F</v>
          </cell>
          <cell r="V401">
            <v>44574</v>
          </cell>
          <cell r="W401">
            <v>44585</v>
          </cell>
          <cell r="X401">
            <v>44578</v>
          </cell>
          <cell r="Y401">
            <v>44908</v>
          </cell>
          <cell r="Z401" t="str">
            <v>Contratación Directa</v>
          </cell>
          <cell r="AA401" t="str">
            <v>Contrato</v>
          </cell>
          <cell r="AB401" t="str">
            <v>Prestación de Servicios Profesionales</v>
          </cell>
          <cell r="AC401" t="str">
            <v>PRESTAR SERVICIOS PROFESIONALES EN ASUNTOS COMERCIALES Y REGULATORIOS A LA SUBDIRECCIÓN DE SERVICIOS PÚBLICOS EN EL MARCO DE SUS FUNCIONES Y EN CUMPLIMIENTO DEL PLAN DE DESARROLLO DISTRITAL 2020 - 2024</v>
          </cell>
          <cell r="AD401">
            <v>44585</v>
          </cell>
          <cell r="AE401">
            <v>44585</v>
          </cell>
          <cell r="AF401">
            <v>44585</v>
          </cell>
          <cell r="AG401">
            <v>44918</v>
          </cell>
          <cell r="AH401">
            <v>11</v>
          </cell>
          <cell r="AI401">
            <v>0</v>
          </cell>
          <cell r="AJ401">
            <v>11</v>
          </cell>
          <cell r="AK401">
            <v>11</v>
          </cell>
          <cell r="AL401">
            <v>0</v>
          </cell>
          <cell r="AN401">
            <v>44918</v>
          </cell>
          <cell r="AO401">
            <v>117265500</v>
          </cell>
          <cell r="AP401">
            <v>117265500</v>
          </cell>
          <cell r="AQ401">
            <v>10660500</v>
          </cell>
          <cell r="AR401">
            <v>0</v>
          </cell>
          <cell r="AS401">
            <v>3437</v>
          </cell>
          <cell r="AT401">
            <v>641</v>
          </cell>
          <cell r="AU401">
            <v>44565</v>
          </cell>
          <cell r="AV401">
            <v>117265500</v>
          </cell>
          <cell r="AW401" t="str">
            <v>O23011602370000007615</v>
          </cell>
          <cell r="AX401" t="str">
            <v>INVERSION</v>
          </cell>
          <cell r="AY401">
            <v>0</v>
          </cell>
          <cell r="AZ401" t="str">
            <v>5000257519</v>
          </cell>
          <cell r="BA401">
            <v>382</v>
          </cell>
          <cell r="BB401">
            <v>44575</v>
          </cell>
          <cell r="BC401">
            <v>117265500</v>
          </cell>
          <cell r="BK401" t="str">
            <v/>
          </cell>
          <cell r="CE401" t="str">
            <v/>
          </cell>
          <cell r="CF401" t="str">
            <v/>
          </cell>
          <cell r="EL401" t="str">
            <v>NO</v>
          </cell>
          <cell r="EM401" t="str">
            <v>No Aplica</v>
          </cell>
          <cell r="EN401" t="str">
            <v xml:space="preserve">120
</v>
          </cell>
          <cell r="EO401" t="e">
            <v>#VALUE!</v>
          </cell>
          <cell r="EP401">
            <v>45818</v>
          </cell>
          <cell r="ES401" t="str">
            <v>Clausula 1 - Numeral 6 y 23</v>
          </cell>
          <cell r="ET40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01" t="str">
            <v>No aplica</v>
          </cell>
        </row>
        <row r="402">
          <cell r="E402">
            <v>396</v>
          </cell>
          <cell r="F402" t="str">
            <v>396-2022</v>
          </cell>
          <cell r="G402" t="str">
            <v>CO1.PCCNTR.3228073</v>
          </cell>
          <cell r="H402" t="str">
            <v>FORTALECER TÉCNICA Y ORGANIZACIONALMENTE 100 % DE LOS ACUEDUCTOS IDENTIFICADOS Y PRIORIZADOS EN LA ZONA RURAL DEL DISTRITO.</v>
          </cell>
          <cell r="I402" t="str">
            <v>En Ejecución</v>
          </cell>
          <cell r="J402" t="str">
            <v>https://community.secop.gov.co/Public/Tendering/OpportunityDetail/Index?noticeUID=CO1.NTC.2548384&amp;isFromPublicArea=True&amp;isModal=true&amp;asPopupView=true</v>
          </cell>
          <cell r="K402" t="str">
            <v>SDHT-SDSP-PSP-024-2022</v>
          </cell>
          <cell r="L402" t="str">
            <v>X</v>
          </cell>
          <cell r="N402" t="str">
            <v>CC</v>
          </cell>
          <cell r="O402">
            <v>51808307</v>
          </cell>
          <cell r="P402">
            <v>0</v>
          </cell>
          <cell r="Q402" t="str">
            <v xml:space="preserve">ROCHA </v>
          </cell>
          <cell r="R402" t="str">
            <v>NELLY NIÑO</v>
          </cell>
          <cell r="S402" t="str">
            <v>No Aplica</v>
          </cell>
          <cell r="T402" t="str">
            <v xml:space="preserve">NELLY NIÑO ROCHA </v>
          </cell>
          <cell r="U402" t="str">
            <v>F</v>
          </cell>
          <cell r="V402">
            <v>44574</v>
          </cell>
          <cell r="W402">
            <v>44578</v>
          </cell>
          <cell r="X402">
            <v>44578</v>
          </cell>
          <cell r="Y402">
            <v>44923</v>
          </cell>
          <cell r="Z402" t="str">
            <v>Contratación Directa</v>
          </cell>
          <cell r="AA402" t="str">
            <v>Contrato</v>
          </cell>
          <cell r="AB402" t="str">
            <v>Prestación de Servicios Profesionales</v>
          </cell>
          <cell r="AC402" t="str">
            <v>PRESTAR SERVICIOS PROFESIONALES PARA APOYAR A LA SUBDIRECCIÓN DE SERVICIOS PÚBLICOS EN LA PROMOCIÓN DE LOS MECANISMOS DE PARTICIPACIÓN CIUDADANA Y PROCESOS PEDAGÓGICOS EN TEMAS DE SERVICIOS PÚBLICOS DOMICILIARIOS Y CUIDADO DEL MEDIO AMBIENTE</v>
          </cell>
          <cell r="AD402">
            <v>44578</v>
          </cell>
          <cell r="AE402">
            <v>44578</v>
          </cell>
          <cell r="AF402">
            <v>44578</v>
          </cell>
          <cell r="AG402">
            <v>44927</v>
          </cell>
          <cell r="AH402">
            <v>11</v>
          </cell>
          <cell r="AI402">
            <v>15</v>
          </cell>
          <cell r="AJ402">
            <v>11.5</v>
          </cell>
          <cell r="AK402">
            <v>11</v>
          </cell>
          <cell r="AL402">
            <v>15</v>
          </cell>
          <cell r="AN402">
            <v>44927</v>
          </cell>
          <cell r="AO402">
            <v>98076600</v>
          </cell>
          <cell r="AP402">
            <v>98076600</v>
          </cell>
          <cell r="AQ402">
            <v>8528400</v>
          </cell>
          <cell r="AR402">
            <v>0</v>
          </cell>
          <cell r="AS402">
            <v>3445</v>
          </cell>
          <cell r="AT402">
            <v>195</v>
          </cell>
          <cell r="AU402">
            <v>44564</v>
          </cell>
          <cell r="AV402">
            <v>98076600</v>
          </cell>
          <cell r="AW402" t="str">
            <v>O23011602370000007615</v>
          </cell>
          <cell r="AX402" t="str">
            <v>INVERSION</v>
          </cell>
          <cell r="AY402">
            <v>0</v>
          </cell>
          <cell r="AZ402" t="str">
            <v>5000256979</v>
          </cell>
          <cell r="BA402">
            <v>361</v>
          </cell>
          <cell r="BB402">
            <v>44575</v>
          </cell>
          <cell r="BC402">
            <v>98076600</v>
          </cell>
          <cell r="BK402" t="str">
            <v/>
          </cell>
          <cell r="CE402" t="str">
            <v/>
          </cell>
          <cell r="CF402" t="str">
            <v/>
          </cell>
          <cell r="EL402" t="str">
            <v>NO</v>
          </cell>
          <cell r="EM402" t="str">
            <v>No Aplica</v>
          </cell>
          <cell r="EN402" t="str">
            <v xml:space="preserve">120
</v>
          </cell>
          <cell r="EO402" t="e">
            <v>#VALUE!</v>
          </cell>
          <cell r="EP402">
            <v>45827</v>
          </cell>
          <cell r="ES402" t="str">
            <v>Clausula 1 - Numeral 6 y 23</v>
          </cell>
          <cell r="ET40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02" t="str">
            <v>No aplica</v>
          </cell>
        </row>
        <row r="403">
          <cell r="E403">
            <v>397</v>
          </cell>
          <cell r="F403" t="str">
            <v>397-2022</v>
          </cell>
          <cell r="G403" t="str">
            <v>CO1.PCCNTR.3229125</v>
          </cell>
          <cell r="H403" t="str">
            <v>BENEFICIAR 15851 HOGARES  CON SUBSIDIOS PARA ADQUISICIÓN DE VIVIENDA VIS Y VIP</v>
          </cell>
          <cell r="I403" t="str">
            <v>En Ejecución</v>
          </cell>
          <cell r="J403" t="str">
            <v>https://community.secop.gov.co/Public/Tendering/OpportunityDetail/Index?noticeUID=CO1.NTC.2549270&amp;isFromPublicArea=True&amp;isModal=true&amp;asPopupView=true</v>
          </cell>
          <cell r="K403" t="str">
            <v>SDHT-SDRPUB-PSP-024-2022</v>
          </cell>
          <cell r="L403" t="str">
            <v>X</v>
          </cell>
          <cell r="N403" t="str">
            <v>CC</v>
          </cell>
          <cell r="O403">
            <v>1018403529</v>
          </cell>
          <cell r="P403">
            <v>0</v>
          </cell>
          <cell r="Q403" t="str">
            <v>GUTIERREZ GONZALEZ</v>
          </cell>
          <cell r="R403" t="str">
            <v>ANDRES FELIPE</v>
          </cell>
          <cell r="S403" t="str">
            <v>No Aplica</v>
          </cell>
          <cell r="T403" t="str">
            <v>ANDRES FELIPE GUTIERREZ GONZALEZ</v>
          </cell>
          <cell r="U403" t="str">
            <v>M</v>
          </cell>
          <cell r="V403">
            <v>44574</v>
          </cell>
          <cell r="W403" t="str">
            <v>No Aplica</v>
          </cell>
          <cell r="X403">
            <v>44578</v>
          </cell>
          <cell r="Y403">
            <v>44850</v>
          </cell>
          <cell r="Z403" t="str">
            <v>Contratación Directa</v>
          </cell>
          <cell r="AA403" t="str">
            <v>Contrato</v>
          </cell>
          <cell r="AB403" t="str">
            <v>Prestación de Servicios Profesionales</v>
          </cell>
          <cell r="AC403" t="str">
            <v>PRESTAR SERVICIOS PROFESIONALES DE CARÁCTER JURÍDICO REQUERIDO PARA EL DESARROLLO E IMPLEMENTACIÓN DE INSTRUMENTOS DE FINANCIACIÓN PARA ADQUISICIÓN DE VIVIENDA.</v>
          </cell>
          <cell r="AD403">
            <v>44579</v>
          </cell>
          <cell r="AE403">
            <v>44579</v>
          </cell>
          <cell r="AF403">
            <v>44579</v>
          </cell>
          <cell r="AG403">
            <v>44851</v>
          </cell>
          <cell r="AH403">
            <v>9</v>
          </cell>
          <cell r="AI403">
            <v>0</v>
          </cell>
          <cell r="AJ403">
            <v>9</v>
          </cell>
          <cell r="AK403">
            <v>9</v>
          </cell>
          <cell r="AL403">
            <v>0</v>
          </cell>
          <cell r="AN403">
            <v>44851</v>
          </cell>
          <cell r="AO403">
            <v>55620000</v>
          </cell>
          <cell r="AP403">
            <v>55620000</v>
          </cell>
          <cell r="AQ403">
            <v>6180000</v>
          </cell>
          <cell r="AR403">
            <v>0</v>
          </cell>
          <cell r="AS403">
            <v>3725</v>
          </cell>
          <cell r="AT403">
            <v>301</v>
          </cell>
          <cell r="AU403">
            <v>44565</v>
          </cell>
          <cell r="AV403">
            <v>55620000</v>
          </cell>
          <cell r="AW403" t="str">
            <v>O23011601010000007823</v>
          </cell>
          <cell r="AX403" t="str">
            <v>INVERSION</v>
          </cell>
          <cell r="AY403">
            <v>0</v>
          </cell>
          <cell r="AZ403" t="str">
            <v>5000263473</v>
          </cell>
          <cell r="BA403">
            <v>525</v>
          </cell>
          <cell r="BB403">
            <v>44579</v>
          </cell>
          <cell r="BC403">
            <v>55620000</v>
          </cell>
          <cell r="BK403" t="str">
            <v/>
          </cell>
          <cell r="CE403" t="str">
            <v/>
          </cell>
          <cell r="CF403" t="str">
            <v/>
          </cell>
          <cell r="EL403" t="str">
            <v>NO</v>
          </cell>
          <cell r="EM403" t="str">
            <v>No Aplica</v>
          </cell>
          <cell r="EN403" t="str">
            <v xml:space="preserve">120
</v>
          </cell>
          <cell r="EO403" t="e">
            <v>#VALUE!</v>
          </cell>
          <cell r="EP403">
            <v>45751</v>
          </cell>
          <cell r="ES403" t="str">
            <v>Clausula 1 - Numeral 6 y 23</v>
          </cell>
          <cell r="ET40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03" t="str">
            <v>No aplica</v>
          </cell>
        </row>
        <row r="404">
          <cell r="E404">
            <v>398</v>
          </cell>
          <cell r="F404" t="str">
            <v>398-2022</v>
          </cell>
          <cell r="G404" t="str">
            <v>CO1.PCCNTR.3229315</v>
          </cell>
          <cell r="H404" t="str">
            <v>BENEFICIAR 15851 HOGARES  CON SUBSIDIOS PARA ADQUISICIÓN DE VIVIENDA VIS Y VIP</v>
          </cell>
          <cell r="I404" t="str">
            <v>En Ejecución</v>
          </cell>
          <cell r="J404" t="str">
            <v>https://community.secop.gov.co/Public/Tendering/OpportunityDetail/Index?noticeUID=CO1.NTC.2549594&amp;isFromPublicArea=True&amp;isModal=true&amp;asPopupView=true</v>
          </cell>
          <cell r="K404" t="str">
            <v>SDHT-SDRPUB-PSP-019-2022</v>
          </cell>
          <cell r="L404" t="str">
            <v>X</v>
          </cell>
          <cell r="N404" t="str">
            <v>CC</v>
          </cell>
          <cell r="O404">
            <v>1020746128</v>
          </cell>
          <cell r="P404">
            <v>1</v>
          </cell>
          <cell r="Q404" t="str">
            <v>MARTIN CARREÑO</v>
          </cell>
          <cell r="R404" t="str">
            <v>IVAN LEONARDO</v>
          </cell>
          <cell r="S404" t="str">
            <v>No Aplica</v>
          </cell>
          <cell r="T404" t="str">
            <v>IVAN LEONARDO MARTIN CARREÑO</v>
          </cell>
          <cell r="U404" t="str">
            <v>M</v>
          </cell>
          <cell r="V404">
            <v>44574</v>
          </cell>
          <cell r="W404" t="str">
            <v>No Aplica</v>
          </cell>
          <cell r="X404">
            <v>44578</v>
          </cell>
          <cell r="Y404">
            <v>44850</v>
          </cell>
          <cell r="Z404" t="str">
            <v>Contratación Directa</v>
          </cell>
          <cell r="AA404" t="str">
            <v>Contrato</v>
          </cell>
          <cell r="AB404" t="str">
            <v>Prestación de Servicios Profesionales</v>
          </cell>
          <cell r="AC404" t="str">
            <v>PRESTAR SERVICIOS PROFESIONALES PARA IMPLEMENTAR UNA ESTRATEGIA DESDE EL COMPONENTE SOCIAL PARA LA IDENTIFICACIÓN, ACOMPAÑAMIENTO Y GESTIÓN DE LA VINCULACIÓN DE HOGARES A LOS PROGRAMAS DE SUBSIDIO DE VIVIENDA A CARGO DE LA SECRETARÍA DISTRITAL DEL HÁBITAT.</v>
          </cell>
          <cell r="AD404">
            <v>44578</v>
          </cell>
          <cell r="AE404">
            <v>44578</v>
          </cell>
          <cell r="AF404">
            <v>44578</v>
          </cell>
          <cell r="AG404">
            <v>44850</v>
          </cell>
          <cell r="AH404">
            <v>9</v>
          </cell>
          <cell r="AI404">
            <v>0</v>
          </cell>
          <cell r="AJ404">
            <v>9</v>
          </cell>
          <cell r="AK404">
            <v>9</v>
          </cell>
          <cell r="AL404">
            <v>0</v>
          </cell>
          <cell r="AN404">
            <v>44850</v>
          </cell>
          <cell r="AO404">
            <v>55620000</v>
          </cell>
          <cell r="AP404">
            <v>55620000</v>
          </cell>
          <cell r="AQ404">
            <v>6180000</v>
          </cell>
          <cell r="AR404">
            <v>0</v>
          </cell>
          <cell r="AS404">
            <v>3235</v>
          </cell>
          <cell r="AT404">
            <v>405</v>
          </cell>
          <cell r="AU404">
            <v>44565</v>
          </cell>
          <cell r="AV404">
            <v>55620000</v>
          </cell>
          <cell r="AW404" t="str">
            <v>O23011601010000007823</v>
          </cell>
          <cell r="AX404" t="str">
            <v>INVERSION</v>
          </cell>
          <cell r="AY404">
            <v>0</v>
          </cell>
          <cell r="AZ404" t="str">
            <v>5000257402</v>
          </cell>
          <cell r="BA404">
            <v>376</v>
          </cell>
          <cell r="BB404">
            <v>44575</v>
          </cell>
          <cell r="BC404">
            <v>55620000</v>
          </cell>
          <cell r="BK404" t="str">
            <v/>
          </cell>
          <cell r="CE404" t="str">
            <v/>
          </cell>
          <cell r="CF404" t="str">
            <v/>
          </cell>
          <cell r="EL404" t="str">
            <v>NO</v>
          </cell>
          <cell r="EM404" t="str">
            <v>No Aplica</v>
          </cell>
          <cell r="EN404" t="str">
            <v xml:space="preserve">120
</v>
          </cell>
          <cell r="EO404" t="e">
            <v>#VALUE!</v>
          </cell>
          <cell r="EP404">
            <v>45750</v>
          </cell>
          <cell r="ES404" t="str">
            <v>Clausula 1 - Numeral 6 y 23</v>
          </cell>
          <cell r="ET40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04" t="str">
            <v>No aplica</v>
          </cell>
        </row>
        <row r="405">
          <cell r="E405">
            <v>399</v>
          </cell>
          <cell r="F405" t="str">
            <v>399-2022</v>
          </cell>
          <cell r="G405" t="str">
            <v>CO1.PCCNTR.3227804</v>
          </cell>
          <cell r="H405" t="str">
            <v>IMPLEMENTAR 1  SISTEMA  DE LA SDHT</v>
          </cell>
          <cell r="I405" t="str">
            <v>En Ejecución</v>
          </cell>
          <cell r="J405" t="str">
            <v>https://community.secop.gov.co/Public/Tendering/OpportunityDetail/Index?noticeUID=CO1.NTC.2548146&amp;isFromPublicArea=True&amp;isModal=true&amp;asPopupView=true</v>
          </cell>
          <cell r="K405" t="str">
            <v>SDHT-SDA-PSP-044-2022</v>
          </cell>
          <cell r="L405" t="str">
            <v>X</v>
          </cell>
          <cell r="N405" t="str">
            <v>CC</v>
          </cell>
          <cell r="O405">
            <v>80505605</v>
          </cell>
          <cell r="P405">
            <v>5</v>
          </cell>
          <cell r="Q405" t="str">
            <v>MOJICA PACHECO</v>
          </cell>
          <cell r="R405" t="str">
            <v>JOSE GREGORIO DE JESUS</v>
          </cell>
          <cell r="S405" t="str">
            <v>No Aplica</v>
          </cell>
          <cell r="T405" t="str">
            <v>JOSE GREGORIO DE JESUS MOJICA PACHECO</v>
          </cell>
          <cell r="U405" t="str">
            <v>M</v>
          </cell>
          <cell r="V405">
            <v>44574</v>
          </cell>
          <cell r="W405">
            <v>44575</v>
          </cell>
          <cell r="X405">
            <v>44578</v>
          </cell>
          <cell r="Y405">
            <v>44923</v>
          </cell>
          <cell r="Z405" t="str">
            <v>Contratación Directa</v>
          </cell>
          <cell r="AA405" t="str">
            <v>Contrato</v>
          </cell>
          <cell r="AB405" t="str">
            <v>Prestación de Servicios Profesionales</v>
          </cell>
          <cell r="AC405"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405">
            <v>44578</v>
          </cell>
          <cell r="AE405">
            <v>44578</v>
          </cell>
          <cell r="AF405">
            <v>44578</v>
          </cell>
          <cell r="AG405">
            <v>44926</v>
          </cell>
          <cell r="AH405">
            <v>11</v>
          </cell>
          <cell r="AI405">
            <v>15</v>
          </cell>
          <cell r="AJ405">
            <v>11.5</v>
          </cell>
          <cell r="AK405">
            <v>11</v>
          </cell>
          <cell r="AL405">
            <v>15</v>
          </cell>
          <cell r="AN405">
            <v>44926</v>
          </cell>
          <cell r="AO405">
            <v>97750000</v>
          </cell>
          <cell r="AP405">
            <v>97750000</v>
          </cell>
          <cell r="AQ405">
            <v>8500000</v>
          </cell>
          <cell r="AR405">
            <v>0</v>
          </cell>
          <cell r="AS405">
            <v>3133</v>
          </cell>
          <cell r="AT405">
            <v>620</v>
          </cell>
          <cell r="AU405">
            <v>44565</v>
          </cell>
          <cell r="AV405">
            <v>97750000</v>
          </cell>
          <cell r="AW405" t="str">
            <v>O23011605560000007754</v>
          </cell>
          <cell r="AX405" t="str">
            <v>INVERSION</v>
          </cell>
          <cell r="AY405">
            <v>0</v>
          </cell>
          <cell r="AZ405" t="str">
            <v>5000259992</v>
          </cell>
          <cell r="BA405">
            <v>444</v>
          </cell>
          <cell r="BB405">
            <v>44578</v>
          </cell>
          <cell r="BC405">
            <v>97750000</v>
          </cell>
          <cell r="BK405" t="str">
            <v/>
          </cell>
          <cell r="CE405" t="str">
            <v/>
          </cell>
          <cell r="CF405" t="str">
            <v/>
          </cell>
          <cell r="EL405" t="str">
            <v>NO</v>
          </cell>
          <cell r="EM405" t="str">
            <v>No Aplica</v>
          </cell>
          <cell r="EN405" t="str">
            <v xml:space="preserve">120
</v>
          </cell>
          <cell r="EO405" t="e">
            <v>#VALUE!</v>
          </cell>
          <cell r="EP405">
            <v>45826</v>
          </cell>
          <cell r="ES405" t="str">
            <v>Clausula 1 - Numeral 6 y 23</v>
          </cell>
          <cell r="ET40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05" t="str">
            <v>No aplica</v>
          </cell>
        </row>
        <row r="406">
          <cell r="E406">
            <v>400</v>
          </cell>
          <cell r="F406" t="str">
            <v>400-2022</v>
          </cell>
          <cell r="G406" t="str">
            <v>CO1.PCCNTR.3227780</v>
          </cell>
          <cell r="H406" t="str">
            <v>DESARROLLAR 7 DOCUMENTOS ENTRE  ESTUDIOS  Y  EVALUACIONES SOBRE PROGRAMAS, ESTRATEGÍAS Y POLITÍTICAS DEL SECTOR HÁBITAT.</v>
          </cell>
          <cell r="I406" t="str">
            <v>En Ejecución</v>
          </cell>
          <cell r="J406" t="str">
            <v>https://community.secop.gov.co/Public/Tendering/OpportunityDetail/Index?noticeUID=CO1.NTC.2542492&amp;isFromPublicArea=True&amp;isModal=true&amp;asPopupView=true</v>
          </cell>
          <cell r="K406" t="str">
            <v>SDHT-SDIS-PSP-028-2022</v>
          </cell>
          <cell r="L406" t="str">
            <v>X</v>
          </cell>
          <cell r="N406" t="str">
            <v>CC</v>
          </cell>
          <cell r="O406">
            <v>1026278199</v>
          </cell>
          <cell r="P406">
            <v>6</v>
          </cell>
          <cell r="Q406" t="str">
            <v>LARA DELGADO</v>
          </cell>
          <cell r="R406" t="str">
            <v>MARIA CAMILA</v>
          </cell>
          <cell r="S406" t="str">
            <v>No Aplica</v>
          </cell>
          <cell r="T406" t="str">
            <v>MARIA CAMILA LARA DELGADO</v>
          </cell>
          <cell r="U406" t="str">
            <v>F</v>
          </cell>
          <cell r="V406">
            <v>44575</v>
          </cell>
          <cell r="W406">
            <v>44580</v>
          </cell>
          <cell r="X406">
            <v>44575</v>
          </cell>
          <cell r="Y406">
            <v>44926</v>
          </cell>
          <cell r="Z406" t="str">
            <v>Contratación Directa</v>
          </cell>
          <cell r="AA406" t="str">
            <v>Contrato</v>
          </cell>
          <cell r="AB406" t="str">
            <v>Prestación de Servicios Profesionales</v>
          </cell>
          <cell r="AC406" t="str">
            <v>PRESTAR SERVICIOS PROFESIONALES PARA APOYAR LAS ACTIVIDADES DE SEGUIMIENTO Y EVALUACIÓN DE LOS PROGRAMAS Y POLÍTICAS PÚBLICAS, EN EL MARCO DE LA POLÍTICA DE GESTIÓN INTEGRAL DEL HÁBITAT.</v>
          </cell>
          <cell r="AD406">
            <v>44580</v>
          </cell>
          <cell r="AE406">
            <v>44580</v>
          </cell>
          <cell r="AF406">
            <v>44580</v>
          </cell>
          <cell r="AG406">
            <v>44926</v>
          </cell>
          <cell r="AH406">
            <v>11</v>
          </cell>
          <cell r="AI406">
            <v>15</v>
          </cell>
          <cell r="AJ406">
            <v>11.5</v>
          </cell>
          <cell r="AK406">
            <v>11</v>
          </cell>
          <cell r="AL406">
            <v>15</v>
          </cell>
          <cell r="AN406">
            <v>44926</v>
          </cell>
          <cell r="AO406">
            <v>76670500</v>
          </cell>
          <cell r="AP406">
            <v>76670500</v>
          </cell>
          <cell r="AQ406">
            <v>6667000</v>
          </cell>
          <cell r="AR406">
            <v>0</v>
          </cell>
          <cell r="AS406">
            <v>2643</v>
          </cell>
          <cell r="AT406">
            <v>616</v>
          </cell>
          <cell r="AU406">
            <v>44565</v>
          </cell>
          <cell r="AV406">
            <v>76670500</v>
          </cell>
          <cell r="AW406" t="str">
            <v>O23011601190000007721</v>
          </cell>
          <cell r="AX406" t="str">
            <v>INVERSION</v>
          </cell>
          <cell r="AY406">
            <v>0</v>
          </cell>
          <cell r="AZ406" t="str">
            <v>5000257065</v>
          </cell>
          <cell r="BA406">
            <v>366</v>
          </cell>
          <cell r="BB406">
            <v>44575</v>
          </cell>
          <cell r="BC406">
            <v>76670500</v>
          </cell>
          <cell r="BK406" t="str">
            <v/>
          </cell>
          <cell r="CE406" t="str">
            <v/>
          </cell>
          <cell r="CF406" t="str">
            <v/>
          </cell>
          <cell r="EL406" t="str">
            <v>NO</v>
          </cell>
          <cell r="EM406" t="str">
            <v>No Aplica</v>
          </cell>
          <cell r="EN406" t="str">
            <v xml:space="preserve">120
</v>
          </cell>
          <cell r="EO406" t="e">
            <v>#VALUE!</v>
          </cell>
          <cell r="EP406">
            <v>45826</v>
          </cell>
          <cell r="ES406" t="str">
            <v>Clausula 1 - Numeral 6 y 23</v>
          </cell>
          <cell r="ET40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06" t="str">
            <v>No aplica</v>
          </cell>
        </row>
        <row r="407">
          <cell r="E407">
            <v>401</v>
          </cell>
          <cell r="F407" t="str">
            <v>401-2022</v>
          </cell>
          <cell r="G407" t="str">
            <v>CO1.PCCNTR.3228194</v>
          </cell>
          <cell r="H407" t="str">
            <v>ELABORAR 1 DOCUMENTO QUE CENTRALICE LOS COMPONENTES DE LA POLÍTICA DE GOBIERNO DIGITAL.</v>
          </cell>
          <cell r="I407" t="str">
            <v>En Ejecución</v>
          </cell>
          <cell r="J407" t="str">
            <v>https://community.secop.gov.co/Public/Tendering/OpportunityDetail/Index?noticeUID=CO1.NTC.2548986&amp;isFromPublicArea=True&amp;isModal=true&amp;asPopupView=true</v>
          </cell>
          <cell r="K407" t="str">
            <v>SDHT-SGC-PSP-022-2022</v>
          </cell>
          <cell r="L407" t="str">
            <v>X</v>
          </cell>
          <cell r="N407" t="str">
            <v>CC</v>
          </cell>
          <cell r="O407">
            <v>52935588</v>
          </cell>
          <cell r="P407">
            <v>0</v>
          </cell>
          <cell r="Q407" t="str">
            <v>GONZALEZ TURIZO</v>
          </cell>
          <cell r="R407" t="str">
            <v>GIOHANA CATARINE</v>
          </cell>
          <cell r="S407" t="str">
            <v>No Aplica</v>
          </cell>
          <cell r="T407" t="str">
            <v>GIOHANA CATARINE GONZALEZ TURIZO</v>
          </cell>
          <cell r="U407" t="str">
            <v>F</v>
          </cell>
          <cell r="V407">
            <v>44574</v>
          </cell>
          <cell r="W407">
            <v>44575</v>
          </cell>
          <cell r="X407">
            <v>44575</v>
          </cell>
          <cell r="Y407">
            <v>44920</v>
          </cell>
          <cell r="Z407" t="str">
            <v>Contratación Directa</v>
          </cell>
          <cell r="AA407" t="str">
            <v>Contrato</v>
          </cell>
          <cell r="AB407" t="str">
            <v>Prestación de Servicios Profesionales</v>
          </cell>
          <cell r="AC407" t="str">
            <v>PRESTAR SERVICIOS PROFESIONALES PARA APOYAR JURÍDICAMENTE A LA SUBSECRETARÍA DE GESTIÓN CORPORATIVA.</v>
          </cell>
          <cell r="AD407">
            <v>44575</v>
          </cell>
          <cell r="AE407">
            <v>44575</v>
          </cell>
          <cell r="AF407">
            <v>44575</v>
          </cell>
          <cell r="AG407">
            <v>44923</v>
          </cell>
          <cell r="AH407">
            <v>11</v>
          </cell>
          <cell r="AI407">
            <v>15</v>
          </cell>
          <cell r="AJ407">
            <v>11.5</v>
          </cell>
          <cell r="AK407">
            <v>11</v>
          </cell>
          <cell r="AL407">
            <v>15</v>
          </cell>
          <cell r="AN407">
            <v>44923</v>
          </cell>
          <cell r="AO407">
            <v>97129000</v>
          </cell>
          <cell r="AP407">
            <v>97129000</v>
          </cell>
          <cell r="AQ407">
            <v>8446000</v>
          </cell>
          <cell r="AR407">
            <v>0</v>
          </cell>
          <cell r="AS407">
            <v>3208</v>
          </cell>
          <cell r="AT407">
            <v>286</v>
          </cell>
          <cell r="AU407">
            <v>44565</v>
          </cell>
          <cell r="AV407">
            <v>97129000</v>
          </cell>
          <cell r="AW407" t="str">
            <v>O23011605530000007815</v>
          </cell>
          <cell r="AX407" t="str">
            <v>INVERSION</v>
          </cell>
          <cell r="AY407">
            <v>0</v>
          </cell>
          <cell r="AZ407" t="str">
            <v>5000256960</v>
          </cell>
          <cell r="BA407">
            <v>357</v>
          </cell>
          <cell r="BB407">
            <v>44575</v>
          </cell>
          <cell r="BC407">
            <v>97129000</v>
          </cell>
          <cell r="BK407" t="str">
            <v/>
          </cell>
          <cell r="CE407" t="str">
            <v/>
          </cell>
          <cell r="CF407" t="str">
            <v/>
          </cell>
          <cell r="EL407" t="str">
            <v>NO</v>
          </cell>
          <cell r="EM407" t="str">
            <v>No Aplica</v>
          </cell>
          <cell r="EN407" t="str">
            <v xml:space="preserve">120
</v>
          </cell>
          <cell r="EO407" t="e">
            <v>#VALUE!</v>
          </cell>
          <cell r="EP407">
            <v>45823</v>
          </cell>
          <cell r="ES407" t="str">
            <v>Clausula 1 - Numeral 6 y 23</v>
          </cell>
          <cell r="ET40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07" t="str">
            <v>No aplica</v>
          </cell>
        </row>
        <row r="408">
          <cell r="E408">
            <v>402</v>
          </cell>
          <cell r="F408" t="str">
            <v>402-2022</v>
          </cell>
          <cell r="G408" t="str">
            <v>CO1.PCCNTR.3228324</v>
          </cell>
          <cell r="H408" t="str">
            <v xml:space="preserve">DIFUNDIR 72 CAMPAÑAS EN LOS CANALES INTERNOS DE LA SDHT </v>
          </cell>
          <cell r="I408" t="str">
            <v>En Ejecución</v>
          </cell>
          <cell r="J408" t="str">
            <v>https://community.secop.gov.co/Public/Tendering/OpportunityDetail/Index?noticeUID=CO1.NTC.2548785&amp;isFromPublicArea=True&amp;isModal=true&amp;asPopupView=true</v>
          </cell>
          <cell r="K408" t="str">
            <v>SDHT-OAC-018-2022</v>
          </cell>
          <cell r="L408" t="str">
            <v>X</v>
          </cell>
          <cell r="N408" t="str">
            <v>CC</v>
          </cell>
          <cell r="O408">
            <v>1019134844</v>
          </cell>
          <cell r="P408">
            <v>5</v>
          </cell>
          <cell r="Q408" t="str">
            <v>ALVAREZ JIMENEZ</v>
          </cell>
          <cell r="R408" t="str">
            <v>ROSA ANGELICA DE JESUS</v>
          </cell>
          <cell r="S408" t="str">
            <v>No Aplica</v>
          </cell>
          <cell r="T408" t="str">
            <v>ROSA ANGELICA DE JESUS ALVAREZ JIMENEZ</v>
          </cell>
          <cell r="U408" t="str">
            <v>F</v>
          </cell>
          <cell r="V408">
            <v>44574</v>
          </cell>
          <cell r="W408" t="str">
            <v>No Aplica</v>
          </cell>
          <cell r="X408">
            <v>44579</v>
          </cell>
          <cell r="Y408">
            <v>44927</v>
          </cell>
          <cell r="Z408" t="str">
            <v>Contratación Directa</v>
          </cell>
          <cell r="AA408" t="str">
            <v>Contrato</v>
          </cell>
          <cell r="AB408" t="str">
            <v>Prestación de Servicios  de Apoyo a la Gestión</v>
          </cell>
          <cell r="AC408" t="str">
            <v>PRESTAR SERVICIOS DE APOYO EN LOS PROCESOS ADMINISTRATIVOS Y DE COMUNICACIÓN INTERNA A CARGO DE LA OFICINA ASESORA DE COMUNICACIONES</v>
          </cell>
          <cell r="AD408">
            <v>44579</v>
          </cell>
          <cell r="AE408">
            <v>44579</v>
          </cell>
          <cell r="AF408">
            <v>44579</v>
          </cell>
          <cell r="AG408">
            <v>44926</v>
          </cell>
          <cell r="AH408">
            <v>11</v>
          </cell>
          <cell r="AI408">
            <v>15</v>
          </cell>
          <cell r="AJ408">
            <v>11.5</v>
          </cell>
          <cell r="AK408">
            <v>11</v>
          </cell>
          <cell r="AL408">
            <v>15</v>
          </cell>
          <cell r="AN408">
            <v>44926</v>
          </cell>
          <cell r="AO408">
            <v>40250000</v>
          </cell>
          <cell r="AP408">
            <v>40250000</v>
          </cell>
          <cell r="AQ408">
            <v>3500000</v>
          </cell>
          <cell r="AR408">
            <v>0</v>
          </cell>
          <cell r="AS408">
            <v>3177</v>
          </cell>
          <cell r="AT408">
            <v>751</v>
          </cell>
          <cell r="AU408">
            <v>44566</v>
          </cell>
          <cell r="AV408">
            <v>40250000</v>
          </cell>
          <cell r="AW408" t="str">
            <v>O23011601210000007836</v>
          </cell>
          <cell r="AX408" t="str">
            <v>INVERSION</v>
          </cell>
          <cell r="AY408">
            <v>0</v>
          </cell>
          <cell r="AZ408" t="str">
            <v>5000257908</v>
          </cell>
          <cell r="BA408">
            <v>390</v>
          </cell>
          <cell r="BB408">
            <v>44575</v>
          </cell>
          <cell r="BC408">
            <v>40250000</v>
          </cell>
          <cell r="BK408" t="str">
            <v/>
          </cell>
          <cell r="CE408" t="str">
            <v/>
          </cell>
          <cell r="CF408" t="str">
            <v/>
          </cell>
          <cell r="EL408" t="str">
            <v>NO</v>
          </cell>
          <cell r="EM408" t="str">
            <v>No Aplica</v>
          </cell>
          <cell r="EN408" t="str">
            <v xml:space="preserve">120
</v>
          </cell>
          <cell r="EO408" t="e">
            <v>#VALUE!</v>
          </cell>
          <cell r="EP408">
            <v>45826</v>
          </cell>
          <cell r="ES408" t="str">
            <v>Clausula 1 - Numeral 6 y 23</v>
          </cell>
          <cell r="ET40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08" t="str">
            <v>No aplica</v>
          </cell>
        </row>
        <row r="409">
          <cell r="E409">
            <v>403</v>
          </cell>
          <cell r="F409" t="str">
            <v>403-2022</v>
          </cell>
          <cell r="G409" t="str">
            <v>CO1.PCCNTR.3232923</v>
          </cell>
          <cell r="H409" t="str">
            <v xml:space="preserve">REALIZAR 1000 PIEZAS NFORMATIVAS SOBRE LA GESTIÓN DE LA SDHT PARA EL PÚBLICO EXTERNO. </v>
          </cell>
          <cell r="I409" t="str">
            <v>En Ejecución</v>
          </cell>
          <cell r="J409" t="str">
            <v>https://community.secop.gov.co/Public/Tendering/OpportunityDetail/Index?noticeUID=CO1.NTC.2552637&amp;isFromPublicArea=True&amp;isModal=true&amp;asPopupView=true</v>
          </cell>
          <cell r="K409" t="str">
            <v>SDHT-OAC-PSP-019-2022</v>
          </cell>
          <cell r="L409" t="str">
            <v>X</v>
          </cell>
          <cell r="N409" t="str">
            <v>CC</v>
          </cell>
          <cell r="O409">
            <v>1095790072</v>
          </cell>
          <cell r="P409">
            <v>5</v>
          </cell>
          <cell r="Q409" t="str">
            <v>FERRER SANTANA</v>
          </cell>
          <cell r="R409" t="str">
            <v>BELKY YUDANEE</v>
          </cell>
          <cell r="S409" t="str">
            <v>No Aplica</v>
          </cell>
          <cell r="T409" t="str">
            <v>BELKY YUDANEE FERRER SANTANA</v>
          </cell>
          <cell r="U409" t="str">
            <v>M</v>
          </cell>
          <cell r="V409">
            <v>44575</v>
          </cell>
          <cell r="W409" t="str">
            <v>No Aplica</v>
          </cell>
          <cell r="X409">
            <v>44579</v>
          </cell>
          <cell r="Y409">
            <v>44927</v>
          </cell>
          <cell r="Z409" t="str">
            <v>Contratación Directa</v>
          </cell>
          <cell r="AA409" t="str">
            <v>Contrato</v>
          </cell>
          <cell r="AB409" t="str">
            <v>Prestación de Servicios Profesionales</v>
          </cell>
          <cell r="AC409" t="str">
            <v>PRESTAR SERVICIOS PROFESIONALES PARA EL REGISTRO FOTOGRÁFICO Y AUDIOVISUAL DE LAS ACTIVIDADES, PROGRAMAS Y PROYECTOS DE LA SDHT</v>
          </cell>
          <cell r="AD409">
            <v>44579</v>
          </cell>
          <cell r="AE409">
            <v>44579</v>
          </cell>
          <cell r="AF409">
            <v>44579</v>
          </cell>
          <cell r="AG409">
            <v>44926</v>
          </cell>
          <cell r="AH409">
            <v>11</v>
          </cell>
          <cell r="AI409">
            <v>15</v>
          </cell>
          <cell r="AJ409">
            <v>11.5</v>
          </cell>
          <cell r="AK409">
            <v>11</v>
          </cell>
          <cell r="AL409">
            <v>15</v>
          </cell>
          <cell r="AN409">
            <v>44926</v>
          </cell>
          <cell r="AO409">
            <v>88837500</v>
          </cell>
          <cell r="AP409">
            <v>88837500</v>
          </cell>
          <cell r="AQ409">
            <v>7725000</v>
          </cell>
          <cell r="AR409">
            <v>0</v>
          </cell>
          <cell r="AS409">
            <v>3125</v>
          </cell>
          <cell r="AT409">
            <v>742</v>
          </cell>
          <cell r="AU409">
            <v>44566</v>
          </cell>
          <cell r="AV409">
            <v>88837500</v>
          </cell>
          <cell r="AW409" t="str">
            <v>O23011601210000007836</v>
          </cell>
          <cell r="AX409" t="str">
            <v>INVERSION</v>
          </cell>
          <cell r="AY409">
            <v>0</v>
          </cell>
          <cell r="AZ409" t="str">
            <v>5000257924</v>
          </cell>
          <cell r="BA409">
            <v>391</v>
          </cell>
          <cell r="BB409">
            <v>44575</v>
          </cell>
          <cell r="BC409">
            <v>88837500</v>
          </cell>
          <cell r="BK409" t="str">
            <v/>
          </cell>
          <cell r="CE409" t="str">
            <v/>
          </cell>
          <cell r="CF409" t="str">
            <v/>
          </cell>
          <cell r="EL409" t="str">
            <v>NO</v>
          </cell>
          <cell r="EM409" t="str">
            <v>No Aplica</v>
          </cell>
          <cell r="EN409" t="str">
            <v xml:space="preserve">120
</v>
          </cell>
          <cell r="EO409" t="e">
            <v>#VALUE!</v>
          </cell>
          <cell r="EP409">
            <v>45826</v>
          </cell>
          <cell r="ES409" t="str">
            <v>Clausula 1 - Numeral 6 y 23</v>
          </cell>
          <cell r="ET40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09" t="str">
            <v>No aplica</v>
          </cell>
        </row>
        <row r="410">
          <cell r="E410">
            <v>404</v>
          </cell>
          <cell r="F410" t="str">
            <v>404-2022</v>
          </cell>
          <cell r="G410" t="str">
            <v>CO1.PCCNTR.3232560</v>
          </cell>
          <cell r="H410" t="str">
            <v xml:space="preserve">ASIGNAR 4500 SUBSIDIOS PARA MEJORAMIENTO DE VIVIENDA PRIORIZANDO HOGARES CON JEFATURA FEMENINA, PERSONAS CON DISCAPACIDAD, VÍCTIMAS DEL CONFLICTO ARMADO, POBLACIÓN ÉTNICA Y ADULTOS MAYORES </v>
          </cell>
          <cell r="I410" t="str">
            <v>En Ejecución</v>
          </cell>
          <cell r="J410" t="str">
            <v>https://community.secop.gov.co/Public/Tendering/OpportunityDetail/Index?noticeUID=CO1.NTC.2552875&amp;isFromPublicArea=True&amp;isModal=true&amp;asPopupView=true</v>
          </cell>
          <cell r="K410" t="str">
            <v>SDHT-SDB-PSP-089-2022</v>
          </cell>
          <cell r="L410" t="str">
            <v>X</v>
          </cell>
          <cell r="N410" t="str">
            <v>CC</v>
          </cell>
          <cell r="O410">
            <v>52169417</v>
          </cell>
          <cell r="P410">
            <v>3</v>
          </cell>
          <cell r="Q410" t="str">
            <v>ERAZO ISRAEL</v>
          </cell>
          <cell r="R410" t="str">
            <v>SANDRA LILIANA</v>
          </cell>
          <cell r="S410" t="str">
            <v>No Aplica</v>
          </cell>
          <cell r="T410" t="str">
            <v>SANDRA LILIANA ERAZO ISRAEL</v>
          </cell>
          <cell r="U410" t="str">
            <v>F</v>
          </cell>
          <cell r="V410">
            <v>44575</v>
          </cell>
          <cell r="W410">
            <v>44579</v>
          </cell>
          <cell r="X410">
            <v>44579</v>
          </cell>
          <cell r="Y410">
            <v>44912</v>
          </cell>
          <cell r="Z410" t="str">
            <v>Contratación Directa</v>
          </cell>
          <cell r="AA410" t="str">
            <v>Contrato</v>
          </cell>
          <cell r="AB410" t="str">
            <v>Prestación de Servicios Profesionales</v>
          </cell>
          <cell r="AC410" t="str">
            <v>PRESTAR SERVICIOS PROFESIONALES AL DESARROLLO DE LA GESTIÓN SOCIAL Y COMUNITARIA EN EL MARCO DE LOS MEJORAMIENTOS DE VIVIENDA - MODALIDAD HABITABILIDAD EN LOS TERRITORIOS PRIORIZADOS POR LA SECRETARÍA DISTRITAL DEL HÁBITAT</v>
          </cell>
          <cell r="AD410">
            <v>44579</v>
          </cell>
          <cell r="AE410">
            <v>44579</v>
          </cell>
          <cell r="AF410">
            <v>44579</v>
          </cell>
          <cell r="AG410">
            <v>44759</v>
          </cell>
          <cell r="AH410">
            <v>6</v>
          </cell>
          <cell r="AI410">
            <v>0</v>
          </cell>
          <cell r="AJ410">
            <v>9</v>
          </cell>
          <cell r="AK410">
            <v>9</v>
          </cell>
          <cell r="AL410">
            <v>0</v>
          </cell>
          <cell r="AM410">
            <v>44759</v>
          </cell>
          <cell r="AN410">
            <v>44869</v>
          </cell>
          <cell r="AO410">
            <v>37080000</v>
          </cell>
          <cell r="AP410">
            <v>55620000</v>
          </cell>
          <cell r="AQ410">
            <v>6180000</v>
          </cell>
          <cell r="AR410">
            <v>0</v>
          </cell>
          <cell r="AS410">
            <v>2732</v>
          </cell>
          <cell r="AT410">
            <v>101</v>
          </cell>
          <cell r="AU410">
            <v>44564</v>
          </cell>
          <cell r="AV410">
            <v>37080000</v>
          </cell>
          <cell r="AW410" t="str">
            <v>O23011601010000007715</v>
          </cell>
          <cell r="AX410" t="str">
            <v>INVERSION</v>
          </cell>
          <cell r="AY410">
            <v>0</v>
          </cell>
          <cell r="AZ410" t="str">
            <v>5000258206</v>
          </cell>
          <cell r="BA410">
            <v>403</v>
          </cell>
          <cell r="BB410">
            <v>44575</v>
          </cell>
          <cell r="BC410">
            <v>37080000</v>
          </cell>
          <cell r="BD410">
            <v>3959</v>
          </cell>
          <cell r="BE410">
            <v>1111</v>
          </cell>
          <cell r="BF410">
            <v>44729</v>
          </cell>
          <cell r="BG410" t="str">
            <v>5000337087</v>
          </cell>
          <cell r="BH410">
            <v>1115</v>
          </cell>
          <cell r="BI410">
            <v>44757</v>
          </cell>
          <cell r="BJ410" t="str">
            <v>O23011601010000007715</v>
          </cell>
          <cell r="BK410" t="str">
            <v>INVERSION</v>
          </cell>
          <cell r="BL410">
            <v>44757</v>
          </cell>
          <cell r="BM410">
            <v>18540000</v>
          </cell>
          <cell r="CE410" t="str">
            <v/>
          </cell>
          <cell r="CF410" t="str">
            <v/>
          </cell>
          <cell r="CI410">
            <v>44747</v>
          </cell>
          <cell r="CJ410">
            <v>3</v>
          </cell>
          <cell r="CK410">
            <v>0</v>
          </cell>
          <cell r="CL410">
            <v>44757</v>
          </cell>
          <cell r="CM410">
            <v>44760</v>
          </cell>
          <cell r="CN410">
            <v>44851</v>
          </cell>
          <cell r="DQ410">
            <v>44782</v>
          </cell>
          <cell r="DR410">
            <v>44782</v>
          </cell>
          <cell r="DS410">
            <v>44798</v>
          </cell>
          <cell r="DT410">
            <v>17</v>
          </cell>
          <cell r="EL410" t="str">
            <v>NO</v>
          </cell>
          <cell r="EM410" t="str">
            <v>No Aplica</v>
          </cell>
          <cell r="EN410" t="str">
            <v xml:space="preserve">120
</v>
          </cell>
          <cell r="EO410" t="e">
            <v>#VALUE!</v>
          </cell>
          <cell r="EP410">
            <v>45769</v>
          </cell>
          <cell r="ES410" t="str">
            <v>Clausula 1 - Numeral 6 y 23</v>
          </cell>
          <cell r="ET41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10" t="str">
            <v>No aplica</v>
          </cell>
        </row>
        <row r="411">
          <cell r="E411">
            <v>405</v>
          </cell>
          <cell r="F411" t="str">
            <v>405-2022</v>
          </cell>
          <cell r="G411" t="str">
            <v>CO1.PCCNTR.3232689</v>
          </cell>
          <cell r="H411" t="str">
            <v xml:space="preserve">ASIGNAR 4500 SUBSIDIOS PARA MEJORAMIENTO DE VIVIENDA PRIORIZANDO HOGARES CON JEFATURA FEMENINA, PERSONAS CON DISCAPACIDAD, VÍCTIMAS DEL CONFLICTO ARMADO, POBLACIÓN ÉTNICA Y ADULTOS MAYORES </v>
          </cell>
          <cell r="I411" t="str">
            <v>En Ejecución</v>
          </cell>
          <cell r="J411" t="str">
            <v>https://community.secop.gov.co/Public/Tendering/OpportunityDetail/Index?noticeUID=CO1.NTC.2552884&amp;isFromPublicArea=True&amp;isModal=true&amp;asPopupView=true</v>
          </cell>
          <cell r="K411" t="str">
            <v>SDHT-SDB-PSAG-038-2022</v>
          </cell>
          <cell r="L411" t="str">
            <v>X</v>
          </cell>
          <cell r="N411" t="str">
            <v>CC</v>
          </cell>
          <cell r="O411">
            <v>53930299</v>
          </cell>
          <cell r="P411">
            <v>8</v>
          </cell>
          <cell r="Q411" t="str">
            <v>MUÑOZ VILLARRAGA</v>
          </cell>
          <cell r="R411" t="str">
            <v>LEYDI VIVIANA</v>
          </cell>
          <cell r="S411" t="str">
            <v>No Aplica</v>
          </cell>
          <cell r="T411" t="str">
            <v>LEYDI VIVIANA MUÑOZ VILLARRAGA</v>
          </cell>
          <cell r="U411" t="str">
            <v>F</v>
          </cell>
          <cell r="V411">
            <v>44575</v>
          </cell>
          <cell r="W411">
            <v>44578</v>
          </cell>
          <cell r="X411">
            <v>44580</v>
          </cell>
          <cell r="Y411">
            <v>44909</v>
          </cell>
          <cell r="Z411" t="str">
            <v>Contratación Directa</v>
          </cell>
          <cell r="AA411" t="str">
            <v>Contrato</v>
          </cell>
          <cell r="AB411" t="str">
            <v>Prestación de Servicios  de Apoyo a la Gestión</v>
          </cell>
          <cell r="AC411" t="str">
            <v>PRESTAR SERVICIOS DE APOYO A LA GESTIÓN EN TEMAS ADMINISTRATIVOS Y FINANCIEROS EN EL MARCO DE LA INTERVENCIÓN DE MEJORAMIENTOS DE VIVIENDA Y  DEMÁS PROCESOS ADELANTADOS POR LA SUBDIRECCIÓN DE BARRIOS DE LA SECRETARÍA DISTRITAL DEL HÁBITAT</v>
          </cell>
          <cell r="AD411">
            <v>44580</v>
          </cell>
          <cell r="AE411">
            <v>44580</v>
          </cell>
          <cell r="AF411">
            <v>44580</v>
          </cell>
          <cell r="AG411">
            <v>44913</v>
          </cell>
          <cell r="AH411">
            <v>11</v>
          </cell>
          <cell r="AI411">
            <v>0</v>
          </cell>
          <cell r="AJ411">
            <v>11</v>
          </cell>
          <cell r="AK411">
            <v>11</v>
          </cell>
          <cell r="AL411">
            <v>0</v>
          </cell>
          <cell r="AN411">
            <v>44913</v>
          </cell>
          <cell r="AO411">
            <v>45100000</v>
          </cell>
          <cell r="AP411">
            <v>45100000</v>
          </cell>
          <cell r="AQ411">
            <v>4100000</v>
          </cell>
          <cell r="AR411">
            <v>0</v>
          </cell>
          <cell r="AS411">
            <v>2734</v>
          </cell>
          <cell r="AT411">
            <v>360</v>
          </cell>
          <cell r="AU411">
            <v>44565</v>
          </cell>
          <cell r="AV411">
            <v>45100000</v>
          </cell>
          <cell r="AW411" t="str">
            <v>O23011601010000007715</v>
          </cell>
          <cell r="AX411" t="str">
            <v>INVERSION</v>
          </cell>
          <cell r="AY411">
            <v>0</v>
          </cell>
          <cell r="AZ411" t="str">
            <v>5000258211</v>
          </cell>
          <cell r="BA411">
            <v>404</v>
          </cell>
          <cell r="BB411">
            <v>44575</v>
          </cell>
          <cell r="BC411">
            <v>45100000</v>
          </cell>
          <cell r="BK411" t="str">
            <v/>
          </cell>
          <cell r="CE411" t="str">
            <v/>
          </cell>
          <cell r="CF411" t="str">
            <v/>
          </cell>
          <cell r="EL411" t="str">
            <v>NO</v>
          </cell>
          <cell r="EM411" t="str">
            <v>No Aplica</v>
          </cell>
          <cell r="EN411" t="str">
            <v xml:space="preserve">120
</v>
          </cell>
          <cell r="EO411" t="e">
            <v>#VALUE!</v>
          </cell>
          <cell r="EP411">
            <v>45813</v>
          </cell>
          <cell r="ES411" t="str">
            <v>Clausula 1 - Numeral 6 y 23</v>
          </cell>
          <cell r="ET41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11" t="str">
            <v>No aplica</v>
          </cell>
        </row>
        <row r="412">
          <cell r="E412">
            <v>406</v>
          </cell>
          <cell r="F412" t="str">
            <v>406-2022</v>
          </cell>
          <cell r="G412" t="str">
            <v>CO1.PCCNTR.3232863</v>
          </cell>
          <cell r="H412" t="str">
            <v>ELABORAR 8 DOCUMENTOS DE LINEAMIENTOS DE INTERVENCIÓN, GESTIÓN INTERINSTITUCIONAL Y EVALUACIÓN DE LAS INTERVENCIONES TERRITORIALES EN LOS 8 TERRITORIOS PRIORIZADOS EN ÁREAS DE ORIGEN INFORMAL</v>
          </cell>
          <cell r="I412" t="str">
            <v>En Ejecución</v>
          </cell>
          <cell r="J412" t="str">
            <v>https://community.secop.gov.co/Public/Tendering/OpportunityDetail/Index?noticeUID=CO1.NTC.2552898&amp;isFromPublicArea=True&amp;isModal=true&amp;asPopupView=true</v>
          </cell>
          <cell r="K412" t="str">
            <v>SDHT-SDB-PSP-061-2022</v>
          </cell>
          <cell r="L412" t="str">
            <v>X</v>
          </cell>
          <cell r="N412" t="str">
            <v>CC</v>
          </cell>
          <cell r="O412">
            <v>1015458461</v>
          </cell>
          <cell r="P412">
            <v>4</v>
          </cell>
          <cell r="Q412" t="str">
            <v>BUITRAGO HERRERA</v>
          </cell>
          <cell r="R412" t="str">
            <v>LAURA MARCELA</v>
          </cell>
          <cell r="S412" t="str">
            <v>No Aplica</v>
          </cell>
          <cell r="T412" t="str">
            <v>LAURA MARCELA BUITRAGO HERRERA</v>
          </cell>
          <cell r="U412" t="str">
            <v>F</v>
          </cell>
          <cell r="V412">
            <v>44575</v>
          </cell>
          <cell r="W412">
            <v>44582</v>
          </cell>
          <cell r="X412">
            <v>44579</v>
          </cell>
          <cell r="Y412">
            <v>44906</v>
          </cell>
          <cell r="Z412" t="str">
            <v>Contratación Directa</v>
          </cell>
          <cell r="AA412" t="str">
            <v>Contrato</v>
          </cell>
          <cell r="AB412" t="str">
            <v>Prestación de Servicios Profesionales</v>
          </cell>
          <cell r="AC412" t="str">
            <v>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v>
          </cell>
          <cell r="AD412">
            <v>44582</v>
          </cell>
          <cell r="AE412">
            <v>44582</v>
          </cell>
          <cell r="AF412">
            <v>44582</v>
          </cell>
          <cell r="AG412">
            <v>44915</v>
          </cell>
          <cell r="AH412">
            <v>11</v>
          </cell>
          <cell r="AI412">
            <v>0</v>
          </cell>
          <cell r="AJ412">
            <v>11</v>
          </cell>
          <cell r="AK412">
            <v>11</v>
          </cell>
          <cell r="AL412">
            <v>0</v>
          </cell>
          <cell r="AN412">
            <v>44915</v>
          </cell>
          <cell r="AO412">
            <v>58300000</v>
          </cell>
          <cell r="AP412">
            <v>58300000</v>
          </cell>
          <cell r="AQ412">
            <v>5300000</v>
          </cell>
          <cell r="AR412">
            <v>0</v>
          </cell>
          <cell r="AS412">
            <v>2808</v>
          </cell>
          <cell r="AT412">
            <v>490</v>
          </cell>
          <cell r="AU412">
            <v>44565</v>
          </cell>
          <cell r="AV412">
            <v>58300000</v>
          </cell>
          <cell r="AW412" t="str">
            <v>O23011601190000007575</v>
          </cell>
          <cell r="AX412" t="str">
            <v>INVERSION</v>
          </cell>
          <cell r="AY412">
            <v>0</v>
          </cell>
          <cell r="AZ412" t="str">
            <v>5000258243</v>
          </cell>
          <cell r="BA412">
            <v>405</v>
          </cell>
          <cell r="BB412">
            <v>44575</v>
          </cell>
          <cell r="BC412">
            <v>58300000</v>
          </cell>
          <cell r="BK412" t="str">
            <v/>
          </cell>
          <cell r="CE412" t="str">
            <v/>
          </cell>
          <cell r="CF412" t="str">
            <v/>
          </cell>
          <cell r="EL412" t="str">
            <v>NO</v>
          </cell>
          <cell r="EM412" t="str">
            <v>No Aplica</v>
          </cell>
          <cell r="EN412" t="str">
            <v xml:space="preserve">120
</v>
          </cell>
          <cell r="EO412" t="e">
            <v>#VALUE!</v>
          </cell>
          <cell r="EP412">
            <v>45815</v>
          </cell>
          <cell r="ES412" t="str">
            <v>Clausula 1 - Numeral 6 y 23</v>
          </cell>
          <cell r="ET41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12" t="str">
            <v>No aplica</v>
          </cell>
        </row>
        <row r="413">
          <cell r="E413">
            <v>407</v>
          </cell>
          <cell r="F413" t="str">
            <v>407-2022</v>
          </cell>
          <cell r="G413" t="str">
            <v>CO1.PCCNTR.3233774</v>
          </cell>
          <cell r="H413" t="str">
            <v>EJECUTAR  6 ESTRATEGIAS PARA EL FORTALECIMIENTO DE LA PARTICIPACIÓN CIUDADANA EN LOS TEMAS ESTRATÉGICOS DEL SECTOR</v>
          </cell>
          <cell r="I413" t="str">
            <v>En Ejecución</v>
          </cell>
          <cell r="J413" t="str">
            <v>https://community.secop.gov.co/Public/Tendering/OpportunityDetail/Index?noticeUID=CO1.NTC.2554004&amp;isFromPublicArea=True&amp;isModal=true&amp;asPopupView=true</v>
          </cell>
          <cell r="K413" t="str">
            <v>SDHT-SPRC-PSP-008-2022</v>
          </cell>
          <cell r="L413" t="str">
            <v>X</v>
          </cell>
          <cell r="N413" t="str">
            <v>CC</v>
          </cell>
          <cell r="O413">
            <v>1032449236</v>
          </cell>
          <cell r="Q413" t="str">
            <v>MORENO BARON</v>
          </cell>
          <cell r="R413" t="str">
            <v>IVAN DAVID</v>
          </cell>
          <cell r="S413" t="str">
            <v>No Aplica</v>
          </cell>
          <cell r="T413" t="str">
            <v>IVAN DAVID MORENO BARON</v>
          </cell>
          <cell r="U413" t="str">
            <v>M</v>
          </cell>
          <cell r="V413">
            <v>44575</v>
          </cell>
          <cell r="W413" t="str">
            <v>No Aplica</v>
          </cell>
          <cell r="X413">
            <v>44578</v>
          </cell>
          <cell r="Y413">
            <v>44578</v>
          </cell>
          <cell r="Z413" t="str">
            <v>Contratación Directa</v>
          </cell>
          <cell r="AA413" t="str">
            <v>Contrato</v>
          </cell>
          <cell r="AB413" t="str">
            <v>Prestación de Servicios Profesionales</v>
          </cell>
          <cell r="AC413" t="str">
            <v>PRESTAR SERVICIOS PROFESIONALES PARA APOYAR EL POSICIONAMIENTO, IMPLEMENTACIÓN Y SEGUIMIENTO DE LAS ESTRATEGIAS DE PARTICIPACIÓN E INTERVENCIÓN DEL SECTOR HÁBITAT A NIVEL TERRITORIAL Y SU ARTICULACIÓN CON EL NIVEL CENTRAL.</v>
          </cell>
          <cell r="AD413">
            <v>44578</v>
          </cell>
          <cell r="AE413">
            <v>44578</v>
          </cell>
          <cell r="AF413">
            <v>44578</v>
          </cell>
          <cell r="AG413">
            <v>44911</v>
          </cell>
          <cell r="AH413">
            <v>11</v>
          </cell>
          <cell r="AI413">
            <v>0</v>
          </cell>
          <cell r="AJ413">
            <v>11</v>
          </cell>
          <cell r="AK413">
            <v>11</v>
          </cell>
          <cell r="AL413">
            <v>0</v>
          </cell>
          <cell r="AN413">
            <v>44911</v>
          </cell>
          <cell r="AO413">
            <v>73645000</v>
          </cell>
          <cell r="AP413">
            <v>73645000</v>
          </cell>
          <cell r="AQ413">
            <v>6695000</v>
          </cell>
          <cell r="AR413">
            <v>0</v>
          </cell>
          <cell r="AS413">
            <v>2903</v>
          </cell>
          <cell r="AT413">
            <v>140</v>
          </cell>
          <cell r="AU413">
            <v>44564</v>
          </cell>
          <cell r="AV413">
            <v>73645000</v>
          </cell>
          <cell r="AW413" t="str">
            <v>O23011601210000007590</v>
          </cell>
          <cell r="AX413" t="str">
            <v>INVERSION</v>
          </cell>
          <cell r="AY413">
            <v>0</v>
          </cell>
          <cell r="AZ413" t="str">
            <v>5000259749</v>
          </cell>
          <cell r="BA413">
            <v>427</v>
          </cell>
          <cell r="BB413">
            <v>44578</v>
          </cell>
          <cell r="BC413">
            <v>73645000</v>
          </cell>
          <cell r="BK413" t="str">
            <v/>
          </cell>
          <cell r="CE413" t="str">
            <v/>
          </cell>
          <cell r="CF413" t="str">
            <v/>
          </cell>
          <cell r="DA413">
            <v>44799</v>
          </cell>
          <cell r="DB413" t="str">
            <v>GUSTAVO EDUARDO GAONA GARCIA</v>
          </cell>
          <cell r="DC413">
            <v>80180782</v>
          </cell>
          <cell r="DD413" t="str">
            <v>Cra 115 # 153 - 80 interior 8 Apto 504</v>
          </cell>
          <cell r="DE413">
            <v>3102934726</v>
          </cell>
          <cell r="DF413" t="str">
            <v>gustavoegg@gmail.com</v>
          </cell>
          <cell r="DG413">
            <v>24771500</v>
          </cell>
          <cell r="DH413" t="str">
            <v>No Aplica</v>
          </cell>
          <cell r="EL413" t="str">
            <v>NO</v>
          </cell>
          <cell r="EM413" t="str">
            <v>No Aplica</v>
          </cell>
          <cell r="EN413" t="str">
            <v xml:space="preserve">120
</v>
          </cell>
          <cell r="EO413" t="e">
            <v>#VALUE!</v>
          </cell>
          <cell r="EP413">
            <v>45811</v>
          </cell>
          <cell r="ES413" t="str">
            <v>Clausula 1 - Numeral 6 y 23</v>
          </cell>
          <cell r="ET41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13" t="str">
            <v>No aplica</v>
          </cell>
        </row>
        <row r="414">
          <cell r="E414">
            <v>408</v>
          </cell>
          <cell r="F414" t="str">
            <v>408-2022</v>
          </cell>
          <cell r="G414" t="str">
            <v>CO1.PCCNTR.3234302</v>
          </cell>
          <cell r="H414" t="str">
            <v>EJECUTAR  6 ESTRATEGIAS PARA EL FORTALECIMIENTO DE LA PARTICIPACIÓN CIUDADANA EN LOS TEMAS ESTRATÉGICOS DEL SECTOR</v>
          </cell>
          <cell r="I414" t="str">
            <v>En Ejecución</v>
          </cell>
          <cell r="J414" t="str">
            <v>https://community.secop.gov.co/Public/Tendering/OpportunityDetail/Index?noticeUID=CO1.NTC.2553979&amp;isFromPublicArea=True&amp;isModal=true&amp;asPopupView=true</v>
          </cell>
          <cell r="K414" t="str">
            <v>SDHT-SPRC-PSP-009-2022</v>
          </cell>
          <cell r="L414" t="str">
            <v>X</v>
          </cell>
          <cell r="N414" t="str">
            <v>CC</v>
          </cell>
          <cell r="O414">
            <v>1013664031</v>
          </cell>
          <cell r="P414">
            <v>6</v>
          </cell>
          <cell r="Q414" t="str">
            <v>HERNANDEZ CARDENAS</v>
          </cell>
          <cell r="R414" t="str">
            <v>MARIA FERNANDA</v>
          </cell>
          <cell r="S414" t="str">
            <v>No Aplica</v>
          </cell>
          <cell r="T414" t="str">
            <v>MARIA FERNANDA HERNANDEZ CARDENAS</v>
          </cell>
          <cell r="U414" t="str">
            <v>F</v>
          </cell>
          <cell r="V414">
            <v>44575</v>
          </cell>
          <cell r="W414" t="str">
            <v>No Aplica</v>
          </cell>
          <cell r="X414">
            <v>44578</v>
          </cell>
          <cell r="Y414">
            <v>44578</v>
          </cell>
          <cell r="Z414" t="str">
            <v>Contratación Directa</v>
          </cell>
          <cell r="AA414" t="str">
            <v>Contrato</v>
          </cell>
          <cell r="AB414" t="str">
            <v>Prestación de Servicios Profesionales</v>
          </cell>
          <cell r="AC414" t="str">
            <v>PRESTAR SERVICIOS PROFESIONALES PARA APOYAR EL POSICIONAMIENTO, IMPLEMENTACIÓN Y SEGUIMIENTO DE LAS ESTRATEGIAS DE PARTICIPACIÓN E INTERVENCIÓN DEL SECTOR HÁBITAT A NIVEL TERRITORIAL Y SU ARTICULACIÓN CON EL NIVEL CENTRAL.</v>
          </cell>
          <cell r="AD414">
            <v>44578</v>
          </cell>
          <cell r="AE414">
            <v>44578</v>
          </cell>
          <cell r="AF414">
            <v>44578</v>
          </cell>
          <cell r="AG414">
            <v>44911</v>
          </cell>
          <cell r="AH414">
            <v>11</v>
          </cell>
          <cell r="AI414">
            <v>0</v>
          </cell>
          <cell r="AJ414">
            <v>11</v>
          </cell>
          <cell r="AK414">
            <v>11</v>
          </cell>
          <cell r="AL414">
            <v>0</v>
          </cell>
          <cell r="AN414">
            <v>44911</v>
          </cell>
          <cell r="AO414">
            <v>73645000</v>
          </cell>
          <cell r="AP414">
            <v>73645000</v>
          </cell>
          <cell r="AQ414">
            <v>6695000</v>
          </cell>
          <cell r="AR414">
            <v>0</v>
          </cell>
          <cell r="AS414">
            <v>2904</v>
          </cell>
          <cell r="AT414">
            <v>142</v>
          </cell>
          <cell r="AU414">
            <v>44564</v>
          </cell>
          <cell r="AV414">
            <v>73645000</v>
          </cell>
          <cell r="AW414" t="str">
            <v>O23011601210000007590</v>
          </cell>
          <cell r="AX414" t="str">
            <v>INVERSION</v>
          </cell>
          <cell r="AY414">
            <v>0</v>
          </cell>
          <cell r="AZ414" t="str">
            <v>5000259835</v>
          </cell>
          <cell r="BA414">
            <v>428</v>
          </cell>
          <cell r="BB414">
            <v>44578</v>
          </cell>
          <cell r="BC414">
            <v>73645000</v>
          </cell>
          <cell r="BK414" t="str">
            <v/>
          </cell>
          <cell r="CE414" t="str">
            <v/>
          </cell>
          <cell r="CF414" t="str">
            <v/>
          </cell>
          <cell r="EL414" t="str">
            <v>NO</v>
          </cell>
          <cell r="EM414" t="str">
            <v>No Aplica</v>
          </cell>
          <cell r="EN414" t="str">
            <v xml:space="preserve">120
</v>
          </cell>
          <cell r="EO414" t="e">
            <v>#VALUE!</v>
          </cell>
          <cell r="EP414">
            <v>45811</v>
          </cell>
          <cell r="ES414" t="str">
            <v>Clausula 1 - Numeral 6 y 23</v>
          </cell>
          <cell r="ET41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14" t="str">
            <v>No aplica</v>
          </cell>
        </row>
        <row r="415">
          <cell r="E415">
            <v>409</v>
          </cell>
          <cell r="F415" t="str">
            <v>409-2022</v>
          </cell>
          <cell r="G415" t="str">
            <v>CO1.PCCNTR.3234270</v>
          </cell>
          <cell r="H415" t="str">
            <v>EJECUTAR  6 ESTRATEGIAS PARA EL FORTALECIMIENTO DE LA PARTICIPACIÓN CIUDADANA EN LOS TEMAS ESTRATÉGICOS DEL SECTOR</v>
          </cell>
          <cell r="I415" t="str">
            <v>En Ejecución</v>
          </cell>
          <cell r="J415" t="str">
            <v>https://community.secop.gov.co/Public/Tendering/OpportunityDetail/Index?noticeUID=CO1.NTC.2554502&amp;isFromPublicArea=True&amp;isModal=true&amp;asPopupView=true</v>
          </cell>
          <cell r="K415" t="str">
            <v>SDHT-SPRC-PSP-010-2022</v>
          </cell>
          <cell r="L415" t="str">
            <v>X</v>
          </cell>
          <cell r="N415" t="str">
            <v>CC</v>
          </cell>
          <cell r="O415">
            <v>80723026</v>
          </cell>
          <cell r="P415">
            <v>5</v>
          </cell>
          <cell r="Q415" t="str">
            <v>DIAZ SALAMANCA</v>
          </cell>
          <cell r="R415" t="str">
            <v>JULIAN ARMANDO</v>
          </cell>
          <cell r="S415" t="str">
            <v>No Aplica</v>
          </cell>
          <cell r="T415" t="str">
            <v>JULIAN ARMANDO DIAZ SALAMANCA</v>
          </cell>
          <cell r="U415" t="str">
            <v>M</v>
          </cell>
          <cell r="V415">
            <v>44575</v>
          </cell>
          <cell r="W415" t="str">
            <v>No Aplica</v>
          </cell>
          <cell r="X415">
            <v>44578</v>
          </cell>
          <cell r="Y415">
            <v>44578</v>
          </cell>
          <cell r="Z415" t="str">
            <v>Contratación Directa</v>
          </cell>
          <cell r="AA415" t="str">
            <v>Contrato</v>
          </cell>
          <cell r="AB415" t="str">
            <v>Prestación de Servicios Profesionales</v>
          </cell>
          <cell r="AC415" t="str">
            <v>PRESTAR SERVICIOS PROFESIONALES PARA APOYAR EL POSICIONAMIENTO, IMPLEMENTACIÓN Y SEGUIMIENTO DE LAS ESTRATEGIAS DE PARTICIPACIÓN E INTERVENCIÓN DEL SECTOR HÁBITAT A NIVEL TERRITORIAL Y SU ARTICULACIÓN CON EL NIVEL CENTRAL.</v>
          </cell>
          <cell r="AD415">
            <v>44578</v>
          </cell>
          <cell r="AE415">
            <v>44578</v>
          </cell>
          <cell r="AF415">
            <v>44578</v>
          </cell>
          <cell r="AG415">
            <v>44911</v>
          </cell>
          <cell r="AH415">
            <v>11</v>
          </cell>
          <cell r="AI415">
            <v>0</v>
          </cell>
          <cell r="AJ415">
            <v>11</v>
          </cell>
          <cell r="AK415">
            <v>11</v>
          </cell>
          <cell r="AL415">
            <v>0</v>
          </cell>
          <cell r="AN415">
            <v>44911</v>
          </cell>
          <cell r="AO415">
            <v>73645000</v>
          </cell>
          <cell r="AP415">
            <v>73645000</v>
          </cell>
          <cell r="AQ415">
            <v>6695000</v>
          </cell>
          <cell r="AR415">
            <v>0</v>
          </cell>
          <cell r="AS415">
            <v>2905</v>
          </cell>
          <cell r="AT415">
            <v>135</v>
          </cell>
          <cell r="AU415">
            <v>44564</v>
          </cell>
          <cell r="AV415">
            <v>73645000</v>
          </cell>
          <cell r="AW415" t="str">
            <v>O23011601210000007590</v>
          </cell>
          <cell r="AX415" t="str">
            <v>INVERSION</v>
          </cell>
          <cell r="AY415">
            <v>0</v>
          </cell>
          <cell r="AZ415" t="str">
            <v>5000259853</v>
          </cell>
          <cell r="BA415">
            <v>432</v>
          </cell>
          <cell r="BB415">
            <v>44578</v>
          </cell>
          <cell r="BC415">
            <v>73645000</v>
          </cell>
          <cell r="BK415" t="str">
            <v/>
          </cell>
          <cell r="CE415" t="str">
            <v/>
          </cell>
          <cell r="CF415" t="str">
            <v/>
          </cell>
          <cell r="EL415" t="str">
            <v>NO</v>
          </cell>
          <cell r="EM415" t="str">
            <v>No Aplica</v>
          </cell>
          <cell r="EN415" t="str">
            <v xml:space="preserve">120
</v>
          </cell>
          <cell r="EO415" t="e">
            <v>#VALUE!</v>
          </cell>
          <cell r="EP415">
            <v>45811</v>
          </cell>
          <cell r="ES415" t="str">
            <v>Clausula 1 - Numeral 6 y 23</v>
          </cell>
          <cell r="ET41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15" t="str">
            <v>No aplica</v>
          </cell>
        </row>
        <row r="416">
          <cell r="E416">
            <v>410</v>
          </cell>
          <cell r="F416" t="str">
            <v>410-2022</v>
          </cell>
          <cell r="G416" t="str">
            <v>CO1.PCCNTR.3234744</v>
          </cell>
          <cell r="H416" t="str">
            <v>EJECUTAR  6 ESTRATEGIAS PARA EL FORTALECIMIENTO DE LA PARTICIPACIÓN CIUDADANA EN LOS TEMAS ESTRATÉGICOS DEL SECTOR</v>
          </cell>
          <cell r="I416" t="str">
            <v>En Ejecución</v>
          </cell>
          <cell r="J416" t="str">
            <v>https://community.secop.gov.co/Public/Tendering/OpportunityDetail/Index?noticeUID=CO1.NTC.2554567&amp;isFromPublicArea=True&amp;isModal=true&amp;asPopupView=true</v>
          </cell>
          <cell r="K416" t="str">
            <v>SDHT-SPRC-PSP-011-2022</v>
          </cell>
          <cell r="L416" t="str">
            <v>X</v>
          </cell>
          <cell r="N416" t="str">
            <v>CC</v>
          </cell>
          <cell r="O416">
            <v>1022354216</v>
          </cell>
          <cell r="P416">
            <v>4</v>
          </cell>
          <cell r="Q416" t="str">
            <v>ACOSTA VIVAS</v>
          </cell>
          <cell r="R416" t="str">
            <v>JEYMMY JHOANA</v>
          </cell>
          <cell r="S416" t="str">
            <v>No Aplica</v>
          </cell>
          <cell r="T416" t="str">
            <v>JEYMMY JHOANA ACOSTA VIVAS</v>
          </cell>
          <cell r="U416" t="str">
            <v>F</v>
          </cell>
          <cell r="V416">
            <v>44575</v>
          </cell>
          <cell r="W416" t="str">
            <v>No Aplica</v>
          </cell>
          <cell r="X416">
            <v>44578</v>
          </cell>
          <cell r="Y416">
            <v>44578</v>
          </cell>
          <cell r="Z416" t="str">
            <v>Contratación Directa</v>
          </cell>
          <cell r="AA416" t="str">
            <v>Contrato</v>
          </cell>
          <cell r="AB416" t="str">
            <v>Prestación de Servicios Profesionales</v>
          </cell>
          <cell r="AC416" t="str">
            <v>PRESTAR SERVICIOS PROFESIONALES PARA APOYAR EL POSICIONAMIENTO, IMPLEMENTACIÓN Y SEGUIMIENTO DE LAS ESTRATEGIAS DE PARTICIPACIÓN E INTERVENCIÓN DEL SECTOR HÁBITAT A NIVEL TERRITORIAL Y SU ARTICULACIÓN CON EL NIVEL CENTRAL.</v>
          </cell>
          <cell r="AD416">
            <v>44578</v>
          </cell>
          <cell r="AE416">
            <v>44578</v>
          </cell>
          <cell r="AF416">
            <v>44578</v>
          </cell>
          <cell r="AG416">
            <v>44911</v>
          </cell>
          <cell r="AH416">
            <v>11</v>
          </cell>
          <cell r="AI416">
            <v>0</v>
          </cell>
          <cell r="AJ416">
            <v>11</v>
          </cell>
          <cell r="AK416">
            <v>11</v>
          </cell>
          <cell r="AL416">
            <v>0</v>
          </cell>
          <cell r="AN416">
            <v>44911</v>
          </cell>
          <cell r="AO416">
            <v>73645000</v>
          </cell>
          <cell r="AP416">
            <v>73645000</v>
          </cell>
          <cell r="AQ416">
            <v>6695000</v>
          </cell>
          <cell r="AR416">
            <v>0</v>
          </cell>
          <cell r="AS416">
            <v>2906</v>
          </cell>
          <cell r="AT416">
            <v>102</v>
          </cell>
          <cell r="AU416">
            <v>44564</v>
          </cell>
          <cell r="AV416">
            <v>73645000</v>
          </cell>
          <cell r="AW416" t="str">
            <v>O23011601210000007590</v>
          </cell>
          <cell r="AX416" t="str">
            <v>INVERSION</v>
          </cell>
          <cell r="AY416">
            <v>0</v>
          </cell>
          <cell r="AZ416" t="str">
            <v>5000259862</v>
          </cell>
          <cell r="BA416">
            <v>434</v>
          </cell>
          <cell r="BB416">
            <v>44578</v>
          </cell>
          <cell r="BC416">
            <v>73645000</v>
          </cell>
          <cell r="BK416" t="str">
            <v/>
          </cell>
          <cell r="CE416" t="str">
            <v/>
          </cell>
          <cell r="CF416" t="str">
            <v/>
          </cell>
          <cell r="EL416" t="str">
            <v>NO</v>
          </cell>
          <cell r="EM416" t="str">
            <v>No Aplica</v>
          </cell>
          <cell r="EN416" t="str">
            <v xml:space="preserve">120
</v>
          </cell>
          <cell r="EO416" t="e">
            <v>#VALUE!</v>
          </cell>
          <cell r="EP416">
            <v>45811</v>
          </cell>
          <cell r="ES416" t="str">
            <v>Clausula 1 - Numeral 6 y 23</v>
          </cell>
          <cell r="ET41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16" t="str">
            <v>No aplica</v>
          </cell>
        </row>
        <row r="417">
          <cell r="E417">
            <v>411</v>
          </cell>
          <cell r="F417" t="str">
            <v>411-2022</v>
          </cell>
          <cell r="G417" t="str">
            <v>CO1.PCCNTR.3235144</v>
          </cell>
          <cell r="H417" t="str">
            <v>EJECUTAR  6 ESTRATEGIAS PARA EL FORTALECIMIENTO DE LA PARTICIPACIÓN CIUDADANA EN LOS TEMAS ESTRATÉGICOS DEL SECTOR</v>
          </cell>
          <cell r="I417" t="str">
            <v>En Ejecución</v>
          </cell>
          <cell r="J417" t="str">
            <v>https://community.secop.gov.co/Public/Tendering/OpportunityDetail/Index?noticeUID=CO1.NTC.2554497&amp;isFromPublicArea=True&amp;isModal=true&amp;asPopupView=true</v>
          </cell>
          <cell r="K417" t="str">
            <v>SDHT-SPRC-PSP-013-2022</v>
          </cell>
          <cell r="L417" t="str">
            <v>X</v>
          </cell>
          <cell r="N417" t="str">
            <v>CC</v>
          </cell>
          <cell r="O417">
            <v>1022378910</v>
          </cell>
          <cell r="P417">
            <v>1</v>
          </cell>
          <cell r="Q417" t="str">
            <v>NOVOA CALLEJAS</v>
          </cell>
          <cell r="R417" t="str">
            <v>CRISTIAN MAURICIO</v>
          </cell>
          <cell r="S417" t="str">
            <v>No Aplica</v>
          </cell>
          <cell r="T417" t="str">
            <v>CRISTIAN MAURICIO NOVOA CALLEJAS</v>
          </cell>
          <cell r="U417" t="str">
            <v>M</v>
          </cell>
          <cell r="V417">
            <v>44575</v>
          </cell>
          <cell r="W417" t="str">
            <v>No Aplica</v>
          </cell>
          <cell r="X417">
            <v>44578</v>
          </cell>
          <cell r="Y417">
            <v>44578</v>
          </cell>
          <cell r="Z417" t="str">
            <v>Contratación Directa</v>
          </cell>
          <cell r="AA417" t="str">
            <v>Contrato</v>
          </cell>
          <cell r="AB417" t="str">
            <v>Prestación de Servicios Profesionales</v>
          </cell>
          <cell r="AC417" t="str">
            <v>PRESTAR SERVICIOS PROFESIONALES PARA APOYAR EL POSICIONAMIENTO, IMPLEMENTACIÓN Y SEGUIMIENTO DE LAS ESTRATEGIAS DE PARTICIPACIÓN E INTERVENCIÓN DEL SECTOR HÁBITAT A NIVEL TERRITORIAL Y SU ARTICULACIÓN CON EL NIVEL CENTRAL.</v>
          </cell>
          <cell r="AD417">
            <v>44578</v>
          </cell>
          <cell r="AE417">
            <v>44578</v>
          </cell>
          <cell r="AF417">
            <v>44578</v>
          </cell>
          <cell r="AG417">
            <v>44911</v>
          </cell>
          <cell r="AH417">
            <v>11</v>
          </cell>
          <cell r="AI417">
            <v>0</v>
          </cell>
          <cell r="AJ417">
            <v>11</v>
          </cell>
          <cell r="AK417">
            <v>11</v>
          </cell>
          <cell r="AL417">
            <v>0</v>
          </cell>
          <cell r="AM417">
            <v>44911</v>
          </cell>
          <cell r="AN417">
            <v>44918</v>
          </cell>
          <cell r="AO417">
            <v>73645000</v>
          </cell>
          <cell r="AP417">
            <v>73645000</v>
          </cell>
          <cell r="AQ417">
            <v>6695000</v>
          </cell>
          <cell r="AR417">
            <v>0</v>
          </cell>
          <cell r="AS417">
            <v>2909</v>
          </cell>
          <cell r="AT417">
            <v>157</v>
          </cell>
          <cell r="AU417">
            <v>44564</v>
          </cell>
          <cell r="AV417">
            <v>73645000</v>
          </cell>
          <cell r="AW417" t="str">
            <v>O23011601210000007590</v>
          </cell>
          <cell r="AX417" t="str">
            <v>INVERSION</v>
          </cell>
          <cell r="AY417">
            <v>0</v>
          </cell>
          <cell r="AZ417" t="str">
            <v>5000259870</v>
          </cell>
          <cell r="BA417">
            <v>436</v>
          </cell>
          <cell r="BB417">
            <v>44578</v>
          </cell>
          <cell r="BC417">
            <v>73645000</v>
          </cell>
          <cell r="BK417" t="str">
            <v/>
          </cell>
          <cell r="CE417" t="str">
            <v/>
          </cell>
          <cell r="CF417" t="str">
            <v/>
          </cell>
          <cell r="DQ417">
            <v>44812</v>
          </cell>
          <cell r="DR417">
            <v>44812</v>
          </cell>
          <cell r="DS417">
            <v>44818</v>
          </cell>
          <cell r="DT417">
            <v>7</v>
          </cell>
          <cell r="EL417" t="str">
            <v>NO</v>
          </cell>
          <cell r="EM417" t="str">
            <v>No Aplica</v>
          </cell>
          <cell r="EN417" t="str">
            <v xml:space="preserve">120
</v>
          </cell>
          <cell r="EO417" t="e">
            <v>#VALUE!</v>
          </cell>
          <cell r="EP417">
            <v>45818</v>
          </cell>
          <cell r="ES417" t="str">
            <v>Clausula 1 - Numeral 6 y 23</v>
          </cell>
          <cell r="ET41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17" t="str">
            <v>No aplica</v>
          </cell>
        </row>
        <row r="418">
          <cell r="E418">
            <v>412</v>
          </cell>
          <cell r="F418" t="str">
            <v>412-2022</v>
          </cell>
          <cell r="G418" t="str">
            <v>CO1.PCCNTR.3235328</v>
          </cell>
          <cell r="H418" t="str">
            <v>EJECUTAR  6 ESTRATEGIAS PARA EL FORTALECIMIENTO DE LA PARTICIPACIÓN CIUDADANA EN LOS TEMAS ESTRATÉGICOS DEL SECTOR</v>
          </cell>
          <cell r="I418" t="str">
            <v>En Ejecución</v>
          </cell>
          <cell r="J418" t="str">
            <v>https://community.secop.gov.co/Public/Tendering/OpportunityDetail/Index?noticeUID=CO1.NTC.2555027&amp;isFromPublicArea=True&amp;isModal=true&amp;asPopupView=true</v>
          </cell>
          <cell r="K418" t="str">
            <v>SDHT-SPRC-PSP-014-2022</v>
          </cell>
          <cell r="L418" t="str">
            <v>X</v>
          </cell>
          <cell r="N418" t="str">
            <v>CC</v>
          </cell>
          <cell r="O418">
            <v>1073165323</v>
          </cell>
          <cell r="P418">
            <v>9</v>
          </cell>
          <cell r="Q418" t="str">
            <v>BENITEZ SANCHEZ</v>
          </cell>
          <cell r="R418" t="str">
            <v>JUNIOR EDUARDO</v>
          </cell>
          <cell r="S418" t="str">
            <v>No Aplica</v>
          </cell>
          <cell r="T418" t="str">
            <v>JUNIOR EDUARDO BENITEZ SANCHEZ</v>
          </cell>
          <cell r="U418" t="str">
            <v>M</v>
          </cell>
          <cell r="V418">
            <v>44575</v>
          </cell>
          <cell r="W418" t="str">
            <v>No Aplica</v>
          </cell>
          <cell r="X418">
            <v>44578</v>
          </cell>
          <cell r="Y418">
            <v>44578</v>
          </cell>
          <cell r="Z418" t="str">
            <v>Contratación Directa</v>
          </cell>
          <cell r="AA418" t="str">
            <v>Contrato</v>
          </cell>
          <cell r="AB418" t="str">
            <v>Prestación de Servicios Profesionales</v>
          </cell>
          <cell r="AC418" t="str">
            <v>PRESTAR SERVICIOS PROFESIONALES PARA APOYAR EL POSICIONAMIENTO, IMPLEMENTACIÓN Y SEGUIMIENTO DE LAS ESTRATEGIAS DE PARTICIPACIÓN E INTERVENCIÓN DEL SECTOR HÁBITAT A NIVEL TERRITORIAL Y SU ARTICULACIÓN CON EL NIVEL CENTRAL.</v>
          </cell>
          <cell r="AD418">
            <v>44578</v>
          </cell>
          <cell r="AE418">
            <v>44578</v>
          </cell>
          <cell r="AF418">
            <v>44578</v>
          </cell>
          <cell r="AG418">
            <v>44911</v>
          </cell>
          <cell r="AH418">
            <v>11</v>
          </cell>
          <cell r="AI418">
            <v>0</v>
          </cell>
          <cell r="AJ418">
            <v>11</v>
          </cell>
          <cell r="AK418">
            <v>11</v>
          </cell>
          <cell r="AL418">
            <v>0</v>
          </cell>
          <cell r="AN418">
            <v>44911</v>
          </cell>
          <cell r="AO418">
            <v>73645000</v>
          </cell>
          <cell r="AP418">
            <v>73645000</v>
          </cell>
          <cell r="AQ418">
            <v>6695000</v>
          </cell>
          <cell r="AR418">
            <v>0</v>
          </cell>
          <cell r="AS418">
            <v>2910</v>
          </cell>
          <cell r="AT418">
            <v>709</v>
          </cell>
          <cell r="AU418">
            <v>44566</v>
          </cell>
          <cell r="AV418">
            <v>73645000</v>
          </cell>
          <cell r="AW418" t="str">
            <v>O23011601210000007590</v>
          </cell>
          <cell r="AX418" t="str">
            <v>INVERSION</v>
          </cell>
          <cell r="AY418">
            <v>0</v>
          </cell>
          <cell r="AZ418" t="str">
            <v>5000259879</v>
          </cell>
          <cell r="BA418">
            <v>438</v>
          </cell>
          <cell r="BB418">
            <v>44578</v>
          </cell>
          <cell r="BC418">
            <v>73645000</v>
          </cell>
          <cell r="BK418" t="str">
            <v/>
          </cell>
          <cell r="CE418" t="str">
            <v/>
          </cell>
          <cell r="CF418" t="str">
            <v/>
          </cell>
          <cell r="EL418" t="str">
            <v>NO</v>
          </cell>
          <cell r="EM418" t="str">
            <v>No Aplica</v>
          </cell>
          <cell r="EN418" t="str">
            <v xml:space="preserve">120
</v>
          </cell>
          <cell r="EO418" t="e">
            <v>#VALUE!</v>
          </cell>
          <cell r="EP418">
            <v>45811</v>
          </cell>
          <cell r="ES418" t="str">
            <v>Clausula 1 - Numeral 6 y 23</v>
          </cell>
          <cell r="ET41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18" t="str">
            <v>No aplica</v>
          </cell>
        </row>
        <row r="419">
          <cell r="E419">
            <v>413</v>
          </cell>
          <cell r="F419" t="str">
            <v>413-2022</v>
          </cell>
          <cell r="G419" t="str">
            <v>CO1.PCCNTR.3235346</v>
          </cell>
          <cell r="H419" t="str">
            <v>EJECUTAR  6 ESTRATEGIAS PARA EL FORTALECIMIENTO DE LA PARTICIPACIÓN CIUDADANA EN LOS TEMAS ESTRATÉGICOS DEL SECTOR</v>
          </cell>
          <cell r="I419" t="str">
            <v>En Ejecución</v>
          </cell>
          <cell r="J419" t="str">
            <v>https://community.secop.gov.co/Public/Tendering/OpportunityDetail/Index?noticeUID=CO1.NTC.2554967&amp;isFromPublicArea=True&amp;isModal=true&amp;asPopupView=true</v>
          </cell>
          <cell r="K419" t="str">
            <v>SDHT-SPRC-PSP-016-2022</v>
          </cell>
          <cell r="L419" t="str">
            <v>X</v>
          </cell>
          <cell r="N419" t="str">
            <v>CC</v>
          </cell>
          <cell r="O419">
            <v>1115068646</v>
          </cell>
          <cell r="P419">
            <v>9</v>
          </cell>
          <cell r="Q419" t="str">
            <v>DUCUARA VERA</v>
          </cell>
          <cell r="R419" t="str">
            <v>MIGUEL SAVIER</v>
          </cell>
          <cell r="S419" t="str">
            <v>No Aplica</v>
          </cell>
          <cell r="T419" t="str">
            <v>MIGUEL SAVIER DUCUARA VERA</v>
          </cell>
          <cell r="U419" t="str">
            <v>M</v>
          </cell>
          <cell r="V419">
            <v>44575</v>
          </cell>
          <cell r="W419" t="str">
            <v>No Aplica</v>
          </cell>
          <cell r="X419">
            <v>44578</v>
          </cell>
          <cell r="Y419">
            <v>44578</v>
          </cell>
          <cell r="Z419" t="str">
            <v>Contratación Directa</v>
          </cell>
          <cell r="AA419" t="str">
            <v>Contrato</v>
          </cell>
          <cell r="AB419" t="str">
            <v>Prestación de Servicios Profesionales</v>
          </cell>
          <cell r="AC419" t="str">
            <v>PRESTAR SERVICIOS PROFESIONALES PARA APOYAR EL POSICIONAMIENTO, IMPLEMENTACIÓN Y SEGUIMIENTO DE LAS ESTRATEGIAS DE PARTICIPACIÓN E INTERVENCIÓN DEL SECTOR HÁBITAT A NIVEL TERRITORIAL Y SU ARTICULACIÓN CON EL NIVEL CENTRAL.</v>
          </cell>
          <cell r="AD419">
            <v>44578</v>
          </cell>
          <cell r="AE419">
            <v>44578</v>
          </cell>
          <cell r="AF419">
            <v>44578</v>
          </cell>
          <cell r="AG419">
            <v>44911</v>
          </cell>
          <cell r="AH419">
            <v>11</v>
          </cell>
          <cell r="AI419">
            <v>0</v>
          </cell>
          <cell r="AJ419">
            <v>11</v>
          </cell>
          <cell r="AK419">
            <v>11</v>
          </cell>
          <cell r="AL419">
            <v>0</v>
          </cell>
          <cell r="AN419">
            <v>44911</v>
          </cell>
          <cell r="AO419">
            <v>73645000</v>
          </cell>
          <cell r="AP419">
            <v>73645000</v>
          </cell>
          <cell r="AQ419">
            <v>6695000</v>
          </cell>
          <cell r="AR419">
            <v>0</v>
          </cell>
          <cell r="AS419">
            <v>2913</v>
          </cell>
          <cell r="AT419">
            <v>175</v>
          </cell>
          <cell r="AU419">
            <v>44564</v>
          </cell>
          <cell r="AV419">
            <v>73645000</v>
          </cell>
          <cell r="AW419" t="str">
            <v>O23011601210000007590</v>
          </cell>
          <cell r="AX419" t="str">
            <v>INVERSION</v>
          </cell>
          <cell r="AY419">
            <v>0</v>
          </cell>
          <cell r="AZ419" t="str">
            <v>5000259932</v>
          </cell>
          <cell r="BA419">
            <v>440</v>
          </cell>
          <cell r="BB419">
            <v>44578</v>
          </cell>
          <cell r="BC419">
            <v>73645000</v>
          </cell>
          <cell r="BK419" t="str">
            <v/>
          </cell>
          <cell r="CE419" t="str">
            <v/>
          </cell>
          <cell r="CF419" t="str">
            <v/>
          </cell>
          <cell r="EL419" t="str">
            <v>NO</v>
          </cell>
          <cell r="EM419" t="str">
            <v>No Aplica</v>
          </cell>
          <cell r="EN419" t="str">
            <v xml:space="preserve">120
</v>
          </cell>
          <cell r="EO419" t="e">
            <v>#VALUE!</v>
          </cell>
          <cell r="EP419">
            <v>45811</v>
          </cell>
          <cell r="ES419" t="str">
            <v>Clausula 1 - Numeral 6 y 23</v>
          </cell>
          <cell r="ET41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19" t="str">
            <v>No aplica</v>
          </cell>
        </row>
        <row r="420">
          <cell r="E420">
            <v>414</v>
          </cell>
          <cell r="F420" t="str">
            <v>414-2022</v>
          </cell>
          <cell r="G420" t="str">
            <v>CO1.PCCNTR.3234217</v>
          </cell>
          <cell r="H420" t="str">
            <v>IMPLEMENTAR 1  SISTEMA  DE LA SDHT</v>
          </cell>
          <cell r="I420" t="str">
            <v>En Ejecución</v>
          </cell>
          <cell r="J420" t="str">
            <v>https://community.secop.gov.co/Public/Tendering/OpportunityDetail/Index?noticeUID=CO1.NTC.2554126&amp;isFromPublicArea=True&amp;isModal=true&amp;asPopupView=true</v>
          </cell>
          <cell r="K420" t="str">
            <v>SDHT-SGC-PSP-3159-2022</v>
          </cell>
          <cell r="L420" t="str">
            <v>X</v>
          </cell>
          <cell r="N420" t="str">
            <v>CC</v>
          </cell>
          <cell r="O420">
            <v>1018404238</v>
          </cell>
          <cell r="P420">
            <v>7</v>
          </cell>
          <cell r="Q420" t="str">
            <v>ESCORCIA VENEGAS</v>
          </cell>
          <cell r="R420" t="str">
            <v>LADY JOHANA</v>
          </cell>
          <cell r="S420" t="str">
            <v>No Aplica</v>
          </cell>
          <cell r="T420" t="str">
            <v>LADY JOHANA ESCORCIA VENEGAS</v>
          </cell>
          <cell r="U420" t="str">
            <v>F</v>
          </cell>
          <cell r="V420">
            <v>44575</v>
          </cell>
          <cell r="W420">
            <v>44578</v>
          </cell>
          <cell r="X420">
            <v>44578</v>
          </cell>
          <cell r="Y420">
            <v>44928</v>
          </cell>
          <cell r="Z420" t="str">
            <v>Contratación Directa</v>
          </cell>
          <cell r="AA420" t="str">
            <v>Contrato</v>
          </cell>
          <cell r="AB420" t="str">
            <v>Prestación de Servicios Profesionales</v>
          </cell>
          <cell r="AC420" t="str">
            <v>PRESTAR LOS SERVICIOS PROFESIONALES PARA APOYAR A LA OFICINA DE CONTROLDISCIPLINARIO INTERNO DE LA SDHT, EN LAS ACTUACIONES QUE SE SURTAN CON OCASIÓN DE LA SUSTANCIACIÓN DE LOS PROCESOS DISCIPLINARIOS, CONFORME A LAS NORMAS APLICABLES.</v>
          </cell>
          <cell r="AD420">
            <v>44578</v>
          </cell>
          <cell r="AE420">
            <v>44578</v>
          </cell>
          <cell r="AF420">
            <v>44578</v>
          </cell>
          <cell r="AG420">
            <v>44928</v>
          </cell>
          <cell r="AH420">
            <v>11</v>
          </cell>
          <cell r="AI420">
            <v>15</v>
          </cell>
          <cell r="AJ420">
            <v>11.5</v>
          </cell>
          <cell r="AK420">
            <v>11</v>
          </cell>
          <cell r="AL420">
            <v>15</v>
          </cell>
          <cell r="AN420">
            <v>44928</v>
          </cell>
          <cell r="AO420">
            <v>106950000</v>
          </cell>
          <cell r="AP420">
            <v>106950000</v>
          </cell>
          <cell r="AQ420">
            <v>9300000</v>
          </cell>
          <cell r="AR420">
            <v>0</v>
          </cell>
          <cell r="AS420">
            <v>3159</v>
          </cell>
          <cell r="AT420">
            <v>132</v>
          </cell>
          <cell r="AU420">
            <v>44564</v>
          </cell>
          <cell r="AV420">
            <v>106950000</v>
          </cell>
          <cell r="AW420" t="str">
            <v>O23011605560000007754</v>
          </cell>
          <cell r="AX420" t="str">
            <v>INVERSION</v>
          </cell>
          <cell r="AY420">
            <v>0</v>
          </cell>
          <cell r="AZ420" t="str">
            <v>5000257621</v>
          </cell>
          <cell r="BA420">
            <v>386</v>
          </cell>
          <cell r="BB420">
            <v>44575</v>
          </cell>
          <cell r="BC420">
            <v>106950000</v>
          </cell>
          <cell r="BK420" t="str">
            <v/>
          </cell>
          <cell r="CE420" t="str">
            <v/>
          </cell>
          <cell r="CF420" t="str">
            <v/>
          </cell>
          <cell r="EL420" t="str">
            <v>NO</v>
          </cell>
          <cell r="EM420" t="str">
            <v>No Aplica</v>
          </cell>
          <cell r="EN420" t="str">
            <v xml:space="preserve">120
</v>
          </cell>
          <cell r="EO420" t="e">
            <v>#VALUE!</v>
          </cell>
          <cell r="EP420">
            <v>45828</v>
          </cell>
          <cell r="ES420" t="str">
            <v>Clausula 1 - Numeral 6 y 23</v>
          </cell>
          <cell r="ET42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20" t="str">
            <v>No aplica</v>
          </cell>
        </row>
        <row r="421">
          <cell r="E421">
            <v>415</v>
          </cell>
          <cell r="F421" t="str">
            <v>415-2022</v>
          </cell>
          <cell r="G421" t="str">
            <v>CO1.PCCNTR.3233084</v>
          </cell>
          <cell r="H421" t="str">
            <v>BRINDAR EL  100 % DE APOYO TÉCNICO Y ADMINISTRATIVO A LAS SOLICITUDES DE APOYO REQUERIDAS</v>
          </cell>
          <cell r="I421" t="str">
            <v>En Ejecución</v>
          </cell>
          <cell r="J421" t="str">
            <v>https://community.secop.gov.co/Public/Tendering/OpportunityDetail/Index?noticeUID=CO1.NTC.2553305&amp;isFromPublicArea=True&amp;isModal=true&amp;asPopupView=true</v>
          </cell>
          <cell r="K421" t="str">
            <v>SDHT-SDAC-SDPSP-027-2022</v>
          </cell>
          <cell r="L421" t="str">
            <v>X</v>
          </cell>
          <cell r="N421" t="str">
            <v>CC</v>
          </cell>
          <cell r="O421">
            <v>55220056</v>
          </cell>
          <cell r="P421">
            <v>6</v>
          </cell>
          <cell r="Q421" t="str">
            <v>NUÑEZ ALTAMAR</v>
          </cell>
          <cell r="R421" t="str">
            <v>OLGA ROSA</v>
          </cell>
          <cell r="S421" t="str">
            <v>No Aplica</v>
          </cell>
          <cell r="T421" t="str">
            <v>OLGA ROSA NUÑEZ ALTAMAR</v>
          </cell>
          <cell r="U421" t="str">
            <v>F</v>
          </cell>
          <cell r="V421">
            <v>44575</v>
          </cell>
          <cell r="W421">
            <v>44578</v>
          </cell>
          <cell r="X421">
            <v>44579</v>
          </cell>
          <cell r="Y421">
            <v>44912</v>
          </cell>
          <cell r="Z421" t="str">
            <v>Contratación Directa</v>
          </cell>
          <cell r="AA421" t="str">
            <v>Contrato</v>
          </cell>
          <cell r="AB421" t="str">
            <v>Prestación de Servicios Profesionales</v>
          </cell>
          <cell r="AC421" t="str">
            <v>PRESTAR SERVICIOS PROFESIONALES PARA BRINDAR APOYO Y ACOMPAÑAMIENTO JURÍDICO EN LAS ACTIVIDADES DESARROLLADAS EN EL PROCESO DE GESTIÓN CONTRACTUAL DE LA ENTIDAD EN EL MARCO DEL PROYECTO DE INVERSIÓN 7747 - APOYO TÉCNICO, ADMINISTRATIVO Y TECNOLÓGICO EN LA GESTIÓN DE LOS TRAMITES REQUERIDOS PARA PROMOVER LA INICIACIÓN DE VIVIENDAS VIS Y VIP EN BOGOTÁ.</v>
          </cell>
          <cell r="AD421">
            <v>44579</v>
          </cell>
          <cell r="AE421">
            <v>44579</v>
          </cell>
          <cell r="AF421">
            <v>44579</v>
          </cell>
          <cell r="AG421">
            <v>44912</v>
          </cell>
          <cell r="AH421">
            <v>11</v>
          </cell>
          <cell r="AI421">
            <v>0</v>
          </cell>
          <cell r="AJ421">
            <v>11</v>
          </cell>
          <cell r="AK421">
            <v>11</v>
          </cell>
          <cell r="AL421">
            <v>0</v>
          </cell>
          <cell r="AN421">
            <v>44912</v>
          </cell>
          <cell r="AO421">
            <v>93808000</v>
          </cell>
          <cell r="AP421">
            <v>93808000</v>
          </cell>
          <cell r="AQ421">
            <v>8528000</v>
          </cell>
          <cell r="AR421">
            <v>0</v>
          </cell>
          <cell r="AS421">
            <v>2949</v>
          </cell>
          <cell r="AT421">
            <v>15</v>
          </cell>
          <cell r="AU421">
            <v>44564</v>
          </cell>
          <cell r="AV421">
            <v>93808000</v>
          </cell>
          <cell r="AW421" t="str">
            <v>O23011601190000007747</v>
          </cell>
          <cell r="AX421" t="str">
            <v>INVERSION</v>
          </cell>
          <cell r="AY421">
            <v>0</v>
          </cell>
          <cell r="AZ421" t="str">
            <v>5000257847</v>
          </cell>
          <cell r="BA421">
            <v>389</v>
          </cell>
          <cell r="BB421">
            <v>44575</v>
          </cell>
          <cell r="BC421">
            <v>93808000</v>
          </cell>
          <cell r="BK421" t="str">
            <v/>
          </cell>
          <cell r="CE421" t="str">
            <v/>
          </cell>
          <cell r="CF421" t="str">
            <v/>
          </cell>
          <cell r="EL421" t="str">
            <v>NO</v>
          </cell>
          <cell r="EM421" t="str">
            <v>No Aplica</v>
          </cell>
          <cell r="EN421" t="str">
            <v xml:space="preserve">120
</v>
          </cell>
          <cell r="EO421" t="e">
            <v>#VALUE!</v>
          </cell>
          <cell r="EP421">
            <v>45812</v>
          </cell>
          <cell r="ES421" t="str">
            <v>Clausula 1 - Numeral 6 y 23</v>
          </cell>
          <cell r="ET42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21" t="str">
            <v>No aplica</v>
          </cell>
        </row>
        <row r="422">
          <cell r="E422">
            <v>416</v>
          </cell>
          <cell r="F422" t="str">
            <v>416-2022</v>
          </cell>
          <cell r="G422" t="str">
            <v>CO1.PCCNTR.3234254</v>
          </cell>
          <cell r="H422" t="str">
            <v xml:space="preserve">PRODUCIR 72 CAMPAÑAS PARA REDES SOCIALES DE LA SDHT.  </v>
          </cell>
          <cell r="I422" t="str">
            <v>En Ejecución</v>
          </cell>
          <cell r="J422" t="str">
            <v>https://community.secop.gov.co/Public/Tendering/OpportunityDetail/Index?noticeUID=CO1.NTC.2554307&amp;isFromPublicArea=True&amp;isModal=true&amp;asPopupView=true</v>
          </cell>
          <cell r="K422" t="str">
            <v>SDHT-OAC-PSP-003-2022</v>
          </cell>
          <cell r="L422" t="str">
            <v>X</v>
          </cell>
          <cell r="N422" t="str">
            <v>CC</v>
          </cell>
          <cell r="O422">
            <v>530507</v>
          </cell>
          <cell r="P422">
            <v>6</v>
          </cell>
          <cell r="Q422" t="str">
            <v xml:space="preserve">FEBRES </v>
          </cell>
          <cell r="R422" t="str">
            <v>DANIEL ENRIQUE</v>
          </cell>
          <cell r="S422" t="str">
            <v>No Aplica</v>
          </cell>
          <cell r="T422" t="str">
            <v xml:space="preserve">DANIEL ENRIQUE FEBRES </v>
          </cell>
          <cell r="U422" t="str">
            <v>M</v>
          </cell>
          <cell r="V422">
            <v>44575</v>
          </cell>
          <cell r="W422" t="str">
            <v>No Aplica</v>
          </cell>
          <cell r="X422">
            <v>44579</v>
          </cell>
          <cell r="Y422">
            <v>44927</v>
          </cell>
          <cell r="Z422" t="str">
            <v>Contratación Directa</v>
          </cell>
          <cell r="AA422" t="str">
            <v>Contrato</v>
          </cell>
          <cell r="AB422" t="str">
            <v>Prestación de Servicios Profesionales</v>
          </cell>
          <cell r="AC422" t="str">
            <v>PRESTAR SERVICIOS PROFESIONALES PARA ACTUALIZAR, MANEJAR Y POSICIONAR LA PÁGINA WEB DE LA SDHT.</v>
          </cell>
          <cell r="AD422">
            <v>44579</v>
          </cell>
          <cell r="AE422">
            <v>44579</v>
          </cell>
          <cell r="AF422">
            <v>44579</v>
          </cell>
          <cell r="AG422">
            <v>44926</v>
          </cell>
          <cell r="AH422">
            <v>11</v>
          </cell>
          <cell r="AI422">
            <v>15</v>
          </cell>
          <cell r="AJ422">
            <v>11.5</v>
          </cell>
          <cell r="AK422">
            <v>11</v>
          </cell>
          <cell r="AL422">
            <v>15</v>
          </cell>
          <cell r="AN422">
            <v>44926</v>
          </cell>
          <cell r="AO422">
            <v>86250000</v>
          </cell>
          <cell r="AP422">
            <v>86250000</v>
          </cell>
          <cell r="AQ422">
            <v>7500000</v>
          </cell>
          <cell r="AR422">
            <v>0</v>
          </cell>
          <cell r="AS422">
            <v>3336</v>
          </cell>
          <cell r="AT422">
            <v>406</v>
          </cell>
          <cell r="AU422">
            <v>44565</v>
          </cell>
          <cell r="AV422">
            <v>86250000</v>
          </cell>
          <cell r="AW422" t="str">
            <v>O23011601210000007836</v>
          </cell>
          <cell r="AX422" t="str">
            <v>INVERSION</v>
          </cell>
          <cell r="AY422">
            <v>0</v>
          </cell>
          <cell r="AZ422" t="str">
            <v>5000257991</v>
          </cell>
          <cell r="BA422">
            <v>396</v>
          </cell>
          <cell r="BB422">
            <v>44575</v>
          </cell>
          <cell r="BC422">
            <v>86250000</v>
          </cell>
          <cell r="BK422" t="str">
            <v/>
          </cell>
          <cell r="CE422" t="str">
            <v/>
          </cell>
          <cell r="CF422" t="str">
            <v/>
          </cell>
          <cell r="EL422" t="str">
            <v>NO</v>
          </cell>
          <cell r="EM422" t="str">
            <v>No Aplica</v>
          </cell>
          <cell r="EN422" t="str">
            <v xml:space="preserve">120
</v>
          </cell>
          <cell r="EO422" t="e">
            <v>#VALUE!</v>
          </cell>
          <cell r="EP422">
            <v>45826</v>
          </cell>
          <cell r="ES422" t="str">
            <v>Clausula 1 - Numeral 6 y 23</v>
          </cell>
          <cell r="ET42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22" t="str">
            <v>No aplica</v>
          </cell>
        </row>
        <row r="423">
          <cell r="E423">
            <v>417</v>
          </cell>
          <cell r="F423" t="str">
            <v>417-2022</v>
          </cell>
          <cell r="G423" t="str">
            <v>CO1.PCCNTR.3235276</v>
          </cell>
          <cell r="H423" t="str">
            <v xml:space="preserve">PRODUCIR 72 CAMPAÑAS PARA REDES SOCIALES DE LA SDHT.  </v>
          </cell>
          <cell r="I423" t="str">
            <v>En Ejecución</v>
          </cell>
          <cell r="J423" t="str">
            <v>https://community.secop.gov.co/Public/Tendering/OpportunityDetail/Index?noticeUID=CO1.NTC.2555118&amp;isFromPublicArea=True&amp;isModal=true&amp;asPopupView=true</v>
          </cell>
          <cell r="K423" t="str">
            <v>SDHT-OAC-PSP-022-2022</v>
          </cell>
          <cell r="L423" t="str">
            <v>X</v>
          </cell>
          <cell r="N423" t="str">
            <v>CC</v>
          </cell>
          <cell r="O423">
            <v>1019106679</v>
          </cell>
          <cell r="P423">
            <v>7</v>
          </cell>
          <cell r="Q423" t="str">
            <v>RAMIREZ PATIÑO</v>
          </cell>
          <cell r="R423" t="str">
            <v>SERGIO EDUARDO</v>
          </cell>
          <cell r="S423" t="str">
            <v>No Aplica</v>
          </cell>
          <cell r="T423" t="str">
            <v>SERGIO EDUARDO RAMIREZ PATIÑO</v>
          </cell>
          <cell r="U423" t="str">
            <v>M</v>
          </cell>
          <cell r="V423">
            <v>44575</v>
          </cell>
          <cell r="W423" t="str">
            <v>No Aplica</v>
          </cell>
          <cell r="X423">
            <v>44579</v>
          </cell>
          <cell r="Y423">
            <v>44927</v>
          </cell>
          <cell r="Z423" t="str">
            <v>Contratación Directa</v>
          </cell>
          <cell r="AA423" t="str">
            <v>Contrato</v>
          </cell>
          <cell r="AB423" t="str">
            <v>Prestación de Servicios Profesionales</v>
          </cell>
          <cell r="AC423" t="str">
            <v>PRESTAR SERVICIOS PROFESIONALES A LA OFICINA ASESORA DE COMUNICACIONES DE LA SECRETARÍA DISTRITAL DEL HÁBITAT EN LA CREACIÓN Y DIVULGACIÓN DE CONTENIDO PARA REDES SOCIALES.</v>
          </cell>
          <cell r="AD423">
            <v>44579</v>
          </cell>
          <cell r="AE423">
            <v>44579</v>
          </cell>
          <cell r="AF423">
            <v>44579</v>
          </cell>
          <cell r="AG423">
            <v>44926</v>
          </cell>
          <cell r="AH423">
            <v>11</v>
          </cell>
          <cell r="AI423">
            <v>15</v>
          </cell>
          <cell r="AJ423">
            <v>11.5</v>
          </cell>
          <cell r="AK423">
            <v>11</v>
          </cell>
          <cell r="AL423">
            <v>15</v>
          </cell>
          <cell r="AN423">
            <v>44926</v>
          </cell>
          <cell r="AO423">
            <v>60950000</v>
          </cell>
          <cell r="AP423">
            <v>60950000</v>
          </cell>
          <cell r="AQ423">
            <v>5300000</v>
          </cell>
          <cell r="AR423">
            <v>0</v>
          </cell>
          <cell r="AS423">
            <v>3243</v>
          </cell>
          <cell r="AT423">
            <v>472</v>
          </cell>
          <cell r="AU423">
            <v>44565</v>
          </cell>
          <cell r="AV423">
            <v>60950000</v>
          </cell>
          <cell r="AW423" t="str">
            <v>O23011601210000007836</v>
          </cell>
          <cell r="AX423" t="str">
            <v>INVERSION</v>
          </cell>
          <cell r="AY423">
            <v>0</v>
          </cell>
          <cell r="AZ423" t="str">
            <v>5000258167</v>
          </cell>
          <cell r="BA423">
            <v>401</v>
          </cell>
          <cell r="BB423">
            <v>44575</v>
          </cell>
          <cell r="BC423">
            <v>60950000</v>
          </cell>
          <cell r="BK423" t="str">
            <v/>
          </cell>
          <cell r="CE423" t="str">
            <v/>
          </cell>
          <cell r="CF423" t="str">
            <v/>
          </cell>
          <cell r="EL423" t="str">
            <v>NO</v>
          </cell>
          <cell r="EM423" t="str">
            <v>No Aplica</v>
          </cell>
          <cell r="EN423" t="str">
            <v xml:space="preserve">120
</v>
          </cell>
          <cell r="EO423" t="e">
            <v>#VALUE!</v>
          </cell>
          <cell r="EP423">
            <v>45826</v>
          </cell>
          <cell r="ES423" t="str">
            <v>Clausula 1 - Numeral 6 y 23</v>
          </cell>
          <cell r="ET42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23" t="str">
            <v>No aplica</v>
          </cell>
        </row>
        <row r="424">
          <cell r="E424">
            <v>418</v>
          </cell>
          <cell r="F424" t="str">
            <v>418-2022</v>
          </cell>
          <cell r="G424" t="str">
            <v>CO1.PCCNTR.3234489</v>
          </cell>
          <cell r="H424" t="str">
            <v>GESTIONAR Y ATENDER EL 100 % DE LOS REQUERIMIENTOS ALLEGADOS A LA ENTIDAD, RELACIONADOS CON ARRENDAMIENTO Y DESARROLLO DE VIVIENDA</v>
          </cell>
          <cell r="I424" t="str">
            <v>En Ejecución</v>
          </cell>
          <cell r="J424" t="str">
            <v>https://community.secop.gov.co/Public/Tendering/OpportunityDetail/Index?noticeUID=CO1.NTC.2554705&amp;isFromPublicArea=True&amp;isModal=true&amp;asPopupView=true</v>
          </cell>
          <cell r="K424" t="str">
            <v>SDHT-SDICV-PSP-055-2022</v>
          </cell>
          <cell r="L424" t="str">
            <v>X</v>
          </cell>
          <cell r="N424" t="str">
            <v>CC</v>
          </cell>
          <cell r="O424">
            <v>53103029</v>
          </cell>
          <cell r="P424">
            <v>9</v>
          </cell>
          <cell r="Q424" t="str">
            <v>ALVAREZ SANCHEZ</v>
          </cell>
          <cell r="R424" t="str">
            <v>ERICA NATALY</v>
          </cell>
          <cell r="S424" t="str">
            <v>No Aplica</v>
          </cell>
          <cell r="T424" t="str">
            <v>ERICA NATALY ALVAREZ SANCHEZ</v>
          </cell>
          <cell r="U424" t="str">
            <v>F</v>
          </cell>
          <cell r="V424">
            <v>44575</v>
          </cell>
          <cell r="W424" t="str">
            <v>No Aplica</v>
          </cell>
          <cell r="X424">
            <v>44580</v>
          </cell>
          <cell r="Y424">
            <v>44758</v>
          </cell>
          <cell r="Z424" t="str">
            <v>Contratación Directa</v>
          </cell>
          <cell r="AA424" t="str">
            <v>Contrato</v>
          </cell>
          <cell r="AB424" t="str">
            <v>Prestación de Servicios Profesionales</v>
          </cell>
          <cell r="AC424" t="str">
            <v>PRESTAR SERVICIOS PROFESIONALES DE APOYO JURIDICO PARA SUSTANCIAR INVESTIGACIONES ADMINISTRATIVAS RELACIONADAS CON LA ENAJENACIÓN Y ARRENDAMIENTO DE VIVIENDA</v>
          </cell>
          <cell r="AD424">
            <v>44580</v>
          </cell>
          <cell r="AE424">
            <v>44580</v>
          </cell>
          <cell r="AF424">
            <v>44580</v>
          </cell>
          <cell r="AG424">
            <v>44760</v>
          </cell>
          <cell r="AH424">
            <v>6</v>
          </cell>
          <cell r="AI424">
            <v>0</v>
          </cell>
          <cell r="AJ424">
            <v>6</v>
          </cell>
          <cell r="AK424">
            <v>6</v>
          </cell>
          <cell r="AL424">
            <v>0</v>
          </cell>
          <cell r="AN424">
            <v>44760</v>
          </cell>
          <cell r="AO424">
            <v>34299000</v>
          </cell>
          <cell r="AP424">
            <v>34299000</v>
          </cell>
          <cell r="AQ424">
            <v>5716500</v>
          </cell>
          <cell r="AR424">
            <v>0</v>
          </cell>
          <cell r="AS424">
            <v>2822</v>
          </cell>
          <cell r="AT424">
            <v>462</v>
          </cell>
          <cell r="AU424">
            <v>44565</v>
          </cell>
          <cell r="AV424">
            <v>34299000</v>
          </cell>
          <cell r="AW424" t="str">
            <v>O23011603450000007812</v>
          </cell>
          <cell r="AX424" t="str">
            <v>INVERSION</v>
          </cell>
          <cell r="AY424">
            <v>0</v>
          </cell>
          <cell r="AZ424" t="str">
            <v>5000259662</v>
          </cell>
          <cell r="BA424">
            <v>422</v>
          </cell>
          <cell r="BB424">
            <v>44578</v>
          </cell>
          <cell r="BC424">
            <v>34299000</v>
          </cell>
          <cell r="BK424" t="str">
            <v/>
          </cell>
          <cell r="CE424" t="str">
            <v/>
          </cell>
          <cell r="CF424" t="str">
            <v/>
          </cell>
          <cell r="EL424" t="str">
            <v>NO</v>
          </cell>
          <cell r="EM424" t="str">
            <v>No Aplica</v>
          </cell>
          <cell r="EN424" t="str">
            <v xml:space="preserve">120
</v>
          </cell>
          <cell r="EO424" t="e">
            <v>#VALUE!</v>
          </cell>
          <cell r="EP424">
            <v>45660</v>
          </cell>
          <cell r="ES424" t="str">
            <v>Clausula 1 - Numeral 6 y 23</v>
          </cell>
          <cell r="ET42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24" t="str">
            <v>No aplica</v>
          </cell>
        </row>
        <row r="425">
          <cell r="E425">
            <v>419</v>
          </cell>
          <cell r="F425" t="str">
            <v>419-2022</v>
          </cell>
          <cell r="G425" t="str">
            <v>CO1.PCCNTR.3235207</v>
          </cell>
          <cell r="H425" t="str">
            <v>ADELANTAR EL 100 % DE  ACCIONES DE PREVENCIÓN, VIGILANCIA Y CONTROL FRENTE A LOS DESARROLLOS URBANÍSTICOS ILEGALES.</v>
          </cell>
          <cell r="I425" t="str">
            <v>En Ejecución</v>
          </cell>
          <cell r="J425" t="str">
            <v>https://community.secop.gov.co/Public/Tendering/OpportunityDetail/Index?noticeUID=CO1.NTC.2554794&amp;isFromPublicArea=True&amp;isModal=true&amp;asPopupView=true</v>
          </cell>
          <cell r="K425" t="str">
            <v>SDHT-SDPS-PSP-004-2022</v>
          </cell>
          <cell r="L425" t="str">
            <v>X</v>
          </cell>
          <cell r="N425" t="str">
            <v>CC</v>
          </cell>
          <cell r="O425">
            <v>80757393</v>
          </cell>
          <cell r="P425">
            <v>1</v>
          </cell>
          <cell r="Q425" t="str">
            <v>NAVAS WALTEROS</v>
          </cell>
          <cell r="R425" t="str">
            <v>ALVARO ERNESTO</v>
          </cell>
          <cell r="S425" t="str">
            <v>No Aplica</v>
          </cell>
          <cell r="T425" t="str">
            <v>ALVARO ERNESTO NAVAS WALTEROS</v>
          </cell>
          <cell r="U425" t="str">
            <v>M</v>
          </cell>
          <cell r="V425">
            <v>44575</v>
          </cell>
          <cell r="W425" t="str">
            <v>No Aplica</v>
          </cell>
          <cell r="X425">
            <v>44579</v>
          </cell>
          <cell r="Y425">
            <v>44920</v>
          </cell>
          <cell r="Z425" t="str">
            <v>Contratación Directa</v>
          </cell>
          <cell r="AA425" t="str">
            <v>Contrato</v>
          </cell>
          <cell r="AB425" t="str">
            <v>Prestación de Servicios Profesionales</v>
          </cell>
          <cell r="AC425" t="str">
            <v>PRESTAR SERVICIOS PROFESIONALES DE CARÁCTER TÉCNICO A LA SUBDIRECCIÓN DE PREVENCIÓN Y SEGUIMIENTO DE LA SECRETARÍA DISTRITAL DEL HABITAT EN RELACIÓN CON EL MONITOREO FÍSICO Y TECNOLOGICO DE POLÍGONOS PRIORIZADOS POR LA SECRETARÍA DISTRITAL DEL HABITAT</v>
          </cell>
          <cell r="AD425">
            <v>44579</v>
          </cell>
          <cell r="AE425">
            <v>44579</v>
          </cell>
          <cell r="AF425">
            <v>44579</v>
          </cell>
          <cell r="AG425">
            <v>44921</v>
          </cell>
          <cell r="AH425">
            <v>11</v>
          </cell>
          <cell r="AI425">
            <v>9</v>
          </cell>
          <cell r="AJ425">
            <v>11.3</v>
          </cell>
          <cell r="AK425">
            <v>11</v>
          </cell>
          <cell r="AL425">
            <v>9</v>
          </cell>
          <cell r="AN425">
            <v>44921</v>
          </cell>
          <cell r="AO425">
            <v>64596450</v>
          </cell>
          <cell r="AP425">
            <v>64596450</v>
          </cell>
          <cell r="AQ425">
            <v>5716500</v>
          </cell>
          <cell r="AR425">
            <v>0</v>
          </cell>
          <cell r="AS425">
            <v>3661</v>
          </cell>
          <cell r="AT425">
            <v>768</v>
          </cell>
          <cell r="AU425">
            <v>44566</v>
          </cell>
          <cell r="AV425">
            <v>64596450</v>
          </cell>
          <cell r="AW425" t="str">
            <v>O23011603450000007812</v>
          </cell>
          <cell r="AX425" t="str">
            <v>INVERSION</v>
          </cell>
          <cell r="AY425">
            <v>0</v>
          </cell>
          <cell r="AZ425" t="str">
            <v>5000258017</v>
          </cell>
          <cell r="BA425">
            <v>397</v>
          </cell>
          <cell r="BB425">
            <v>44575</v>
          </cell>
          <cell r="BC425">
            <v>64596450</v>
          </cell>
          <cell r="BK425" t="str">
            <v/>
          </cell>
          <cell r="CE425" t="str">
            <v/>
          </cell>
          <cell r="CF425" t="str">
            <v/>
          </cell>
          <cell r="EL425" t="str">
            <v>NO</v>
          </cell>
          <cell r="EM425" t="str">
            <v>No Aplica</v>
          </cell>
          <cell r="EN425" t="str">
            <v xml:space="preserve">120
</v>
          </cell>
          <cell r="EO425" t="e">
            <v>#VALUE!</v>
          </cell>
          <cell r="EP425">
            <v>45821</v>
          </cell>
          <cell r="ES425" t="str">
            <v>Clausula 1 - Numeral 6 y 23</v>
          </cell>
          <cell r="ET42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25" t="str">
            <v>No aplica</v>
          </cell>
        </row>
        <row r="426">
          <cell r="E426">
            <v>420</v>
          </cell>
          <cell r="F426" t="str">
            <v>420-2022</v>
          </cell>
          <cell r="G426" t="str">
            <v>CO1.PCCNTR.3235678</v>
          </cell>
          <cell r="H426" t="str">
            <v>ADELANTAR EL 100 % DE  ACCIONES DE PREVENCIÓN, VIGILANCIA Y CONTROL FRENTE A LOS DESARROLLOS URBANÍSTICOS ILEGALES.</v>
          </cell>
          <cell r="I426" t="str">
            <v>En Ejecución</v>
          </cell>
          <cell r="J426" t="str">
            <v>https://community.secop.gov.co/Public/Tendering/OpportunityDetail/Index?noticeUID=CO1.NTC.2520630&amp;isFromPublicArea=True&amp;isModal=true&amp;asPopupView=true</v>
          </cell>
          <cell r="K426" t="str">
            <v>SDHT-SDPS-PSP-009-2022</v>
          </cell>
          <cell r="L426" t="str">
            <v>X</v>
          </cell>
          <cell r="N426" t="str">
            <v>CC</v>
          </cell>
          <cell r="O426">
            <v>1110563481</v>
          </cell>
          <cell r="P426">
            <v>5</v>
          </cell>
          <cell r="Q426" t="str">
            <v>VERA MONROY</v>
          </cell>
          <cell r="R426" t="str">
            <v>DIEGO ALEJANDRO</v>
          </cell>
          <cell r="S426" t="str">
            <v>No Aplica</v>
          </cell>
          <cell r="T426" t="str">
            <v>DIEGO ALEJANDRO VERA MONROY</v>
          </cell>
          <cell r="U426" t="str">
            <v>M</v>
          </cell>
          <cell r="V426">
            <v>44575</v>
          </cell>
          <cell r="W426" t="str">
            <v>No Aplica</v>
          </cell>
          <cell r="X426">
            <v>44580</v>
          </cell>
          <cell r="Y426">
            <v>44920</v>
          </cell>
          <cell r="Z426" t="str">
            <v>Contratación Directa</v>
          </cell>
          <cell r="AA426" t="str">
            <v>Contrato</v>
          </cell>
          <cell r="AB426" t="str">
            <v>Prestación de Servicios Profesionales</v>
          </cell>
          <cell r="AC426" t="str">
            <v>PRESTAR SERVICIOS PROFESIONALES PARA APOYAR TECNICAMENTE A LA SUBDIRECCIÓN DE PREVENCIÓN Y SEGUIMIENTO EN LAS ACTIVIDADES DE MONITOREO DE LAS AREAS SUSCEPTIBLES DE OCUPACIÓN ILEGAL Y EN LA PREVENCIÓN DE DESARROLLOS ILEGALES EN EL DISTRITO CAPITAL</v>
          </cell>
          <cell r="AD426">
            <v>44580</v>
          </cell>
          <cell r="AE426">
            <v>44580</v>
          </cell>
          <cell r="AF426">
            <v>44580</v>
          </cell>
          <cell r="AG426">
            <v>44922</v>
          </cell>
          <cell r="AH426">
            <v>11</v>
          </cell>
          <cell r="AI426">
            <v>9</v>
          </cell>
          <cell r="AJ426">
            <v>11.3</v>
          </cell>
          <cell r="AK426">
            <v>11</v>
          </cell>
          <cell r="AL426">
            <v>9</v>
          </cell>
          <cell r="AN426">
            <v>44922</v>
          </cell>
          <cell r="AO426">
            <v>64596450</v>
          </cell>
          <cell r="AP426">
            <v>64596450</v>
          </cell>
          <cell r="AQ426">
            <v>5716500</v>
          </cell>
          <cell r="AR426">
            <v>0</v>
          </cell>
          <cell r="AS426">
            <v>3003</v>
          </cell>
          <cell r="AT426">
            <v>734</v>
          </cell>
          <cell r="AU426">
            <v>44566</v>
          </cell>
          <cell r="AV426">
            <v>64767945</v>
          </cell>
          <cell r="AW426" t="str">
            <v>O23011603450000007812</v>
          </cell>
          <cell r="AX426" t="str">
            <v>INVERSION</v>
          </cell>
          <cell r="AY426">
            <v>0</v>
          </cell>
          <cell r="AZ426" t="str">
            <v>5000258443</v>
          </cell>
          <cell r="BA426">
            <v>412</v>
          </cell>
          <cell r="BB426">
            <v>44575</v>
          </cell>
          <cell r="BC426">
            <v>64596450</v>
          </cell>
          <cell r="BK426" t="str">
            <v/>
          </cell>
          <cell r="CE426" t="str">
            <v/>
          </cell>
          <cell r="CF426" t="str">
            <v/>
          </cell>
          <cell r="EL426" t="str">
            <v>NO</v>
          </cell>
          <cell r="EM426" t="str">
            <v>No Aplica</v>
          </cell>
          <cell r="EN426" t="str">
            <v xml:space="preserve">120
</v>
          </cell>
          <cell r="EO426" t="e">
            <v>#VALUE!</v>
          </cell>
          <cell r="EP426">
            <v>45822</v>
          </cell>
          <cell r="ES426" t="str">
            <v>Clausula 1 - Numeral 6 y 23</v>
          </cell>
          <cell r="ET42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26" t="str">
            <v>No aplica</v>
          </cell>
        </row>
        <row r="427">
          <cell r="E427">
            <v>421</v>
          </cell>
          <cell r="F427" t="str">
            <v>421-2022</v>
          </cell>
          <cell r="G427" t="str">
            <v>CO1.PCCNTR.3236851</v>
          </cell>
          <cell r="H427" t="str">
            <v xml:space="preserve">REALIZAR 2 ESTUDIOS O DISEÑOS DE PREFACTIBILIDAD Y FACTIBILIDAD PARA PROYECTOS GESTIONADOS DE REVITALIZACIÓN URBANA PARA LA COMPETITIVIDAD EN TORNO A NUEVAS INTERVENCIONES PÚBLICAS DE DESARROLLO URBANO. </v>
          </cell>
          <cell r="I427" t="str">
            <v>En Ejecución</v>
          </cell>
          <cell r="J427" t="str">
            <v>https://community.secop.gov.co/Public/Tendering/OpportunityDetail/Index?noticeUID=CO1.NTC.2555275&amp;isFromPublicArea=True&amp;isModal=true&amp;asPopupView=true</v>
          </cell>
          <cell r="K427" t="str">
            <v>SDHT-SDO-PSP-002-2022</v>
          </cell>
          <cell r="L427" t="str">
            <v>X</v>
          </cell>
          <cell r="N427" t="str">
            <v>CC</v>
          </cell>
          <cell r="O427">
            <v>80795198</v>
          </cell>
          <cell r="P427">
            <v>1</v>
          </cell>
          <cell r="Q427" t="str">
            <v>REY VENEGAS</v>
          </cell>
          <cell r="R427" t="str">
            <v>ANDREY DIDIER</v>
          </cell>
          <cell r="S427" t="str">
            <v>No Aplica</v>
          </cell>
          <cell r="T427" t="str">
            <v>ANDREY DIDIER REY VENEGAS</v>
          </cell>
          <cell r="U427" t="str">
            <v>M</v>
          </cell>
          <cell r="V427">
            <v>44575</v>
          </cell>
          <cell r="W427">
            <v>44582</v>
          </cell>
          <cell r="X427">
            <v>44578</v>
          </cell>
          <cell r="Y427">
            <v>44911</v>
          </cell>
          <cell r="Z427" t="str">
            <v>Contratación Directa</v>
          </cell>
          <cell r="AA427" t="str">
            <v>Contrato</v>
          </cell>
          <cell r="AB427" t="str">
            <v>Prestación de Servicios Profesionales</v>
          </cell>
          <cell r="AC427" t="str">
            <v>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v>
          </cell>
          <cell r="AD427">
            <v>44582</v>
          </cell>
          <cell r="AE427">
            <v>44582</v>
          </cell>
          <cell r="AF427">
            <v>44582</v>
          </cell>
          <cell r="AG427">
            <v>44915</v>
          </cell>
          <cell r="AH427">
            <v>11</v>
          </cell>
          <cell r="AI427">
            <v>0</v>
          </cell>
          <cell r="AJ427">
            <v>11</v>
          </cell>
          <cell r="AK427">
            <v>11</v>
          </cell>
          <cell r="AL427">
            <v>0</v>
          </cell>
          <cell r="AN427">
            <v>44915</v>
          </cell>
          <cell r="AO427">
            <v>147290000</v>
          </cell>
          <cell r="AP427">
            <v>147290000</v>
          </cell>
          <cell r="AQ427">
            <v>13390000</v>
          </cell>
          <cell r="AR427">
            <v>0</v>
          </cell>
          <cell r="AS427">
            <v>3309</v>
          </cell>
          <cell r="AT427">
            <v>292</v>
          </cell>
          <cell r="AU427">
            <v>44565</v>
          </cell>
          <cell r="AV427">
            <v>147290000</v>
          </cell>
          <cell r="AW427" t="str">
            <v>O23011602320000007641</v>
          </cell>
          <cell r="AX427" t="str">
            <v>INVERSION</v>
          </cell>
          <cell r="AY427">
            <v>0</v>
          </cell>
          <cell r="AZ427" t="str">
            <v>5000267374</v>
          </cell>
          <cell r="BA427">
            <v>628</v>
          </cell>
          <cell r="BB427">
            <v>44581</v>
          </cell>
          <cell r="BC427">
            <v>147290000</v>
          </cell>
          <cell r="BK427" t="str">
            <v/>
          </cell>
          <cell r="CE427" t="str">
            <v/>
          </cell>
          <cell r="CF427" t="str">
            <v/>
          </cell>
          <cell r="EL427" t="str">
            <v>NO</v>
          </cell>
          <cell r="EM427" t="str">
            <v>No Aplica</v>
          </cell>
          <cell r="EN427" t="str">
            <v xml:space="preserve">120
</v>
          </cell>
          <cell r="EO427" t="e">
            <v>#VALUE!</v>
          </cell>
          <cell r="EP427">
            <v>45815</v>
          </cell>
          <cell r="ES427" t="str">
            <v>Clausula 1 - Numeral 6 y 23</v>
          </cell>
          <cell r="ET42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27" t="str">
            <v>No aplica</v>
          </cell>
        </row>
        <row r="428">
          <cell r="E428">
            <v>422</v>
          </cell>
          <cell r="F428" t="str">
            <v>422-2022</v>
          </cell>
          <cell r="G428" t="str">
            <v>CO1.PCCNTR.3237109</v>
          </cell>
          <cell r="H428" t="str">
            <v xml:space="preserve">REALIZAR 2 ESTUDIOS O DISEÑOS DE PREFACTIBILIDAD Y FACTIBILIDAD PARA PROYECTOS GESTIONADOS DE REVITALIZACIÓN URBANA PARA LA COMPETITIVIDAD EN TORNO A NUEVAS INTERVENCIONES PÚBLICAS DE DESARROLLO URBANO. </v>
          </cell>
          <cell r="I428" t="str">
            <v>En Ejecución</v>
          </cell>
          <cell r="J428" t="str">
            <v>https://community.secop.gov.co/Public/Tendering/OpportunityDetail/Index?noticeUID=CO1.NTC.2555296&amp;isFromPublicArea=True&amp;isModal=true&amp;asPopupView=true</v>
          </cell>
          <cell r="K428" t="str">
            <v>SDHT-SDO-PSP-003-2022</v>
          </cell>
          <cell r="L428" t="str">
            <v>X</v>
          </cell>
          <cell r="N428" t="str">
            <v>CC</v>
          </cell>
          <cell r="O428">
            <v>19331196</v>
          </cell>
          <cell r="P428">
            <v>4</v>
          </cell>
          <cell r="Q428" t="str">
            <v xml:space="preserve">RAMIREZ </v>
          </cell>
          <cell r="R428" t="str">
            <v>GABRIEL SUAREZ</v>
          </cell>
          <cell r="S428" t="str">
            <v>No Aplica</v>
          </cell>
          <cell r="T428" t="str">
            <v xml:space="preserve">GABRIEL SUAREZ RAMIREZ </v>
          </cell>
          <cell r="U428" t="str">
            <v>M</v>
          </cell>
          <cell r="V428">
            <v>44578</v>
          </cell>
          <cell r="W428">
            <v>44582</v>
          </cell>
          <cell r="X428">
            <v>44580</v>
          </cell>
          <cell r="Y428">
            <v>44913</v>
          </cell>
          <cell r="Z428" t="str">
            <v>Contratación Directa</v>
          </cell>
          <cell r="AA428" t="str">
            <v>Contrato</v>
          </cell>
          <cell r="AB428" t="str">
            <v>Prestación de Servicios Profesionales</v>
          </cell>
          <cell r="AC428" t="str">
            <v>PRESTAR SERVICIOS PROFESIONALES PARA DESARROLLAR LAS ACTIVIDADES DE ANÁLISIS Y PLANIFICACIÓN URBANA, REQUERIDAS EN EL PROCESO DE FORMULACIÓN E IMPLEMENTACIÓN DE LA ESTRATEGIA INTEGRAL DE REVITALIZACIÓN, Y LOS DEMÁS PROYECTOS PRIORIZADOS POR LA SUBDIRECCIÓN DE OPERACIONES.</v>
          </cell>
          <cell r="AD428">
            <v>44582</v>
          </cell>
          <cell r="AE428">
            <v>44582</v>
          </cell>
          <cell r="AF428">
            <v>44582</v>
          </cell>
          <cell r="AG428">
            <v>44915</v>
          </cell>
          <cell r="AH428">
            <v>11</v>
          </cell>
          <cell r="AI428">
            <v>0</v>
          </cell>
          <cell r="AJ428">
            <v>11</v>
          </cell>
          <cell r="AK428">
            <v>11</v>
          </cell>
          <cell r="AL428">
            <v>0</v>
          </cell>
          <cell r="AN428">
            <v>44915</v>
          </cell>
          <cell r="AO428">
            <v>132000000</v>
          </cell>
          <cell r="AP428">
            <v>132000000</v>
          </cell>
          <cell r="AQ428">
            <v>12000000</v>
          </cell>
          <cell r="AR428">
            <v>0</v>
          </cell>
          <cell r="AS428">
            <v>3310</v>
          </cell>
          <cell r="AT428">
            <v>342</v>
          </cell>
          <cell r="AU428">
            <v>44565</v>
          </cell>
          <cell r="AV428">
            <v>132000000</v>
          </cell>
          <cell r="AW428" t="str">
            <v>O23011602320000007641</v>
          </cell>
          <cell r="AX428" t="str">
            <v>INVERSION</v>
          </cell>
          <cell r="AY428">
            <v>0</v>
          </cell>
          <cell r="AZ428" t="str">
            <v>5000267380</v>
          </cell>
          <cell r="BA428">
            <v>629</v>
          </cell>
          <cell r="BB428">
            <v>44581</v>
          </cell>
          <cell r="BC428">
            <v>132000000</v>
          </cell>
          <cell r="BK428" t="str">
            <v/>
          </cell>
          <cell r="CE428" t="str">
            <v/>
          </cell>
          <cell r="CF428" t="str">
            <v/>
          </cell>
          <cell r="EL428" t="str">
            <v>NO</v>
          </cell>
          <cell r="EM428" t="str">
            <v>No Aplica</v>
          </cell>
          <cell r="EN428" t="str">
            <v xml:space="preserve">120
</v>
          </cell>
          <cell r="EO428" t="e">
            <v>#VALUE!</v>
          </cell>
          <cell r="EP428">
            <v>45815</v>
          </cell>
          <cell r="ES428" t="str">
            <v>Clausula 1 - Numeral 6 y 23</v>
          </cell>
          <cell r="ET42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28" t="str">
            <v>No aplica</v>
          </cell>
        </row>
        <row r="429">
          <cell r="E429">
            <v>423</v>
          </cell>
          <cell r="F429" t="str">
            <v>423-2022</v>
          </cell>
          <cell r="G429" t="str">
            <v>CO1.PCCNTR.3239877</v>
          </cell>
          <cell r="H429" t="str">
            <v>CONSTRUIR  1 INVENTARIO DE SUELO DISPONIBLE Y VACANTE EN LA CIUDAD REGIÓN</v>
          </cell>
          <cell r="I429" t="str">
            <v>En Ejecución</v>
          </cell>
          <cell r="J429" t="str">
            <v>https://community.secop.gov.co/Public/Tendering/OpportunityDetail/Index?noticeUID=CO1.NTC.2559315&amp;isFromPublicArea=True&amp;isModal=true&amp;asPopupView=true</v>
          </cell>
          <cell r="K429" t="str">
            <v>SDHT-SDIS-PSP-003-2022</v>
          </cell>
          <cell r="L429" t="str">
            <v>X</v>
          </cell>
          <cell r="N429" t="str">
            <v>CC</v>
          </cell>
          <cell r="O429">
            <v>1032472599</v>
          </cell>
          <cell r="P429">
            <v>1</v>
          </cell>
          <cell r="Q429" t="str">
            <v>PUENTES ROJAS</v>
          </cell>
          <cell r="R429" t="str">
            <v>TANIA SOFIA</v>
          </cell>
          <cell r="S429" t="str">
            <v>No Aplica</v>
          </cell>
          <cell r="T429" t="str">
            <v>TANIA SOFIA PUENTES ROJAS</v>
          </cell>
          <cell r="U429" t="str">
            <v>F</v>
          </cell>
          <cell r="V429">
            <v>44575</v>
          </cell>
          <cell r="W429">
            <v>44579</v>
          </cell>
          <cell r="X429">
            <v>44578</v>
          </cell>
          <cell r="Y429">
            <v>44926</v>
          </cell>
          <cell r="Z429" t="str">
            <v>Contratación Directa</v>
          </cell>
          <cell r="AA429" t="str">
            <v>Contrato</v>
          </cell>
          <cell r="AB429" t="str">
            <v>Prestación de Servicios Profesionales</v>
          </cell>
          <cell r="AC429" t="str">
            <v>PRESTAR SERVICIOS PROFESIONALES PARA APOYAR LA DEPURACIÓN, CONSOLIDACIÓN, ESTANDARIZACIÓN Y GEORREFERENCIACIÓN DE LA INFORMACIÓN ALFANÚMERICA Y GEOGRÁFICA, QUE GENEREN INSUMOS PARA LA CONSOLIDACIÓN DE UN BANCO DE TIERRAS PARA LA CIUDAD REGIÓN</v>
          </cell>
          <cell r="AD429">
            <v>44579</v>
          </cell>
          <cell r="AE429">
            <v>44579</v>
          </cell>
          <cell r="AF429">
            <v>44579</v>
          </cell>
          <cell r="AG429">
            <v>44913</v>
          </cell>
          <cell r="AH429">
            <v>11</v>
          </cell>
          <cell r="AI429">
            <v>0</v>
          </cell>
          <cell r="AJ429">
            <v>11</v>
          </cell>
          <cell r="AK429">
            <v>11</v>
          </cell>
          <cell r="AL429">
            <v>0</v>
          </cell>
          <cell r="AN429">
            <v>44913</v>
          </cell>
          <cell r="AO429">
            <v>77605000</v>
          </cell>
          <cell r="AP429">
            <v>77605000</v>
          </cell>
          <cell r="AQ429">
            <v>7055000</v>
          </cell>
          <cell r="AR429">
            <v>0</v>
          </cell>
          <cell r="AS429">
            <v>2653</v>
          </cell>
          <cell r="AT429">
            <v>653</v>
          </cell>
          <cell r="AU429">
            <v>44565</v>
          </cell>
          <cell r="AV429">
            <v>77605000</v>
          </cell>
          <cell r="AW429" t="str">
            <v>O23011605520000007802</v>
          </cell>
          <cell r="AX429" t="str">
            <v>INVERSION</v>
          </cell>
          <cell r="AY429">
            <v>0</v>
          </cell>
          <cell r="AZ429" t="str">
            <v>5000258312</v>
          </cell>
          <cell r="BA429">
            <v>411</v>
          </cell>
          <cell r="BB429">
            <v>44575</v>
          </cell>
          <cell r="BC429">
            <v>77605000</v>
          </cell>
          <cell r="BK429" t="str">
            <v/>
          </cell>
          <cell r="CE429" t="str">
            <v/>
          </cell>
          <cell r="CF429" t="str">
            <v/>
          </cell>
          <cell r="EL429" t="str">
            <v>NO</v>
          </cell>
          <cell r="EM429" t="str">
            <v>No Aplica</v>
          </cell>
          <cell r="EN429" t="str">
            <v xml:space="preserve">120
</v>
          </cell>
          <cell r="EO429" t="e">
            <v>#VALUE!</v>
          </cell>
          <cell r="EP429">
            <v>45813</v>
          </cell>
          <cell r="ES429" t="str">
            <v>Clausula 1 - Numeral 6 y 23</v>
          </cell>
          <cell r="ET42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29" t="str">
            <v>No aplica</v>
          </cell>
        </row>
        <row r="430">
          <cell r="E430">
            <v>424</v>
          </cell>
          <cell r="F430" t="str">
            <v>424-2022</v>
          </cell>
          <cell r="G430" t="str">
            <v>CO1.PCCNTR.3239514</v>
          </cell>
          <cell r="H430" t="str">
            <v xml:space="preserve">REALIZAR 2 ESTUDIOS O DISEÑOS DE PREFACTIBILIDAD Y FACTIBILIDAD PARA PROYECTOS GESTIONADOS DE REVITALIZACIÓN URBANA PARA LA COMPETITIVIDAD EN TORNO A NUEVAS INTERVENCIONES PÚBLICAS DE DESARROLLO URBANO. </v>
          </cell>
          <cell r="I430" t="str">
            <v>En Ejecución</v>
          </cell>
          <cell r="J430" t="str">
            <v>https://community.secop.gov.co/Public/Tendering/OpportunityDetail/Index?noticeUID=CO1.NTC.2558096&amp;isFromPublicArea=True&amp;isModal=true&amp;asPopupView=true</v>
          </cell>
          <cell r="K430" t="str">
            <v>SDHT-SDO-PSP-011-2022</v>
          </cell>
          <cell r="L430" t="str">
            <v>X</v>
          </cell>
          <cell r="N430" t="str">
            <v>CC</v>
          </cell>
          <cell r="O430">
            <v>1010222972</v>
          </cell>
          <cell r="P430">
            <v>4</v>
          </cell>
          <cell r="Q430" t="str">
            <v>DUARTE FIERRO</v>
          </cell>
          <cell r="R430" t="str">
            <v>JESSICA NATALIA</v>
          </cell>
          <cell r="S430" t="str">
            <v>No Aplica</v>
          </cell>
          <cell r="T430" t="str">
            <v>JESSICA NATALIA DUARTE FIERRO</v>
          </cell>
          <cell r="U430" t="str">
            <v>F</v>
          </cell>
          <cell r="V430">
            <v>44575</v>
          </cell>
          <cell r="W430" t="str">
            <v>No Aplica</v>
          </cell>
          <cell r="X430">
            <v>44579</v>
          </cell>
          <cell r="Y430">
            <v>44912</v>
          </cell>
          <cell r="Z430" t="str">
            <v>Contratación Directa</v>
          </cell>
          <cell r="AA430" t="str">
            <v>Contrato</v>
          </cell>
          <cell r="AB430" t="str">
            <v>Prestación de Servicios Profesionales</v>
          </cell>
          <cell r="AC430" t="str">
            <v>PRESTAR SERVICIOS PROFESIONALES PARA APOYAR TÉCNICAMENTE LA REVISIÓN, SEGUIMIENTO Y CONTROL DE LOS PROYECTOS PRIORIZADOS POR LA SUBSECRETARÍA DE COORDINACIÓN OPERATIVA.</v>
          </cell>
          <cell r="AD430">
            <v>44579</v>
          </cell>
          <cell r="AE430">
            <v>44579</v>
          </cell>
          <cell r="AF430">
            <v>44579</v>
          </cell>
          <cell r="AG430">
            <v>44912</v>
          </cell>
          <cell r="AH430">
            <v>11</v>
          </cell>
          <cell r="AI430">
            <v>0</v>
          </cell>
          <cell r="AJ430">
            <v>11</v>
          </cell>
          <cell r="AK430">
            <v>11</v>
          </cell>
          <cell r="AL430">
            <v>0</v>
          </cell>
          <cell r="AN430">
            <v>44912</v>
          </cell>
          <cell r="AO430">
            <v>57783000</v>
          </cell>
          <cell r="AP430">
            <v>57783000</v>
          </cell>
          <cell r="AQ430">
            <v>5253000</v>
          </cell>
          <cell r="AR430">
            <v>0</v>
          </cell>
          <cell r="AS430">
            <v>3319</v>
          </cell>
          <cell r="AT430">
            <v>719</v>
          </cell>
          <cell r="AU430">
            <v>44566</v>
          </cell>
          <cell r="AV430">
            <v>57783000</v>
          </cell>
          <cell r="AW430" t="str">
            <v>O23011602320000007641</v>
          </cell>
          <cell r="AX430" t="str">
            <v>INVERSION</v>
          </cell>
          <cell r="AY430">
            <v>0</v>
          </cell>
          <cell r="AZ430" t="str">
            <v>5000259519</v>
          </cell>
          <cell r="BA430">
            <v>413</v>
          </cell>
          <cell r="BB430">
            <v>44578</v>
          </cell>
          <cell r="BC430">
            <v>57783000</v>
          </cell>
          <cell r="BK430" t="str">
            <v/>
          </cell>
          <cell r="CE430" t="str">
            <v/>
          </cell>
          <cell r="CF430" t="str">
            <v/>
          </cell>
          <cell r="EL430" t="str">
            <v>NO</v>
          </cell>
          <cell r="EM430" t="str">
            <v>No Aplica</v>
          </cell>
          <cell r="EN430" t="str">
            <v xml:space="preserve">120
</v>
          </cell>
          <cell r="EO430" t="e">
            <v>#VALUE!</v>
          </cell>
          <cell r="EP430">
            <v>45812</v>
          </cell>
          <cell r="ES430" t="str">
            <v>Clausula 1 - Numeral 6 y 23</v>
          </cell>
          <cell r="ET43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30" t="str">
            <v>No aplica</v>
          </cell>
        </row>
        <row r="431">
          <cell r="E431">
            <v>425</v>
          </cell>
          <cell r="F431" t="str">
            <v>425-2022</v>
          </cell>
          <cell r="G431" t="str">
            <v>CO1.PCCNTR.3239982</v>
          </cell>
          <cell r="H431" t="str">
            <v>ASIGNAR 1250 SUBSIDIOS DISTRITALES DE MEJORAMIENTO DE VIVIENDA</v>
          </cell>
          <cell r="I431" t="str">
            <v>En Ejecución</v>
          </cell>
          <cell r="J431" t="str">
            <v>https://community.secop.gov.co/Public/Tendering/OpportunityDetail/Index?noticeUID=CO1.NTC.2558198&amp;isFromPublicArea=True&amp;isModal=true&amp;asPopupView=true</v>
          </cell>
          <cell r="K431" t="str">
            <v>SDHT-SDB-PSAG-074-2022</v>
          </cell>
          <cell r="L431" t="str">
            <v>X</v>
          </cell>
          <cell r="N431" t="str">
            <v>CC</v>
          </cell>
          <cell r="O431">
            <v>1018437034</v>
          </cell>
          <cell r="P431">
            <v>3</v>
          </cell>
          <cell r="Q431" t="str">
            <v>LEON PINEDA</v>
          </cell>
          <cell r="R431" t="str">
            <v>NICOLAS FELIPE</v>
          </cell>
          <cell r="S431" t="str">
            <v>No Aplica</v>
          </cell>
          <cell r="T431" t="str">
            <v>NICOLAS FELIPE LEON PINEDA</v>
          </cell>
          <cell r="U431" t="str">
            <v>M</v>
          </cell>
          <cell r="V431">
            <v>44575</v>
          </cell>
          <cell r="W431">
            <v>44578</v>
          </cell>
          <cell r="X431">
            <v>44580</v>
          </cell>
          <cell r="Y431">
            <v>44909</v>
          </cell>
          <cell r="Z431" t="str">
            <v>Contratación Directa</v>
          </cell>
          <cell r="AA431" t="str">
            <v>Contrato</v>
          </cell>
          <cell r="AB431" t="str">
            <v>Prestación de Servicios  de Apoyo a la Gestión</v>
          </cell>
          <cell r="AC431" t="str">
            <v>PRESTAR SERVICIOS DE APOYO A LA GESTIÓN EN EL SEGUIMIENTO A LOS LINEAMIENTOS TÉCNICOS EN LA IMPLEMENTACIÓN DEL PROYECTO PILOTO “PLAN TERRAZAS"</v>
          </cell>
          <cell r="AD431">
            <v>44580</v>
          </cell>
          <cell r="AE431">
            <v>44580</v>
          </cell>
          <cell r="AF431">
            <v>44580</v>
          </cell>
          <cell r="AG431">
            <v>44913</v>
          </cell>
          <cell r="AH431">
            <v>11</v>
          </cell>
          <cell r="AI431">
            <v>0</v>
          </cell>
          <cell r="AJ431">
            <v>11</v>
          </cell>
          <cell r="AK431">
            <v>11</v>
          </cell>
          <cell r="AL431">
            <v>0</v>
          </cell>
          <cell r="AN431">
            <v>44913</v>
          </cell>
          <cell r="AO431">
            <v>44000000</v>
          </cell>
          <cell r="AP431">
            <v>44000000</v>
          </cell>
          <cell r="AQ431">
            <v>4000000</v>
          </cell>
          <cell r="AR431">
            <v>0</v>
          </cell>
          <cell r="AS431">
            <v>2681</v>
          </cell>
          <cell r="AT431">
            <v>410</v>
          </cell>
          <cell r="AU431">
            <v>44565</v>
          </cell>
          <cell r="AV431">
            <v>44000000</v>
          </cell>
          <cell r="AW431" t="str">
            <v>O23011601190000007582</v>
          </cell>
          <cell r="AX431" t="str">
            <v>INVERSION</v>
          </cell>
          <cell r="AY431">
            <v>0</v>
          </cell>
          <cell r="AZ431" t="str">
            <v>5000259531</v>
          </cell>
          <cell r="BA431">
            <v>414</v>
          </cell>
          <cell r="BB431">
            <v>44578</v>
          </cell>
          <cell r="BC431">
            <v>44000000</v>
          </cell>
          <cell r="BK431" t="str">
            <v/>
          </cell>
          <cell r="CE431" t="str">
            <v/>
          </cell>
          <cell r="CF431" t="str">
            <v/>
          </cell>
          <cell r="EL431" t="str">
            <v>NO</v>
          </cell>
          <cell r="EM431" t="str">
            <v>No Aplica</v>
          </cell>
          <cell r="EN431" t="str">
            <v xml:space="preserve">120
</v>
          </cell>
          <cell r="EO431" t="e">
            <v>#VALUE!</v>
          </cell>
          <cell r="EP431">
            <v>45813</v>
          </cell>
          <cell r="ES431" t="str">
            <v>Clausula 1 - Numeral 6 y 23</v>
          </cell>
          <cell r="ET43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31" t="str">
            <v>No aplica</v>
          </cell>
        </row>
        <row r="432">
          <cell r="E432">
            <v>426</v>
          </cell>
          <cell r="F432" t="str">
            <v>426-2022</v>
          </cell>
          <cell r="G432" t="str">
            <v>CO1.PCCNTR.3240514</v>
          </cell>
          <cell r="H432" t="str">
            <v xml:space="preserve">CONFORMAR Y AJUSTAR 150 EXPEDIENTES URBANOS PARA LA LEGALIZACIÓN URBANÍSTICA DE ASENTAMIENTOS INFORMALES. </v>
          </cell>
          <cell r="I432" t="str">
            <v>En Ejecución</v>
          </cell>
          <cell r="J432" t="str">
            <v>https://community.secop.gov.co/Public/Tendering/OpportunityDetail/Index?noticeUID=CO1.NTC.2558343&amp;isFromPublicArea=True&amp;isModal=true&amp;asPopupView=true</v>
          </cell>
          <cell r="K432" t="str">
            <v>SDHT-SDB-PSP-015-2022</v>
          </cell>
          <cell r="L432" t="str">
            <v>X</v>
          </cell>
          <cell r="N432" t="str">
            <v>CC</v>
          </cell>
          <cell r="O432">
            <v>79783820</v>
          </cell>
          <cell r="P432">
            <v>1</v>
          </cell>
          <cell r="Q432" t="str">
            <v xml:space="preserve">CANALES </v>
          </cell>
          <cell r="R432" t="str">
            <v>EUGENIO CASTILLA</v>
          </cell>
          <cell r="S432" t="str">
            <v>No Aplica</v>
          </cell>
          <cell r="T432" t="str">
            <v xml:space="preserve">EUGENIO CASTILLA CANALES </v>
          </cell>
          <cell r="U432" t="str">
            <v>M</v>
          </cell>
          <cell r="V432">
            <v>44578</v>
          </cell>
          <cell r="W432">
            <v>44579</v>
          </cell>
          <cell r="X432">
            <v>44580</v>
          </cell>
          <cell r="Y432">
            <v>44913</v>
          </cell>
          <cell r="Z432" t="str">
            <v>Contratación Directa</v>
          </cell>
          <cell r="AA432" t="str">
            <v>Contrato</v>
          </cell>
          <cell r="AB432" t="str">
            <v>Prestación de Servicios Profesionales</v>
          </cell>
          <cell r="AC432" t="str">
            <v>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v>
          </cell>
          <cell r="AD432">
            <v>44580</v>
          </cell>
          <cell r="AE432">
            <v>44580</v>
          </cell>
          <cell r="AF432">
            <v>44580</v>
          </cell>
          <cell r="AG432">
            <v>44913</v>
          </cell>
          <cell r="AH432">
            <v>11</v>
          </cell>
          <cell r="AI432">
            <v>0</v>
          </cell>
          <cell r="AJ432">
            <v>11</v>
          </cell>
          <cell r="AK432">
            <v>11</v>
          </cell>
          <cell r="AL432">
            <v>0</v>
          </cell>
          <cell r="AN432">
            <v>44913</v>
          </cell>
          <cell r="AO432">
            <v>80300000</v>
          </cell>
          <cell r="AP432">
            <v>80300000</v>
          </cell>
          <cell r="AQ432">
            <v>7300000</v>
          </cell>
          <cell r="AR432">
            <v>0</v>
          </cell>
          <cell r="AS432">
            <v>2695</v>
          </cell>
          <cell r="AT432">
            <v>523</v>
          </cell>
          <cell r="AU432">
            <v>44565</v>
          </cell>
          <cell r="AV432">
            <v>80300000</v>
          </cell>
          <cell r="AW432" t="str">
            <v>O23011601190000007577</v>
          </cell>
          <cell r="AX432" t="str">
            <v>INVERSION</v>
          </cell>
          <cell r="AY432">
            <v>0</v>
          </cell>
          <cell r="AZ432" t="str">
            <v>5000264085</v>
          </cell>
          <cell r="BA432">
            <v>552</v>
          </cell>
          <cell r="BB432">
            <v>44579</v>
          </cell>
          <cell r="BC432">
            <v>80300000</v>
          </cell>
          <cell r="BK432" t="str">
            <v/>
          </cell>
          <cell r="CE432" t="str">
            <v/>
          </cell>
          <cell r="CF432" t="str">
            <v/>
          </cell>
          <cell r="EL432" t="str">
            <v>NO</v>
          </cell>
          <cell r="EM432" t="str">
            <v>No Aplica</v>
          </cell>
          <cell r="EN432" t="str">
            <v xml:space="preserve">120
</v>
          </cell>
          <cell r="EO432" t="e">
            <v>#VALUE!</v>
          </cell>
          <cell r="EP432">
            <v>45813</v>
          </cell>
          <cell r="ES432" t="str">
            <v>Clausula 1 - Numeral 6 y 23</v>
          </cell>
          <cell r="ET43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32" t="str">
            <v>No aplica</v>
          </cell>
        </row>
        <row r="433">
          <cell r="E433">
            <v>427</v>
          </cell>
          <cell r="F433" t="str">
            <v>427-2022</v>
          </cell>
          <cell r="G433" t="str">
            <v>CO1.PCCNTR.3240636</v>
          </cell>
          <cell r="H433" t="str">
            <v xml:space="preserve">REALIZAR 2 ESTUDIOS O DISEÑOS DE PREFACTIBILIDAD Y FACTIBILIDAD PARA PROYECTOS GESTIONADOS DE REVITALIZACIÓN URBANA PARA LA COMPETITIVIDAD EN TORNO A NUEVAS INTERVENCIONES PÚBLICAS DE DESARROLLO URBANO. </v>
          </cell>
          <cell r="I433" t="str">
            <v>En Ejecución</v>
          </cell>
          <cell r="J433" t="str">
            <v>https://community.secop.gov.co/Public/Tendering/OpportunityDetail/Index?noticeUID=CO1.NTC.2558344&amp;isFromPublicArea=True&amp;isModal=true&amp;asPopupView=true</v>
          </cell>
          <cell r="K433" t="str">
            <v>SDHT-SDO-PSP-010-2022</v>
          </cell>
          <cell r="L433" t="str">
            <v>X</v>
          </cell>
          <cell r="N433" t="str">
            <v>CC</v>
          </cell>
          <cell r="O433">
            <v>79910592</v>
          </cell>
          <cell r="P433">
            <v>0</v>
          </cell>
          <cell r="Q433" t="str">
            <v xml:space="preserve">CARDENAS </v>
          </cell>
          <cell r="R433" t="str">
            <v>FELIPE IBAÑEZ</v>
          </cell>
          <cell r="S433" t="str">
            <v>No Aplica</v>
          </cell>
          <cell r="T433" t="str">
            <v xml:space="preserve">FELIPE IBAÑEZ CARDENAS </v>
          </cell>
          <cell r="U433" t="str">
            <v>M</v>
          </cell>
          <cell r="V433">
            <v>44575</v>
          </cell>
          <cell r="W433" t="str">
            <v>No Aplica</v>
          </cell>
          <cell r="X433">
            <v>44579</v>
          </cell>
          <cell r="Y433">
            <v>44579</v>
          </cell>
          <cell r="Z433" t="str">
            <v>Contratación Directa</v>
          </cell>
          <cell r="AA433" t="str">
            <v>Contrato</v>
          </cell>
          <cell r="AB433" t="str">
            <v>Prestación de Servicios Profesionales</v>
          </cell>
          <cell r="AC433" t="str">
            <v>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v>
          </cell>
          <cell r="AD433">
            <v>44579</v>
          </cell>
          <cell r="AE433">
            <v>44580</v>
          </cell>
          <cell r="AF433">
            <v>44580</v>
          </cell>
          <cell r="AG433">
            <v>44913</v>
          </cell>
          <cell r="AH433">
            <v>11</v>
          </cell>
          <cell r="AI433">
            <v>0</v>
          </cell>
          <cell r="AJ433">
            <v>11</v>
          </cell>
          <cell r="AK433">
            <v>11</v>
          </cell>
          <cell r="AL433">
            <v>0</v>
          </cell>
          <cell r="AM433">
            <v>44913</v>
          </cell>
          <cell r="AN433">
            <v>44913</v>
          </cell>
          <cell r="AO433">
            <v>82258000</v>
          </cell>
          <cell r="AP433">
            <v>82258000</v>
          </cell>
          <cell r="AQ433">
            <v>7478000</v>
          </cell>
          <cell r="AR433">
            <v>0</v>
          </cell>
          <cell r="AS433">
            <v>3318</v>
          </cell>
          <cell r="AT433">
            <v>297</v>
          </cell>
          <cell r="AU433">
            <v>44565</v>
          </cell>
          <cell r="AV433">
            <v>82258000</v>
          </cell>
          <cell r="AW433" t="str">
            <v>O23011602320000007641</v>
          </cell>
          <cell r="AX433" t="str">
            <v>INVERSION</v>
          </cell>
          <cell r="AY433">
            <v>0</v>
          </cell>
          <cell r="AZ433" t="str">
            <v>5000259547</v>
          </cell>
          <cell r="BA433">
            <v>415</v>
          </cell>
          <cell r="BB433">
            <v>44578</v>
          </cell>
          <cell r="BC433">
            <v>82258000</v>
          </cell>
          <cell r="BK433" t="str">
            <v/>
          </cell>
          <cell r="CE433" t="str">
            <v/>
          </cell>
          <cell r="CF433" t="str">
            <v/>
          </cell>
          <cell r="EL433" t="str">
            <v>NO</v>
          </cell>
          <cell r="EM433" t="str">
            <v>No Aplica</v>
          </cell>
          <cell r="EN433" t="str">
            <v xml:space="preserve">120
</v>
          </cell>
          <cell r="EO433" t="e">
            <v>#VALUE!</v>
          </cell>
          <cell r="EP433">
            <v>45813</v>
          </cell>
          <cell r="ES433" t="str">
            <v>Clausula 1 - Numeral 6 y 23</v>
          </cell>
          <cell r="ET43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33" t="str">
            <v>No aplica</v>
          </cell>
        </row>
        <row r="434">
          <cell r="E434">
            <v>428</v>
          </cell>
          <cell r="F434" t="str">
            <v>428-2022</v>
          </cell>
          <cell r="G434" t="str">
            <v>CO1.PCCNTR.3240588</v>
          </cell>
          <cell r="H434" t="str">
            <v xml:space="preserve">REALIZAR 2 ESTUDIOS O DISEÑOS DE PREFACTIBILIDAD Y FACTIBILIDAD PARA PROYECTOS GESTIONADOS DE REVITALIZACIÓN URBANA PARA LA COMPETITIVIDAD EN TORNO A NUEVAS INTERVENCIONES PÚBLICAS DE DESARROLLO URBANO. </v>
          </cell>
          <cell r="I434" t="str">
            <v>En Ejecución</v>
          </cell>
          <cell r="J434" t="str">
            <v>https://community.secop.gov.co/Public/Tendering/OpportunityDetail/Index?noticeUID=CO1.NTC.2558514&amp;isFromPublicArea=True&amp;isModal=true&amp;asPopupView=true</v>
          </cell>
          <cell r="K434" t="str">
            <v>SDHT-SDO-PSP-012-2022</v>
          </cell>
          <cell r="L434" t="str">
            <v>X</v>
          </cell>
          <cell r="N434" t="str">
            <v>CC</v>
          </cell>
          <cell r="O434">
            <v>52718926</v>
          </cell>
          <cell r="P434">
            <v>7</v>
          </cell>
          <cell r="Q434" t="str">
            <v>MELO GOMEZ</v>
          </cell>
          <cell r="R434" t="str">
            <v>ALBA CRISTINA</v>
          </cell>
          <cell r="S434" t="str">
            <v>No Aplica</v>
          </cell>
          <cell r="T434" t="str">
            <v>ALBA CRISTINA MELO GOMEZ</v>
          </cell>
          <cell r="U434" t="str">
            <v>F</v>
          </cell>
          <cell r="V434">
            <v>44575</v>
          </cell>
          <cell r="W434">
            <v>44582</v>
          </cell>
          <cell r="X434">
            <v>44579</v>
          </cell>
          <cell r="Y434">
            <v>44912</v>
          </cell>
          <cell r="Z434" t="str">
            <v>Contratación Directa</v>
          </cell>
          <cell r="AA434" t="str">
            <v>Contrato</v>
          </cell>
          <cell r="AB434" t="str">
            <v>Prestación de Servicios Profesionales</v>
          </cell>
          <cell r="AC434" t="str">
            <v>PRESTAR SERVICIOS PROFESIONALES DE APOYO NORMATIVO Y JURÍDICO PARA LA ELABORACIÓN, IMPLEMENTACIÓN Y REVISIÓN DE LOS ESTUDIOS JURÍDICOS, LEGALES Y URBANÍSTICOS NECESARIOS PARA LA FORMULACIÓN E IMPLEMENTACIÓN DE LOS PROYECTOS PRIORIZADOS POR LA SUBDIRECCIÓN DE OPERACIONES.</v>
          </cell>
          <cell r="AD434">
            <v>44582</v>
          </cell>
          <cell r="AE434">
            <v>44582</v>
          </cell>
          <cell r="AF434">
            <v>44582</v>
          </cell>
          <cell r="AG434">
            <v>44915</v>
          </cell>
          <cell r="AH434">
            <v>11</v>
          </cell>
          <cell r="AI434">
            <v>0</v>
          </cell>
          <cell r="AJ434">
            <v>11</v>
          </cell>
          <cell r="AK434">
            <v>11</v>
          </cell>
          <cell r="AL434">
            <v>0</v>
          </cell>
          <cell r="AN434">
            <v>44915</v>
          </cell>
          <cell r="AO434">
            <v>101970000</v>
          </cell>
          <cell r="AP434">
            <v>101970000</v>
          </cell>
          <cell r="AQ434">
            <v>9270000</v>
          </cell>
          <cell r="AR434">
            <v>0</v>
          </cell>
          <cell r="AS434">
            <v>3321</v>
          </cell>
          <cell r="AT434">
            <v>378</v>
          </cell>
          <cell r="AU434">
            <v>44565</v>
          </cell>
          <cell r="AV434">
            <v>101970000</v>
          </cell>
          <cell r="AW434" t="str">
            <v>O23011602320000007641</v>
          </cell>
          <cell r="AX434" t="str">
            <v>INVERSION</v>
          </cell>
          <cell r="AY434">
            <v>0</v>
          </cell>
          <cell r="AZ434" t="str">
            <v>5000259561</v>
          </cell>
          <cell r="BA434">
            <v>416</v>
          </cell>
          <cell r="BB434">
            <v>44578</v>
          </cell>
          <cell r="BC434">
            <v>101970000</v>
          </cell>
          <cell r="BK434" t="str">
            <v/>
          </cell>
          <cell r="CE434" t="str">
            <v/>
          </cell>
          <cell r="CF434" t="str">
            <v/>
          </cell>
          <cell r="EL434" t="str">
            <v>NO</v>
          </cell>
          <cell r="EM434" t="str">
            <v>No Aplica</v>
          </cell>
          <cell r="EN434" t="str">
            <v xml:space="preserve">120
</v>
          </cell>
          <cell r="EO434" t="e">
            <v>#VALUE!</v>
          </cell>
          <cell r="EP434">
            <v>45815</v>
          </cell>
          <cell r="ES434" t="str">
            <v>Clausula 1 - Numeral 6 y 23</v>
          </cell>
          <cell r="ET43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34" t="str">
            <v>No aplica</v>
          </cell>
        </row>
        <row r="435">
          <cell r="E435">
            <v>429</v>
          </cell>
          <cell r="F435" t="str">
            <v>429-2022</v>
          </cell>
          <cell r="G435" t="str">
            <v>CO1.PCCNTR.3241028</v>
          </cell>
          <cell r="H435" t="str">
            <v>MEJORAR 682 VIVIENDAS  RURALES Y EN BORDES URBANOS PRIORIZADAS</v>
          </cell>
          <cell r="I435" t="str">
            <v>En Ejecución</v>
          </cell>
          <cell r="J435" t="str">
            <v>https://community.secop.gov.co/Public/Tendering/OpportunityDetail/Index?noticeUID=CO1.NTC.2558619&amp;isFromPublicArea=True&amp;isModal=true&amp;asPopupView=true</v>
          </cell>
          <cell r="K435" t="str">
            <v>SDHT-SDO-PSP-056-2022</v>
          </cell>
          <cell r="L435" t="str">
            <v>X</v>
          </cell>
          <cell r="N435" t="str">
            <v>CC</v>
          </cell>
          <cell r="O435">
            <v>7121658</v>
          </cell>
          <cell r="P435">
            <v>0</v>
          </cell>
          <cell r="Q435" t="str">
            <v>BARAJAS GONZALEZ</v>
          </cell>
          <cell r="R435" t="str">
            <v>YEISSON YAZETH</v>
          </cell>
          <cell r="S435" t="str">
            <v>No Aplica</v>
          </cell>
          <cell r="T435" t="str">
            <v>YEISSON YAZETH BARAJAS GONZALEZ</v>
          </cell>
          <cell r="U435" t="str">
            <v>M</v>
          </cell>
          <cell r="V435">
            <v>44575</v>
          </cell>
          <cell r="W435" t="str">
            <v>No Aplica</v>
          </cell>
          <cell r="X435">
            <v>44579</v>
          </cell>
          <cell r="Y435">
            <v>44579</v>
          </cell>
          <cell r="Z435" t="str">
            <v>Contratación Directa</v>
          </cell>
          <cell r="AA435" t="str">
            <v>Contrato</v>
          </cell>
          <cell r="AB435" t="str">
            <v>Prestación de Servicios Profesionales</v>
          </cell>
          <cell r="AC435" t="str">
            <v>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v>
          </cell>
          <cell r="AD435">
            <v>44579</v>
          </cell>
          <cell r="AE435">
            <v>44580</v>
          </cell>
          <cell r="AF435">
            <v>44580</v>
          </cell>
          <cell r="AG435">
            <v>44913</v>
          </cell>
          <cell r="AH435">
            <v>11</v>
          </cell>
          <cell r="AI435">
            <v>0</v>
          </cell>
          <cell r="AJ435">
            <v>11</v>
          </cell>
          <cell r="AK435">
            <v>11</v>
          </cell>
          <cell r="AL435">
            <v>0</v>
          </cell>
          <cell r="AN435">
            <v>44913</v>
          </cell>
          <cell r="AO435">
            <v>82258000</v>
          </cell>
          <cell r="AP435">
            <v>82258000</v>
          </cell>
          <cell r="AQ435">
            <v>7478000</v>
          </cell>
          <cell r="AR435">
            <v>0</v>
          </cell>
          <cell r="AS435">
            <v>3398</v>
          </cell>
          <cell r="AT435">
            <v>335</v>
          </cell>
          <cell r="AU435">
            <v>44565</v>
          </cell>
          <cell r="AV435">
            <v>82258000</v>
          </cell>
          <cell r="AW435" t="str">
            <v>O23011601190000007659</v>
          </cell>
          <cell r="AX435" t="str">
            <v>INVERSION</v>
          </cell>
          <cell r="AY435">
            <v>0</v>
          </cell>
          <cell r="AZ435" t="str">
            <v>5000259568</v>
          </cell>
          <cell r="BA435">
            <v>417</v>
          </cell>
          <cell r="BB435">
            <v>44578</v>
          </cell>
          <cell r="BC435">
            <v>82258000</v>
          </cell>
          <cell r="BK435" t="str">
            <v/>
          </cell>
          <cell r="CE435" t="str">
            <v/>
          </cell>
          <cell r="CF435" t="str">
            <v/>
          </cell>
          <cell r="EL435" t="str">
            <v>NO</v>
          </cell>
          <cell r="EM435" t="str">
            <v>No Aplica</v>
          </cell>
          <cell r="EN435" t="str">
            <v xml:space="preserve">120
</v>
          </cell>
          <cell r="EO435" t="e">
            <v>#VALUE!</v>
          </cell>
          <cell r="EP435">
            <v>45813</v>
          </cell>
          <cell r="ES435" t="str">
            <v>Clausula 1 - Numeral 6 y 23</v>
          </cell>
          <cell r="ET43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35" t="str">
            <v>No aplica</v>
          </cell>
        </row>
        <row r="436">
          <cell r="E436">
            <v>430</v>
          </cell>
          <cell r="F436" t="str">
            <v>430-2022</v>
          </cell>
          <cell r="G436" t="str">
            <v>CO1.PCCNTR.3240462</v>
          </cell>
          <cell r="H436" t="str">
            <v>ELABORAR 2 DOCUMENTOS METODOLÓGICOS PARA EL SEGUIMIENTO A LOS COMPROMISOS INSTITUCIONALES Y DE SECTOR PARA LA LUCHA CONTRA LA CORRUPCIÓN Y DE PROMOCIÓN DE LA TRANSPARENCIA</v>
          </cell>
          <cell r="I436" t="str">
            <v>En Ejecución</v>
          </cell>
          <cell r="J436" t="str">
            <v>https://community.secop.gov.co/Public/Tendering/OpportunityDetail/Index?noticeUID=CO1.NTC.2559587&amp;isFromPublicArea=True&amp;isModal=true&amp;asPopupView=true</v>
          </cell>
          <cell r="K436" t="str">
            <v>SDHT-SDPP-PSP-018-2022</v>
          </cell>
          <cell r="L436" t="str">
            <v>X</v>
          </cell>
          <cell r="N436" t="str">
            <v>CC</v>
          </cell>
          <cell r="O436">
            <v>1032411603</v>
          </cell>
          <cell r="P436">
            <v>2</v>
          </cell>
          <cell r="Q436" t="str">
            <v>ROJAS ANGARITA</v>
          </cell>
          <cell r="R436" t="str">
            <v>LINA ANDREA</v>
          </cell>
          <cell r="S436" t="str">
            <v>No Aplica</v>
          </cell>
          <cell r="T436" t="str">
            <v>LINA ANDREA ROJAS ANGARITA</v>
          </cell>
          <cell r="U436" t="str">
            <v>F</v>
          </cell>
          <cell r="V436">
            <v>44575</v>
          </cell>
          <cell r="W436" t="str">
            <v>No Aplica</v>
          </cell>
          <cell r="X436">
            <v>44579</v>
          </cell>
          <cell r="Y436">
            <v>44927</v>
          </cell>
          <cell r="Z436" t="str">
            <v>Contratación Directa</v>
          </cell>
          <cell r="AA436" t="str">
            <v>Contrato</v>
          </cell>
          <cell r="AB436" t="str">
            <v>Prestación de Servicios Profesionales</v>
          </cell>
          <cell r="AC436" t="str">
            <v>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v>
          </cell>
          <cell r="AD436">
            <v>44579</v>
          </cell>
          <cell r="AE436">
            <v>44579</v>
          </cell>
          <cell r="AF436">
            <v>44579</v>
          </cell>
          <cell r="AG436">
            <v>44927</v>
          </cell>
          <cell r="AH436">
            <v>11</v>
          </cell>
          <cell r="AI436">
            <v>15</v>
          </cell>
          <cell r="AJ436">
            <v>11.5</v>
          </cell>
          <cell r="AK436">
            <v>11</v>
          </cell>
          <cell r="AL436">
            <v>15</v>
          </cell>
          <cell r="AN436">
            <v>44927</v>
          </cell>
          <cell r="AO436">
            <v>82915000</v>
          </cell>
          <cell r="AP436">
            <v>82915000</v>
          </cell>
          <cell r="AQ436">
            <v>7210000</v>
          </cell>
          <cell r="AR436">
            <v>0</v>
          </cell>
          <cell r="AS436">
            <v>3019</v>
          </cell>
          <cell r="AT436">
            <v>139</v>
          </cell>
          <cell r="AU436">
            <v>44564</v>
          </cell>
          <cell r="AV436">
            <v>82915000</v>
          </cell>
          <cell r="AW436" t="str">
            <v>O23011605510000007606</v>
          </cell>
          <cell r="AX436" t="str">
            <v>INVERSION</v>
          </cell>
          <cell r="AY436">
            <v>0</v>
          </cell>
          <cell r="AZ436" t="str">
            <v>5000259948</v>
          </cell>
          <cell r="BA436">
            <v>441</v>
          </cell>
          <cell r="BB436">
            <v>44578</v>
          </cell>
          <cell r="BC436">
            <v>82915000</v>
          </cell>
          <cell r="BK436" t="str">
            <v/>
          </cell>
          <cell r="CE436" t="str">
            <v/>
          </cell>
          <cell r="CF436" t="str">
            <v/>
          </cell>
          <cell r="EL436" t="str">
            <v>NO</v>
          </cell>
          <cell r="EM436" t="str">
            <v>No Aplica</v>
          </cell>
          <cell r="EN436" t="str">
            <v xml:space="preserve">120
</v>
          </cell>
          <cell r="EO436" t="e">
            <v>#VALUE!</v>
          </cell>
          <cell r="EP436">
            <v>45827</v>
          </cell>
          <cell r="ES436" t="str">
            <v>Clausula 1 - Numeral 6 y 23</v>
          </cell>
          <cell r="ET43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36" t="str">
            <v>No aplica</v>
          </cell>
        </row>
        <row r="437">
          <cell r="E437">
            <v>431</v>
          </cell>
          <cell r="F437" t="str">
            <v>431-2022</v>
          </cell>
          <cell r="G437" t="str">
            <v>CO1.PCCNTR.3282738</v>
          </cell>
          <cell r="H437" t="str">
            <v>MANTENER 1 PLAN DE ADECUACION Y SOSTENIBILIDAD DEL SIG-MIPG</v>
          </cell>
          <cell r="I437" t="str">
            <v>En Ejecución</v>
          </cell>
          <cell r="J437" t="str">
            <v>https://community.secop.gov.co/Public/Tendering/OpportunityDetail/Index?noticeUID=CO1.NTC.2596492&amp;isFromPublicArea=True&amp;isModal=true&amp;asPopupView=true</v>
          </cell>
          <cell r="K437" t="str">
            <v>SDHT-SDPP-PSP-023-2022</v>
          </cell>
          <cell r="L437" t="str">
            <v>X</v>
          </cell>
          <cell r="N437" t="str">
            <v>CC</v>
          </cell>
          <cell r="O437">
            <v>1032500759</v>
          </cell>
          <cell r="P437">
            <v>4</v>
          </cell>
          <cell r="Q437" t="str">
            <v>CARDENAS CUESTA</v>
          </cell>
          <cell r="R437" t="str">
            <v>SEBASTIAN RICARDO</v>
          </cell>
          <cell r="S437" t="str">
            <v>No Aplica</v>
          </cell>
          <cell r="T437" t="str">
            <v>SEBASTIAN RICARDO CARDENAS CUESTA</v>
          </cell>
          <cell r="U437" t="str">
            <v>M</v>
          </cell>
          <cell r="V437">
            <v>44579</v>
          </cell>
          <cell r="W437" t="str">
            <v>No Aplica</v>
          </cell>
          <cell r="X437">
            <v>44579</v>
          </cell>
          <cell r="Y437">
            <v>44821</v>
          </cell>
          <cell r="Z437" t="str">
            <v>Contratación Directa</v>
          </cell>
          <cell r="AA437" t="str">
            <v>Contrato</v>
          </cell>
          <cell r="AB437" t="str">
            <v>Prestación de Servicios Profesionales</v>
          </cell>
          <cell r="AC437" t="str">
            <v>PRESTAR SERVICIOS PROFESIONALES PARA REALIZAR ACOMPAÑAMIENTO EN EL FORTALECIMIENTO CONCEPTUAL DEL SISTEMA DE GESTION DE LA ENTIDAD EN RELACION A LA DIMENSION INSTITUCIONAL DE GESTION DEL CONOCIMIENTO Y LA INNOVACION EN EL MARCO DEL MODELO INTEGRADO DE PLANEACION Y GESTION</v>
          </cell>
          <cell r="AD437">
            <v>44580</v>
          </cell>
          <cell r="AE437">
            <v>44580</v>
          </cell>
          <cell r="AF437">
            <v>44580</v>
          </cell>
          <cell r="AG437">
            <v>44822</v>
          </cell>
          <cell r="AH437">
            <v>8</v>
          </cell>
          <cell r="AI437">
            <v>0</v>
          </cell>
          <cell r="AJ437">
            <v>11.366666666666667</v>
          </cell>
          <cell r="AK437">
            <v>11</v>
          </cell>
          <cell r="AL437">
            <v>11</v>
          </cell>
          <cell r="AM437">
            <v>44822</v>
          </cell>
          <cell r="AN437">
            <v>44924</v>
          </cell>
          <cell r="AO437">
            <v>47360000</v>
          </cell>
          <cell r="AP437">
            <v>67290667</v>
          </cell>
          <cell r="AQ437">
            <v>5920000</v>
          </cell>
          <cell r="AR437">
            <v>-0.3333333283662796</v>
          </cell>
          <cell r="AS437">
            <v>3517</v>
          </cell>
          <cell r="AT437">
            <v>861</v>
          </cell>
          <cell r="AU437">
            <v>44575</v>
          </cell>
          <cell r="AV437">
            <v>82915000</v>
          </cell>
          <cell r="AW437" t="str">
            <v>O23011605560000007602</v>
          </cell>
          <cell r="AX437" t="str">
            <v>INVERSION</v>
          </cell>
          <cell r="AY437">
            <v>0</v>
          </cell>
          <cell r="AZ437" t="str">
            <v>5000265683</v>
          </cell>
          <cell r="BA437">
            <v>607</v>
          </cell>
          <cell r="BB437">
            <v>44580</v>
          </cell>
          <cell r="BC437">
            <v>47360000</v>
          </cell>
          <cell r="BE437">
            <v>1410</v>
          </cell>
          <cell r="BF437">
            <v>44811</v>
          </cell>
          <cell r="BG437" t="str">
            <v>5000364384</v>
          </cell>
          <cell r="BH437">
            <v>1328</v>
          </cell>
          <cell r="BI437">
            <v>44820</v>
          </cell>
          <cell r="BJ437" t="str">
            <v>O23011605560000007602</v>
          </cell>
          <cell r="BK437" t="str">
            <v>INVERSION</v>
          </cell>
          <cell r="BL437">
            <v>44820</v>
          </cell>
          <cell r="BM437">
            <v>19930667</v>
          </cell>
          <cell r="BN437" t="str">
            <v>No Aplica</v>
          </cell>
          <cell r="CE437" t="str">
            <v/>
          </cell>
          <cell r="CF437" t="str">
            <v/>
          </cell>
          <cell r="CI437">
            <v>44812</v>
          </cell>
          <cell r="CJ437">
            <v>3</v>
          </cell>
          <cell r="CK437">
            <v>11</v>
          </cell>
          <cell r="CL437">
            <v>44820</v>
          </cell>
          <cell r="CM437">
            <v>44823</v>
          </cell>
          <cell r="CN437">
            <v>44924</v>
          </cell>
          <cell r="EL437" t="str">
            <v>NO</v>
          </cell>
          <cell r="EM437" t="str">
            <v>No Aplica</v>
          </cell>
          <cell r="EN437" t="str">
            <v xml:space="preserve">120
</v>
          </cell>
          <cell r="EO437" t="e">
            <v>#VALUE!</v>
          </cell>
          <cell r="EP437">
            <v>45824</v>
          </cell>
          <cell r="ES437" t="str">
            <v>Clausula 1 - Numeral 6 y 23</v>
          </cell>
          <cell r="ET43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37" t="str">
            <v>No aplica</v>
          </cell>
        </row>
        <row r="438">
          <cell r="E438">
            <v>432</v>
          </cell>
          <cell r="F438" t="str">
            <v>432-2022</v>
          </cell>
          <cell r="G438" t="str">
            <v>CO1.PCCNTR.3240860</v>
          </cell>
          <cell r="H438" t="str">
            <v>MANTENER 1 CERTIFICACION  DEL SISTEMA DE GESTION AMBIENTAL BAJO LOS REQUISITOS DE LA NORMA ISO 14001:2015</v>
          </cell>
          <cell r="I438" t="str">
            <v>En Ejecución</v>
          </cell>
          <cell r="J438" t="str">
            <v>https://community.secop.gov.co/Public/Tendering/OpportunityDetail/Index?noticeUID=CO1.NTC.2560604&amp;isFromPublicArea=True&amp;isModal=true&amp;asPopupView=true</v>
          </cell>
          <cell r="K438" t="str">
            <v>SDHT-SDPP-PSP-024-2022</v>
          </cell>
          <cell r="L438" t="str">
            <v>X</v>
          </cell>
          <cell r="N438" t="str">
            <v>CC</v>
          </cell>
          <cell r="O438">
            <v>1077437198</v>
          </cell>
          <cell r="P438">
            <v>7</v>
          </cell>
          <cell r="Q438" t="str">
            <v>TORRES BENITEZ</v>
          </cell>
          <cell r="R438" t="str">
            <v>YILMAR YEISSON</v>
          </cell>
          <cell r="S438" t="str">
            <v>No Aplica</v>
          </cell>
          <cell r="T438" t="str">
            <v>YILMAR YEISSON TORRES BENITEZ</v>
          </cell>
          <cell r="U438" t="str">
            <v>M</v>
          </cell>
          <cell r="V438">
            <v>44575</v>
          </cell>
          <cell r="W438" t="str">
            <v>No Aplica</v>
          </cell>
          <cell r="X438">
            <v>44579</v>
          </cell>
          <cell r="Y438">
            <v>44821</v>
          </cell>
          <cell r="Z438" t="str">
            <v>Contratación Directa</v>
          </cell>
          <cell r="AA438" t="str">
            <v>Contrato</v>
          </cell>
          <cell r="AB438" t="str">
            <v>Prestación de Servicios Profesionales</v>
          </cell>
          <cell r="AC438" t="str">
            <v>PRESTAR SERVICIOS PROFESIONALES PARA REALIZAR LA IMPLEMENTACIÓN DEL SISTEMA DE GESTIÓN AMBIENTAL BAJO LOS ESTÁNDARES DEL MODELO INTEGRADO DE PLANEACIÓN Y GESTIÓN Y LOS REQUISITOS DE LA NORMA ISO 14001-2015</v>
          </cell>
          <cell r="AD438">
            <v>44579</v>
          </cell>
          <cell r="AE438">
            <v>44579</v>
          </cell>
          <cell r="AF438">
            <v>44579</v>
          </cell>
          <cell r="AG438">
            <v>44821</v>
          </cell>
          <cell r="AH438">
            <v>8</v>
          </cell>
          <cell r="AI438">
            <v>0</v>
          </cell>
          <cell r="AJ438">
            <v>8</v>
          </cell>
          <cell r="AK438">
            <v>8</v>
          </cell>
          <cell r="AL438">
            <v>0</v>
          </cell>
          <cell r="AN438">
            <v>44821</v>
          </cell>
          <cell r="AO438">
            <v>47360000</v>
          </cell>
          <cell r="AP438">
            <v>47360000</v>
          </cell>
          <cell r="AQ438">
            <v>5920000</v>
          </cell>
          <cell r="AR438">
            <v>0</v>
          </cell>
          <cell r="AS438">
            <v>3520</v>
          </cell>
          <cell r="AT438">
            <v>838</v>
          </cell>
          <cell r="AU438">
            <v>44573</v>
          </cell>
          <cell r="AV438">
            <v>63963000</v>
          </cell>
          <cell r="AW438" t="str">
            <v>O23011605560000007602</v>
          </cell>
          <cell r="AX438" t="str">
            <v>INVERSION</v>
          </cell>
          <cell r="AY438">
            <v>0</v>
          </cell>
          <cell r="AZ438" t="str">
            <v>5000259952</v>
          </cell>
          <cell r="BA438">
            <v>442</v>
          </cell>
          <cell r="BB438">
            <v>44578</v>
          </cell>
          <cell r="BC438">
            <v>47360000</v>
          </cell>
          <cell r="BK438" t="str">
            <v/>
          </cell>
          <cell r="CE438" t="str">
            <v/>
          </cell>
          <cell r="CF438" t="str">
            <v/>
          </cell>
          <cell r="EL438" t="str">
            <v>NO</v>
          </cell>
          <cell r="EM438" t="str">
            <v>No Aplica</v>
          </cell>
          <cell r="EN438" t="str">
            <v xml:space="preserve">120
</v>
          </cell>
          <cell r="EO438" t="e">
            <v>#VALUE!</v>
          </cell>
          <cell r="EP438">
            <v>45721</v>
          </cell>
          <cell r="ES438" t="str">
            <v>Clausula 1 - Numeral 6 y 23</v>
          </cell>
          <cell r="ET43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38" t="str">
            <v>No aplica</v>
          </cell>
        </row>
        <row r="439">
          <cell r="E439">
            <v>433</v>
          </cell>
          <cell r="F439" t="str">
            <v>433-2022</v>
          </cell>
          <cell r="G439" t="str">
            <v>CO1.PCCNTR.3241080</v>
          </cell>
          <cell r="H439" t="str">
            <v>COORDINAR 100 % DE LA GESTIÓN CON LAS EMPRESAS PRESTADORAS DE LOS SERVICIOS PÚBLICOS LA CONSTRUCCIÓN DE LA LÍNEA BASE PARA EL CATASTRO DE REDES.</v>
          </cell>
          <cell r="I439" t="str">
            <v>En Ejecución</v>
          </cell>
          <cell r="J439" t="str">
            <v>https://community.secop.gov.co/Public/Tendering/OpportunityDetail/Index?noticeUID=CO1.NTC.2560639&amp;isFromPublicArea=True&amp;isModal=true&amp;asPopupView=true</v>
          </cell>
          <cell r="K439" t="str">
            <v>SDHT-SDSP-PSP-022-2022</v>
          </cell>
          <cell r="L439" t="str">
            <v>X</v>
          </cell>
          <cell r="N439" t="str">
            <v>CC</v>
          </cell>
          <cell r="O439">
            <v>80055783</v>
          </cell>
          <cell r="P439">
            <v>6</v>
          </cell>
          <cell r="Q439" t="str">
            <v>DIAZ GUZMAN</v>
          </cell>
          <cell r="R439" t="str">
            <v>ANDRES FERNANDO</v>
          </cell>
          <cell r="S439" t="str">
            <v>No Aplica</v>
          </cell>
          <cell r="T439" t="str">
            <v>ANDRES FERNANDO DIAZ GUZMAN</v>
          </cell>
          <cell r="U439" t="str">
            <v>M</v>
          </cell>
          <cell r="V439">
            <v>44575</v>
          </cell>
          <cell r="W439">
            <v>44578</v>
          </cell>
          <cell r="X439">
            <v>44579</v>
          </cell>
          <cell r="Y439">
            <v>44926</v>
          </cell>
          <cell r="Z439" t="str">
            <v>Contratación Directa</v>
          </cell>
          <cell r="AA439" t="str">
            <v>Contrato</v>
          </cell>
          <cell r="AB439" t="str">
            <v>Prestación de Servicios Profesionales</v>
          </cell>
          <cell r="AC439" t="str">
            <v>PRESTAR SERVICIOS PROFESIONALES PARA APOYAR LAS ACTIVIDADES QUE CONTRIBUYAN AL DESARROLLO DEL PROYECTO DE CATASTRO DE REDES EN EL DISTRITO CAPITAL PARA LOS SERVICIOS PÚBLICOS DOMICILIARIOS</v>
          </cell>
          <cell r="AD439">
            <v>44579</v>
          </cell>
          <cell r="AE439">
            <v>44579</v>
          </cell>
          <cell r="AF439">
            <v>44579</v>
          </cell>
          <cell r="AG439">
            <v>44928</v>
          </cell>
          <cell r="AH439">
            <v>11</v>
          </cell>
          <cell r="AI439">
            <v>15</v>
          </cell>
          <cell r="AJ439">
            <v>11.5</v>
          </cell>
          <cell r="AK439">
            <v>11</v>
          </cell>
          <cell r="AL439">
            <v>15</v>
          </cell>
          <cell r="AN439">
            <v>44928</v>
          </cell>
          <cell r="AO439">
            <v>142140000</v>
          </cell>
          <cell r="AP439">
            <v>142140000</v>
          </cell>
          <cell r="AQ439">
            <v>12360000</v>
          </cell>
          <cell r="AR439">
            <v>0</v>
          </cell>
          <cell r="AS439">
            <v>3467</v>
          </cell>
          <cell r="AT439">
            <v>717</v>
          </cell>
          <cell r="AU439">
            <v>44566</v>
          </cell>
          <cell r="AV439">
            <v>142140000</v>
          </cell>
          <cell r="AW439" t="str">
            <v>O23011605510000007618</v>
          </cell>
          <cell r="AX439" t="str">
            <v>INVERSION</v>
          </cell>
          <cell r="AY439">
            <v>0</v>
          </cell>
          <cell r="AZ439" t="str">
            <v>5000259977</v>
          </cell>
          <cell r="BA439">
            <v>443</v>
          </cell>
          <cell r="BB439">
            <v>44578</v>
          </cell>
          <cell r="BC439">
            <v>142140000</v>
          </cell>
          <cell r="BK439" t="str">
            <v/>
          </cell>
          <cell r="CE439" t="str">
            <v/>
          </cell>
          <cell r="CF439" t="str">
            <v/>
          </cell>
          <cell r="EL439" t="str">
            <v>NO</v>
          </cell>
          <cell r="EM439" t="str">
            <v>No Aplica</v>
          </cell>
          <cell r="EN439" t="str">
            <v xml:space="preserve">120
</v>
          </cell>
          <cell r="EO439" t="e">
            <v>#VALUE!</v>
          </cell>
          <cell r="EP439">
            <v>45828</v>
          </cell>
          <cell r="ES439" t="str">
            <v>Clausula 1 - Numeral 6 y 23</v>
          </cell>
          <cell r="ET43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39" t="str">
            <v>No aplica</v>
          </cell>
        </row>
        <row r="440">
          <cell r="E440">
            <v>434</v>
          </cell>
          <cell r="F440" t="str">
            <v>434-2022</v>
          </cell>
          <cell r="G440" t="str">
            <v>CO1.PCCNTR.3241186</v>
          </cell>
          <cell r="H440" t="str">
            <v>IMPLEMENTAR 1 PLATAFORMA VIRTUAL DE REALIZACIÓN DE TRÁMITES</v>
          </cell>
          <cell r="I440" t="str">
            <v>En Ejecución</v>
          </cell>
          <cell r="J440" t="str">
            <v>https://community.secop.gov.co/Public/Tendering/OpportunityDetail/Index?noticeUID=CO1.NTC.2559407&amp;isFromPublicArea=True&amp;isModal=true&amp;asPopupView=true</v>
          </cell>
          <cell r="K440" t="str">
            <v>SDHT-SDAC-SDPSP-020-2022</v>
          </cell>
          <cell r="L440" t="str">
            <v>X</v>
          </cell>
          <cell r="N440" t="str">
            <v>CC</v>
          </cell>
          <cell r="O440">
            <v>46384068</v>
          </cell>
          <cell r="P440">
            <v>5</v>
          </cell>
          <cell r="Q440" t="str">
            <v>PRIETO CORREDOR</v>
          </cell>
          <cell r="R440" t="str">
            <v>ANGY LEONOR</v>
          </cell>
          <cell r="S440" t="str">
            <v>No Aplica</v>
          </cell>
          <cell r="T440" t="str">
            <v>ANGY LEONOR PRIETO CORREDOR</v>
          </cell>
          <cell r="U440" t="str">
            <v>F</v>
          </cell>
          <cell r="V440">
            <v>44575</v>
          </cell>
          <cell r="W440">
            <v>44578</v>
          </cell>
          <cell r="X440">
            <v>44579</v>
          </cell>
          <cell r="Y440">
            <v>44882</v>
          </cell>
          <cell r="Z440" t="str">
            <v>Contratación Directa</v>
          </cell>
          <cell r="AA440" t="str">
            <v>Contrato</v>
          </cell>
          <cell r="AB440" t="str">
            <v>Prestación de Servicios Profesionales</v>
          </cell>
          <cell r="AC440" t="str">
            <v>PRESTAR SERVICIOS PROFESIONALES PARA APOYAR LA LABOR DE RACIONALIZACIÓN Y/O SIMPLIFICACIÓN DE TRAMITES DE LA CADENA DE URBANISMO Y CONSTRUCCIÓN.</v>
          </cell>
          <cell r="AD440">
            <v>44579</v>
          </cell>
          <cell r="AE440">
            <v>44579</v>
          </cell>
          <cell r="AF440">
            <v>44579</v>
          </cell>
          <cell r="AG440">
            <v>44882</v>
          </cell>
          <cell r="AH440">
            <v>10</v>
          </cell>
          <cell r="AI440">
            <v>0</v>
          </cell>
          <cell r="AJ440">
            <v>10</v>
          </cell>
          <cell r="AK440">
            <v>10</v>
          </cell>
          <cell r="AL440">
            <v>0</v>
          </cell>
          <cell r="AN440">
            <v>44882</v>
          </cell>
          <cell r="AO440">
            <v>53000000</v>
          </cell>
          <cell r="AP440">
            <v>53000000</v>
          </cell>
          <cell r="AQ440">
            <v>5300000</v>
          </cell>
          <cell r="AR440">
            <v>0</v>
          </cell>
          <cell r="AS440">
            <v>2940</v>
          </cell>
          <cell r="AT440">
            <v>3</v>
          </cell>
          <cell r="AU440">
            <v>44564</v>
          </cell>
          <cell r="AV440">
            <v>53000000</v>
          </cell>
          <cell r="AW440" t="str">
            <v>O23011601190000007747</v>
          </cell>
          <cell r="AX440" t="str">
            <v>INVERSION</v>
          </cell>
          <cell r="AY440">
            <v>0</v>
          </cell>
          <cell r="AZ440" t="str">
            <v>5000259573</v>
          </cell>
          <cell r="BA440">
            <v>418</v>
          </cell>
          <cell r="BB440">
            <v>44578</v>
          </cell>
          <cell r="BC440">
            <v>53000000</v>
          </cell>
          <cell r="BK440" t="str">
            <v/>
          </cell>
          <cell r="CE440" t="str">
            <v/>
          </cell>
          <cell r="CF440" t="str">
            <v/>
          </cell>
          <cell r="EL440" t="str">
            <v>NO</v>
          </cell>
          <cell r="EM440" t="str">
            <v>No Aplica</v>
          </cell>
          <cell r="EN440" t="str">
            <v xml:space="preserve">120
</v>
          </cell>
          <cell r="EO440" t="e">
            <v>#VALUE!</v>
          </cell>
          <cell r="EP440">
            <v>45782</v>
          </cell>
          <cell r="ES440" t="str">
            <v>Clausula 1 - Numeral 6 y 23</v>
          </cell>
          <cell r="ET44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40" t="str">
            <v>No aplica</v>
          </cell>
        </row>
        <row r="441">
          <cell r="E441">
            <v>435</v>
          </cell>
          <cell r="F441" t="str">
            <v>435-2022</v>
          </cell>
          <cell r="G441" t="str">
            <v>CO1.PCCNTR.3241287</v>
          </cell>
          <cell r="H441" t="str">
            <v>IMPLEMENTAR 1 PLATAFORMA VIRTUAL DE REALIZACIÓN DE TRÁMITES</v>
          </cell>
          <cell r="I441" t="str">
            <v>En Ejecución</v>
          </cell>
          <cell r="J441" t="str">
            <v>https://community.secop.gov.co/Public/Tendering/OpportunityDetail/Index?noticeUID=CO1.NTC.2559417&amp;isFromPublicArea=True&amp;isModal=true&amp;asPopupView=true</v>
          </cell>
          <cell r="K441" t="str">
            <v>SDHT-SDAC-SDPSP-021-2022</v>
          </cell>
          <cell r="L441" t="str">
            <v>X</v>
          </cell>
          <cell r="N441" t="str">
            <v>CC</v>
          </cell>
          <cell r="O441">
            <v>86064425</v>
          </cell>
          <cell r="P441">
            <v>4</v>
          </cell>
          <cell r="Q441" t="str">
            <v xml:space="preserve">VARELA </v>
          </cell>
          <cell r="R441" t="str">
            <v>DIEGO AGUDELO</v>
          </cell>
          <cell r="S441" t="str">
            <v>No Aplica</v>
          </cell>
          <cell r="T441" t="str">
            <v xml:space="preserve">DIEGO AGUDELO VARELA </v>
          </cell>
          <cell r="U441" t="str">
            <v>M</v>
          </cell>
          <cell r="V441">
            <v>44575</v>
          </cell>
          <cell r="W441">
            <v>44582</v>
          </cell>
          <cell r="X441">
            <v>44579</v>
          </cell>
          <cell r="Y441">
            <v>44882</v>
          </cell>
          <cell r="Z441" t="str">
            <v>Contratación Directa</v>
          </cell>
          <cell r="AA441" t="str">
            <v>Contrato</v>
          </cell>
          <cell r="AB441" t="str">
            <v>Prestación de Servicios Profesionales</v>
          </cell>
          <cell r="AC441" t="str">
            <v>PRESTAR SERVICIOS PROFESIONALES PARA EL DESARROLLO Y/O ACTUALIZACIÓN DE LAS INTERFACES DE USUARIO Y DISEÑO DE EXPERIENCIA DE LA PLATAFORMA DE REALIZACIÓN DE TRÁMITES Y HERRAMIENTAS CONEXAS.</v>
          </cell>
          <cell r="AD441">
            <v>44582</v>
          </cell>
          <cell r="AE441">
            <v>44579</v>
          </cell>
          <cell r="AF441">
            <v>44582</v>
          </cell>
          <cell r="AG441">
            <v>44882</v>
          </cell>
          <cell r="AH441">
            <v>10</v>
          </cell>
          <cell r="AI441">
            <v>0</v>
          </cell>
          <cell r="AJ441">
            <v>10</v>
          </cell>
          <cell r="AK441">
            <v>10</v>
          </cell>
          <cell r="AL441">
            <v>0</v>
          </cell>
          <cell r="AN441">
            <v>44882</v>
          </cell>
          <cell r="AO441">
            <v>88000000</v>
          </cell>
          <cell r="AP441">
            <v>88000000</v>
          </cell>
          <cell r="AQ441">
            <v>8800000</v>
          </cell>
          <cell r="AR441">
            <v>0</v>
          </cell>
          <cell r="AS441">
            <v>2936</v>
          </cell>
          <cell r="AT441">
            <v>16</v>
          </cell>
          <cell r="AU441">
            <v>44564</v>
          </cell>
          <cell r="AV441">
            <v>88000000</v>
          </cell>
          <cell r="AW441" t="str">
            <v>O23011601190000007747</v>
          </cell>
          <cell r="AX441" t="str">
            <v>INVERSION</v>
          </cell>
          <cell r="AY441">
            <v>0</v>
          </cell>
          <cell r="AZ441" t="str">
            <v>5000259652</v>
          </cell>
          <cell r="BA441">
            <v>419</v>
          </cell>
          <cell r="BB441">
            <v>44578</v>
          </cell>
          <cell r="BC441">
            <v>88000000</v>
          </cell>
          <cell r="BK441" t="str">
            <v/>
          </cell>
          <cell r="CE441" t="str">
            <v/>
          </cell>
          <cell r="CF441" t="str">
            <v/>
          </cell>
          <cell r="EL441" t="str">
            <v>NO</v>
          </cell>
          <cell r="EM441" t="str">
            <v>No Aplica</v>
          </cell>
          <cell r="EN441" t="str">
            <v xml:space="preserve">120
</v>
          </cell>
          <cell r="EO441" t="e">
            <v>#VALUE!</v>
          </cell>
          <cell r="EP441">
            <v>45782</v>
          </cell>
          <cell r="ES441" t="str">
            <v>Clausula 1 - Numeral 6 y 23</v>
          </cell>
          <cell r="ET44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41" t="str">
            <v>No aplica</v>
          </cell>
        </row>
        <row r="442">
          <cell r="E442">
            <v>436</v>
          </cell>
          <cell r="F442" t="str">
            <v>436-2022</v>
          </cell>
          <cell r="G442" t="str">
            <v>CO1.PCCNTR.3241715</v>
          </cell>
          <cell r="H442" t="str">
            <v>IMPLEMENTAR 1 PLATAFORMA VIRTUAL DE REALIZACIÓN DE TRÁMITES</v>
          </cell>
          <cell r="I442" t="str">
            <v>En Ejecución</v>
          </cell>
          <cell r="J442" t="str">
            <v>https://community.secop.gov.co/Public/Tendering/OpportunityDetail/Index?noticeUID=CO1.NTC.2559508&amp;isFromPublicArea=True&amp;isModal=true&amp;asPopupView=true</v>
          </cell>
          <cell r="K442" t="str">
            <v>SDHT-SDAC-SDPSP-023-2022</v>
          </cell>
          <cell r="L442" t="str">
            <v>X</v>
          </cell>
          <cell r="N442" t="str">
            <v>CC</v>
          </cell>
          <cell r="O442">
            <v>1073156035</v>
          </cell>
          <cell r="P442">
            <v>4</v>
          </cell>
          <cell r="Q442" t="str">
            <v>TORRES GUTIERREZ</v>
          </cell>
          <cell r="R442" t="str">
            <v>CHRISTIAN CAMILO</v>
          </cell>
          <cell r="S442" t="str">
            <v>No Aplica</v>
          </cell>
          <cell r="T442" t="str">
            <v>CHRISTIAN CAMILO TORRES GUTIERREZ</v>
          </cell>
          <cell r="U442" t="str">
            <v>M</v>
          </cell>
          <cell r="V442">
            <v>44575</v>
          </cell>
          <cell r="W442">
            <v>44578</v>
          </cell>
          <cell r="X442">
            <v>44579</v>
          </cell>
          <cell r="Y442">
            <v>44882</v>
          </cell>
          <cell r="Z442" t="str">
            <v>Contratación Directa</v>
          </cell>
          <cell r="AA442" t="str">
            <v>Contrato</v>
          </cell>
          <cell r="AB442" t="str">
            <v>Prestación de Servicios Profesionales</v>
          </cell>
          <cell r="AC442" t="str">
            <v>PRESTAR SERVICIOS PROFESIONALES PARA APOYAR LA ADMINISTRACIÓN DE LA PLATAFORMA DE VIRTUALIZACIÓN DE TRAMITES DE LA CADENA DE URBANISMO Y CONSTRUCCIÓN Y DESARROLLOS TECNOLÓGICOS SOBRE LA MISMA.</v>
          </cell>
          <cell r="AD442">
            <v>44579</v>
          </cell>
          <cell r="AE442">
            <v>44579</v>
          </cell>
          <cell r="AF442">
            <v>44579</v>
          </cell>
          <cell r="AG442">
            <v>44882</v>
          </cell>
          <cell r="AH442">
            <v>10</v>
          </cell>
          <cell r="AI442">
            <v>0</v>
          </cell>
          <cell r="AJ442">
            <v>10</v>
          </cell>
          <cell r="AK442">
            <v>10</v>
          </cell>
          <cell r="AL442">
            <v>0</v>
          </cell>
          <cell r="AN442">
            <v>44882</v>
          </cell>
          <cell r="AO442">
            <v>92000000</v>
          </cell>
          <cell r="AP442">
            <v>92000000</v>
          </cell>
          <cell r="AQ442">
            <v>9200000</v>
          </cell>
          <cell r="AR442">
            <v>0</v>
          </cell>
          <cell r="AS442">
            <v>2933</v>
          </cell>
          <cell r="AT442">
            <v>11</v>
          </cell>
          <cell r="AU442">
            <v>44564</v>
          </cell>
          <cell r="AV442">
            <v>92000000</v>
          </cell>
          <cell r="AW442" t="str">
            <v>O23011601190000007747</v>
          </cell>
          <cell r="AX442" t="str">
            <v>INVERSION</v>
          </cell>
          <cell r="AY442">
            <v>0</v>
          </cell>
          <cell r="AZ442" t="str">
            <v>5000259657</v>
          </cell>
          <cell r="BA442">
            <v>421</v>
          </cell>
          <cell r="BB442">
            <v>44578</v>
          </cell>
          <cell r="BC442">
            <v>92000000</v>
          </cell>
          <cell r="BK442" t="str">
            <v/>
          </cell>
          <cell r="CE442" t="str">
            <v/>
          </cell>
          <cell r="CF442" t="str">
            <v/>
          </cell>
          <cell r="EL442" t="str">
            <v>NO</v>
          </cell>
          <cell r="EM442" t="str">
            <v>No Aplica</v>
          </cell>
          <cell r="EN442" t="str">
            <v xml:space="preserve">120
</v>
          </cell>
          <cell r="EO442" t="e">
            <v>#VALUE!</v>
          </cell>
          <cell r="EP442">
            <v>45782</v>
          </cell>
          <cell r="ES442" t="str">
            <v>Clausula 1 - Numeral 6 y 23</v>
          </cell>
          <cell r="ET44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42" t="str">
            <v>No aplica</v>
          </cell>
        </row>
        <row r="443">
          <cell r="E443">
            <v>437</v>
          </cell>
          <cell r="F443" t="str">
            <v>437-2022</v>
          </cell>
          <cell r="G443" t="str">
            <v>CO1.PCCNTR.3241495</v>
          </cell>
          <cell r="H443" t="str">
            <v>CREAR 1 HERRAMIENTA TECNOLÓGICA COMO SOPORTE VIRTUAL DEL BANCO DISTRITAL DE MATERIALES</v>
          </cell>
          <cell r="I443" t="str">
            <v>En Ejecución</v>
          </cell>
          <cell r="J443" t="str">
            <v>https://community.secop.gov.co/Public/Tendering/OpportunityDetail/Index?noticeUID=CO1.NTC.2559343&amp;isFromPublicArea=True&amp;isModal=true&amp;asPopupView=true</v>
          </cell>
          <cell r="K443" t="str">
            <v>SDHT-SDAC-SDPSP-024-2022</v>
          </cell>
          <cell r="L443" t="str">
            <v>X</v>
          </cell>
          <cell r="N443" t="str">
            <v>CC</v>
          </cell>
          <cell r="O443">
            <v>1015444843</v>
          </cell>
          <cell r="P443">
            <v>3</v>
          </cell>
          <cell r="Q443" t="str">
            <v>TIRANO MARTINEZ</v>
          </cell>
          <cell r="R443" t="str">
            <v>ANGIE DANIELA</v>
          </cell>
          <cell r="S443" t="str">
            <v>No Aplica</v>
          </cell>
          <cell r="T443" t="str">
            <v>ANGIE DANIELA TIRANO MARTINEZ</v>
          </cell>
          <cell r="U443" t="str">
            <v>F</v>
          </cell>
          <cell r="V443">
            <v>44578</v>
          </cell>
          <cell r="W443">
            <v>44580</v>
          </cell>
          <cell r="X443">
            <v>44579</v>
          </cell>
          <cell r="Y443">
            <v>44882</v>
          </cell>
          <cell r="Z443" t="str">
            <v>Contratación Directa</v>
          </cell>
          <cell r="AA443" t="str">
            <v>Contrato</v>
          </cell>
          <cell r="AB443" t="str">
            <v>Prestación de Servicios Profesionales</v>
          </cell>
          <cell r="AC443" t="str">
            <v>PRESTAR SERVICIOS PROFESIONALES PARA APOYAR LA EJECUCIÓN Y CONTROL DE LOS PROCESOS ENMARCADOS EN EL PROGRAMA DE BANCO DISTRITAL DE MATERIALES DE LA SECRETARÍA DISTRITAL DEL HÁBITAT.</v>
          </cell>
          <cell r="AD443">
            <v>44580</v>
          </cell>
          <cell r="AE443">
            <v>44580</v>
          </cell>
          <cell r="AF443">
            <v>44580</v>
          </cell>
          <cell r="AG443">
            <v>44883</v>
          </cell>
          <cell r="AH443">
            <v>10</v>
          </cell>
          <cell r="AI443">
            <v>0</v>
          </cell>
          <cell r="AJ443">
            <v>10</v>
          </cell>
          <cell r="AK443">
            <v>10</v>
          </cell>
          <cell r="AL443">
            <v>0</v>
          </cell>
          <cell r="AN443">
            <v>44883</v>
          </cell>
          <cell r="AO443">
            <v>87550000</v>
          </cell>
          <cell r="AP443">
            <v>87550000</v>
          </cell>
          <cell r="AQ443">
            <v>8755000</v>
          </cell>
          <cell r="AR443">
            <v>0</v>
          </cell>
          <cell r="AS443">
            <v>2924</v>
          </cell>
          <cell r="AT443">
            <v>8</v>
          </cell>
          <cell r="AU443">
            <v>44564</v>
          </cell>
          <cell r="AV443">
            <v>87550000</v>
          </cell>
          <cell r="AW443" t="str">
            <v>O23011601190000007747</v>
          </cell>
          <cell r="AX443" t="str">
            <v>INVERSION</v>
          </cell>
          <cell r="AY443">
            <v>0</v>
          </cell>
          <cell r="AZ443" t="str">
            <v>5000264095</v>
          </cell>
          <cell r="BA443">
            <v>553</v>
          </cell>
          <cell r="BB443">
            <v>44579</v>
          </cell>
          <cell r="BC443">
            <v>87550000</v>
          </cell>
          <cell r="BK443" t="str">
            <v/>
          </cell>
          <cell r="CE443" t="str">
            <v/>
          </cell>
          <cell r="CF443" t="str">
            <v/>
          </cell>
          <cell r="EL443" t="str">
            <v>NO</v>
          </cell>
          <cell r="EM443" t="str">
            <v>No Aplica</v>
          </cell>
          <cell r="EN443" t="str">
            <v xml:space="preserve">120
</v>
          </cell>
          <cell r="EO443" t="e">
            <v>#VALUE!</v>
          </cell>
          <cell r="EP443">
            <v>45783</v>
          </cell>
          <cell r="ES443" t="str">
            <v>Clausula 1 - Numeral 6 y 23</v>
          </cell>
          <cell r="ET44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43" t="str">
            <v>No aplica</v>
          </cell>
        </row>
        <row r="444">
          <cell r="E444">
            <v>438</v>
          </cell>
          <cell r="F444" t="str">
            <v>438-2022</v>
          </cell>
          <cell r="G444" t="str">
            <v>CO1.PCCNTR.3241759</v>
          </cell>
          <cell r="H444" t="str">
            <v>IMPLEMENTAR 1 PLATAFORMA VIRTUAL DE REALIZACIÓN DE TRÁMITES</v>
          </cell>
          <cell r="I444" t="str">
            <v>En Ejecución</v>
          </cell>
          <cell r="J444" t="str">
            <v>https://community.secop.gov.co/Public/Tendering/OpportunityDetail/Index?noticeUID=CO1.NTC.2559431&amp;isFromPublicArea=True&amp;isModal=true&amp;asPopupView=true</v>
          </cell>
          <cell r="K444" t="str">
            <v>SDHT-SDAC-SDPSP-026-2022</v>
          </cell>
          <cell r="L444" t="str">
            <v>X</v>
          </cell>
          <cell r="N444" t="str">
            <v>CC</v>
          </cell>
          <cell r="O444">
            <v>1065603963</v>
          </cell>
          <cell r="P444">
            <v>3</v>
          </cell>
          <cell r="Q444" t="str">
            <v>CASTELLANOS CARRILLO</v>
          </cell>
          <cell r="R444" t="str">
            <v>JIMMY ANDRES</v>
          </cell>
          <cell r="S444" t="str">
            <v>No Aplica</v>
          </cell>
          <cell r="T444" t="str">
            <v>JIMMY ANDRES CASTELLANOS CARRILLO</v>
          </cell>
          <cell r="U444" t="str">
            <v>M</v>
          </cell>
          <cell r="V444">
            <v>44575</v>
          </cell>
          <cell r="W444">
            <v>44581</v>
          </cell>
          <cell r="X444">
            <v>44579</v>
          </cell>
          <cell r="Y444">
            <v>44882</v>
          </cell>
          <cell r="Z444" t="str">
            <v>Contratación Directa</v>
          </cell>
          <cell r="AA444" t="str">
            <v>Contrato</v>
          </cell>
          <cell r="AB444" t="str">
            <v>Prestación de Servicios Profesionales</v>
          </cell>
          <cell r="AC444" t="str">
            <v xml:space="preserve"> PRESTAR SERVICIOS PROFESIONALES PARA EL DESARROLLO Y/O ACTUALIZACIÓN DE LAS INTERFACES DE USUARIO Y DISEÑO DE EXPERIENCIA DE LA PLATAFORMA DE REALIZACIÓN DE TRÁMITES Y HERRAMIENTAS CONEXAS.</v>
          </cell>
          <cell r="AD444">
            <v>44581</v>
          </cell>
          <cell r="AE444">
            <v>44581</v>
          </cell>
          <cell r="AF444">
            <v>44581</v>
          </cell>
          <cell r="AG444">
            <v>44884</v>
          </cell>
          <cell r="AH444">
            <v>10</v>
          </cell>
          <cell r="AI444">
            <v>0</v>
          </cell>
          <cell r="AJ444">
            <v>10</v>
          </cell>
          <cell r="AK444">
            <v>10</v>
          </cell>
          <cell r="AL444">
            <v>0</v>
          </cell>
          <cell r="AN444">
            <v>44884</v>
          </cell>
          <cell r="AO444">
            <v>88000000</v>
          </cell>
          <cell r="AP444">
            <v>88000000</v>
          </cell>
          <cell r="AQ444">
            <v>8800000</v>
          </cell>
          <cell r="AR444">
            <v>0</v>
          </cell>
          <cell r="AS444">
            <v>2938</v>
          </cell>
          <cell r="AT444">
            <v>26</v>
          </cell>
          <cell r="AU444">
            <v>44564</v>
          </cell>
          <cell r="AV444">
            <v>88000000</v>
          </cell>
          <cell r="AW444" t="str">
            <v>O23011601190000007747</v>
          </cell>
          <cell r="AX444" t="str">
            <v>INVERSION</v>
          </cell>
          <cell r="AY444">
            <v>0</v>
          </cell>
          <cell r="AZ444" t="str">
            <v>5000259665</v>
          </cell>
          <cell r="BA444">
            <v>423</v>
          </cell>
          <cell r="BB444">
            <v>44578</v>
          </cell>
          <cell r="BC444">
            <v>88000000</v>
          </cell>
          <cell r="BK444" t="str">
            <v/>
          </cell>
          <cell r="CE444" t="str">
            <v/>
          </cell>
          <cell r="CF444" t="str">
            <v/>
          </cell>
          <cell r="EL444" t="str">
            <v>NO</v>
          </cell>
          <cell r="EM444" t="str">
            <v>No Aplica</v>
          </cell>
          <cell r="EN444" t="str">
            <v xml:space="preserve">120
</v>
          </cell>
          <cell r="EO444" t="e">
            <v>#VALUE!</v>
          </cell>
          <cell r="EP444">
            <v>45784</v>
          </cell>
          <cell r="ES444" t="str">
            <v>Clausula 1 - Numeral 6 y 23</v>
          </cell>
          <cell r="ET44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44" t="str">
            <v>No aplica</v>
          </cell>
        </row>
        <row r="445">
          <cell r="E445">
            <v>439</v>
          </cell>
          <cell r="F445" t="str">
            <v>439-2022</v>
          </cell>
          <cell r="G445" t="str">
            <v>CO1.PCCNTR.3240697</v>
          </cell>
          <cell r="H445" t="str">
            <v>REALIZAR EL 100% DEL MANTENIMIENTO DE LAS 3 SEDES DE LA SDHT</v>
          </cell>
          <cell r="I445" t="str">
            <v>En Ejecución</v>
          </cell>
          <cell r="J445" t="str">
            <v>https://community.secop.gov.co/Public/Tendering/OpportunityDetail/Index?noticeUID=CO1.NTC.2559988&amp;isFromPublicArea=True&amp;isModal=true&amp;asPopupView=true</v>
          </cell>
          <cell r="K445" t="str">
            <v>SDTH-SDA-PSAG-002-2022</v>
          </cell>
          <cell r="L445" t="str">
            <v>X</v>
          </cell>
          <cell r="N445" t="str">
            <v>CC</v>
          </cell>
          <cell r="O445">
            <v>28089387</v>
          </cell>
          <cell r="P445">
            <v>1</v>
          </cell>
          <cell r="Q445" t="str">
            <v>MEJIA QUINTANILLA</v>
          </cell>
          <cell r="R445" t="str">
            <v>MARIA ELENA</v>
          </cell>
          <cell r="S445" t="str">
            <v>No Aplica</v>
          </cell>
          <cell r="T445" t="str">
            <v>MARIA ELENA MEJIA QUINTANILLA</v>
          </cell>
          <cell r="U445" t="str">
            <v>F</v>
          </cell>
          <cell r="V445">
            <v>44575</v>
          </cell>
          <cell r="W445" t="str">
            <v>No Aplica</v>
          </cell>
          <cell r="X445">
            <v>44579</v>
          </cell>
          <cell r="Y445">
            <v>44759</v>
          </cell>
          <cell r="Z445" t="str">
            <v>Contratación Directa</v>
          </cell>
          <cell r="AA445" t="str">
            <v>Contrato</v>
          </cell>
          <cell r="AB445" t="str">
            <v>Prestación de Servicios  de Apoyo a la Gestión</v>
          </cell>
          <cell r="AC445" t="str">
            <v xml:space="preserve"> PRESTAR SERVICIOS PARA BRINDAR APOYO TÉCNICO Y OPERATIVO EN LAS ACTIVIDADES DESARROLLADAS EN EL PROCESO DE GESTIÓN DE BIENES, SERVICIOS E INFRAESTRUCTURA DE LA SDHT.</v>
          </cell>
          <cell r="AD445">
            <v>44579</v>
          </cell>
          <cell r="AE445">
            <v>44579</v>
          </cell>
          <cell r="AF445">
            <v>44579</v>
          </cell>
          <cell r="AG445">
            <v>44759</v>
          </cell>
          <cell r="AH445">
            <v>6</v>
          </cell>
          <cell r="AI445">
            <v>0</v>
          </cell>
          <cell r="AJ445">
            <v>6</v>
          </cell>
          <cell r="AK445">
            <v>6</v>
          </cell>
          <cell r="AL445">
            <v>0</v>
          </cell>
          <cell r="AN445">
            <v>44759</v>
          </cell>
          <cell r="AO445">
            <v>19632000</v>
          </cell>
          <cell r="AP445">
            <v>19632000</v>
          </cell>
          <cell r="AQ445">
            <v>3272000</v>
          </cell>
          <cell r="AR445">
            <v>0</v>
          </cell>
          <cell r="AS445">
            <v>3038</v>
          </cell>
          <cell r="AT445">
            <v>594</v>
          </cell>
          <cell r="AU445">
            <v>44565</v>
          </cell>
          <cell r="AV445">
            <v>50600000</v>
          </cell>
          <cell r="AW445" t="str">
            <v>O23011605560000007754</v>
          </cell>
          <cell r="AX445" t="str">
            <v>INVERSION</v>
          </cell>
          <cell r="AY445">
            <v>0</v>
          </cell>
          <cell r="AZ445" t="str">
            <v>5000259693</v>
          </cell>
          <cell r="BA445">
            <v>425</v>
          </cell>
          <cell r="BB445">
            <v>44578</v>
          </cell>
          <cell r="BC445">
            <v>19632000</v>
          </cell>
          <cell r="BK445" t="str">
            <v/>
          </cell>
          <cell r="CE445" t="str">
            <v/>
          </cell>
          <cell r="CF445" t="str">
            <v/>
          </cell>
          <cell r="EL445" t="str">
            <v>NO</v>
          </cell>
          <cell r="EM445" t="str">
            <v>No Aplica</v>
          </cell>
          <cell r="EN445" t="str">
            <v xml:space="preserve">120
</v>
          </cell>
          <cell r="EO445" t="e">
            <v>#VALUE!</v>
          </cell>
          <cell r="EP445">
            <v>45659</v>
          </cell>
          <cell r="ES445" t="str">
            <v>Clausula 1 - Numeral 6 y 23</v>
          </cell>
          <cell r="ET44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45" t="str">
            <v>No aplica</v>
          </cell>
        </row>
        <row r="446">
          <cell r="E446">
            <v>440</v>
          </cell>
          <cell r="F446" t="str">
            <v>440-2022</v>
          </cell>
          <cell r="G446" t="str">
            <v>CO1.PCCNTR.3241185</v>
          </cell>
          <cell r="H446" t="str">
            <v>IMPLEMENTAR 1  SISTEMA  DE LA SDHT</v>
          </cell>
          <cell r="I446" t="str">
            <v>En Ejecución</v>
          </cell>
          <cell r="J446" t="str">
            <v>https://community.secop.gov.co/Public/Tendering/OpportunityDetail/Index?noticeUID=CO1.NTC.2560388&amp;isFromPublicArea=True&amp;isModal=true&amp;asPopupView=true</v>
          </cell>
          <cell r="K446" t="str">
            <v>SDTH-SDA-PSP-007-2022.</v>
          </cell>
          <cell r="L446" t="str">
            <v>X</v>
          </cell>
          <cell r="N446" t="str">
            <v>CC</v>
          </cell>
          <cell r="O446">
            <v>20933475</v>
          </cell>
          <cell r="P446">
            <v>1</v>
          </cell>
          <cell r="Q446" t="str">
            <v>GARCIA CONTRERAS</v>
          </cell>
          <cell r="R446" t="str">
            <v>SONIA PAOLA</v>
          </cell>
          <cell r="S446" t="str">
            <v>No Aplica</v>
          </cell>
          <cell r="T446" t="str">
            <v>SONIA PAOLA GARCIA CONTRERAS</v>
          </cell>
          <cell r="U446" t="str">
            <v>F</v>
          </cell>
          <cell r="V446">
            <v>44575</v>
          </cell>
          <cell r="W446">
            <v>44579</v>
          </cell>
          <cell r="X446">
            <v>44578</v>
          </cell>
          <cell r="Y446">
            <v>44927</v>
          </cell>
          <cell r="Z446" t="str">
            <v>Contratación Directa</v>
          </cell>
          <cell r="AA446" t="str">
            <v>Contrato</v>
          </cell>
          <cell r="AB446" t="str">
            <v>Prestación de Servicios Profesionales</v>
          </cell>
          <cell r="AC446" t="str">
            <v>RESTAR SERVICIOS PROFESIONALES DE SOPORTE JURÍDICO PARA LA GESTIÓN DEL TALENTO HUMANO Y LAS SITUACIONES ADMINISTRATIVAS QUE SE GENEREN EN LA SECRETARÍA DISTRITAL DEL HÁBITAT.</v>
          </cell>
          <cell r="AD446">
            <v>44579</v>
          </cell>
          <cell r="AE446">
            <v>44579</v>
          </cell>
          <cell r="AF446">
            <v>44579</v>
          </cell>
          <cell r="AG446">
            <v>44928</v>
          </cell>
          <cell r="AH446">
            <v>11</v>
          </cell>
          <cell r="AI446">
            <v>15</v>
          </cell>
          <cell r="AJ446">
            <v>11.5</v>
          </cell>
          <cell r="AK446">
            <v>11</v>
          </cell>
          <cell r="AL446">
            <v>15</v>
          </cell>
          <cell r="AN446">
            <v>44928</v>
          </cell>
          <cell r="AO446">
            <v>71070000</v>
          </cell>
          <cell r="AP446">
            <v>71070000</v>
          </cell>
          <cell r="AQ446">
            <v>6180000</v>
          </cell>
          <cell r="AR446">
            <v>0</v>
          </cell>
          <cell r="AS446">
            <v>3187</v>
          </cell>
          <cell r="AT446">
            <v>703</v>
          </cell>
          <cell r="AU446">
            <v>44565</v>
          </cell>
          <cell r="AV446">
            <v>71070000</v>
          </cell>
          <cell r="AW446" t="str">
            <v>O23011605560000007754</v>
          </cell>
          <cell r="AX446" t="str">
            <v>INVERSION</v>
          </cell>
          <cell r="AY446">
            <v>0</v>
          </cell>
          <cell r="AZ446" t="str">
            <v>5000259737</v>
          </cell>
          <cell r="BA446">
            <v>426</v>
          </cell>
          <cell r="BB446">
            <v>44578</v>
          </cell>
          <cell r="BC446">
            <v>71070000</v>
          </cell>
          <cell r="BK446" t="str">
            <v/>
          </cell>
          <cell r="CE446" t="str">
            <v/>
          </cell>
          <cell r="CF446" t="str">
            <v/>
          </cell>
          <cell r="EL446" t="str">
            <v>NO</v>
          </cell>
          <cell r="EM446" t="str">
            <v>No Aplica</v>
          </cell>
          <cell r="EN446" t="str">
            <v xml:space="preserve">120
</v>
          </cell>
          <cell r="EO446" t="e">
            <v>#VALUE!</v>
          </cell>
          <cell r="EP446">
            <v>45828</v>
          </cell>
          <cell r="ES446" t="str">
            <v>Clausula 1 - Numeral 6 y 23</v>
          </cell>
          <cell r="ET44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46" t="str">
            <v>No aplica</v>
          </cell>
        </row>
        <row r="447">
          <cell r="E447">
            <v>441</v>
          </cell>
          <cell r="F447" t="str">
            <v>441-2022</v>
          </cell>
          <cell r="G447" t="str">
            <v>CO1.PCCNTR.3241450</v>
          </cell>
          <cell r="H447" t="str">
            <v>IMPLEMENTAR 1  SISTEMA  DE LA SDHT</v>
          </cell>
          <cell r="I447" t="str">
            <v>En Ejecución</v>
          </cell>
          <cell r="J447" t="str">
            <v>https://community.secop.gov.co/Public/Tendering/OpportunityDetail/Index?noticeUID=CO1.NTC.2560768&amp;isFromPublicArea=True&amp;isModal=true&amp;asPopupView=true</v>
          </cell>
          <cell r="K447" t="str">
            <v>SDHT-SGC-PSP-3162-2022</v>
          </cell>
          <cell r="L447" t="str">
            <v>X</v>
          </cell>
          <cell r="N447" t="str">
            <v>CC</v>
          </cell>
          <cell r="O447">
            <v>53120593</v>
          </cell>
          <cell r="P447">
            <v>3</v>
          </cell>
          <cell r="Q447" t="str">
            <v xml:space="preserve">HERNANDEZ </v>
          </cell>
          <cell r="R447" t="str">
            <v>VIVIANA ROJAS</v>
          </cell>
          <cell r="S447" t="str">
            <v>No Aplica</v>
          </cell>
          <cell r="T447" t="str">
            <v xml:space="preserve">VIVIANA ROJAS HERNANDEZ </v>
          </cell>
          <cell r="U447" t="str">
            <v>F</v>
          </cell>
          <cell r="V447">
            <v>44575</v>
          </cell>
          <cell r="W447" t="str">
            <v>No Aplica</v>
          </cell>
          <cell r="X447">
            <v>44578</v>
          </cell>
          <cell r="Y447">
            <v>44927</v>
          </cell>
          <cell r="Z447" t="str">
            <v>Contratación Directa</v>
          </cell>
          <cell r="AA447" t="str">
            <v>Contrato</v>
          </cell>
          <cell r="AB447" t="str">
            <v>Prestación de Servicios Profesionales</v>
          </cell>
          <cell r="AC447" t="str">
            <v>RESTAR SERVICIOS PROFESIONALES PARA APOYAR JURÍDICAMENTE LA GESTIÓN DEL PROCESO DE CONTROL INTERNO DISCIPLINARIO EN LA SUSTANCIACIÓN DE LAS ACTUACIONES DISCIPLINARIAS QUE LE SEAN ASIGNADAS, ASÍ COMO LAS ACTIVIDADES RELACIONADAS CON LOS PROCESOS Y PROCEDIMIENTOS DEL MIPG DE LA OFICINA DE CONTROL DISCIPLINARIO INTERNO DE LA SDHT.</v>
          </cell>
          <cell r="AD447">
            <v>44578</v>
          </cell>
          <cell r="AE447">
            <v>44578</v>
          </cell>
          <cell r="AF447">
            <v>44578</v>
          </cell>
          <cell r="AG447">
            <v>44927</v>
          </cell>
          <cell r="AH447">
            <v>11</v>
          </cell>
          <cell r="AI447">
            <v>15</v>
          </cell>
          <cell r="AJ447">
            <v>11.5</v>
          </cell>
          <cell r="AK447">
            <v>11</v>
          </cell>
          <cell r="AL447">
            <v>15</v>
          </cell>
          <cell r="AN447">
            <v>44927</v>
          </cell>
          <cell r="AO447">
            <v>73600000</v>
          </cell>
          <cell r="AP447">
            <v>73600000</v>
          </cell>
          <cell r="AQ447">
            <v>6400000</v>
          </cell>
          <cell r="AR447">
            <v>0</v>
          </cell>
          <cell r="AS447">
            <v>3162</v>
          </cell>
          <cell r="AT447">
            <v>520</v>
          </cell>
          <cell r="AU447">
            <v>44565</v>
          </cell>
          <cell r="AV447">
            <v>73600000</v>
          </cell>
          <cell r="AW447" t="str">
            <v>O23011605560000007754</v>
          </cell>
          <cell r="AX447" t="str">
            <v>INVERSION</v>
          </cell>
          <cell r="AY447">
            <v>0</v>
          </cell>
          <cell r="AZ447" t="str">
            <v>5000259841</v>
          </cell>
          <cell r="BA447">
            <v>429</v>
          </cell>
          <cell r="BB447">
            <v>44578</v>
          </cell>
          <cell r="BC447">
            <v>73600000</v>
          </cell>
          <cell r="BK447" t="str">
            <v/>
          </cell>
          <cell r="CE447" t="str">
            <v/>
          </cell>
          <cell r="CF447" t="str">
            <v/>
          </cell>
          <cell r="EL447" t="str">
            <v>NO</v>
          </cell>
          <cell r="EM447" t="str">
            <v>No Aplica</v>
          </cell>
          <cell r="EN447" t="str">
            <v xml:space="preserve">120
</v>
          </cell>
          <cell r="EO447" t="e">
            <v>#VALUE!</v>
          </cell>
          <cell r="EP447">
            <v>45827</v>
          </cell>
          <cell r="ES447" t="str">
            <v>Clausula 1 - Numeral 6 y 23</v>
          </cell>
          <cell r="ET44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47" t="str">
            <v>No aplica</v>
          </cell>
        </row>
        <row r="448">
          <cell r="E448">
            <v>442</v>
          </cell>
          <cell r="F448" t="str">
            <v>442-2022</v>
          </cell>
          <cell r="G448" t="str">
            <v>CO1.PCCNTR.3241873</v>
          </cell>
          <cell r="H448" t="str">
            <v>IMPLEMENTAR 1  SISTEMA  DE LA SDHT</v>
          </cell>
          <cell r="I448" t="str">
            <v>En Ejecución</v>
          </cell>
          <cell r="J448" t="str">
            <v>https://community.secop.gov.co/Public/Tendering/OpportunityDetail/Index?noticeUID=CO1.NTC.2561314&amp;isFromPublicArea=True&amp;isModal=true&amp;asPopupView=true</v>
          </cell>
          <cell r="K448" t="str">
            <v>SDTH-SDA-PSP-008-2022</v>
          </cell>
          <cell r="L448" t="str">
            <v>X</v>
          </cell>
          <cell r="N448" t="str">
            <v>CC</v>
          </cell>
          <cell r="O448">
            <v>71335116</v>
          </cell>
          <cell r="P448">
            <v>2</v>
          </cell>
          <cell r="Q448" t="str">
            <v>CHAMORRO SEPULVEDA</v>
          </cell>
          <cell r="R448" t="str">
            <v>JUAN DIEGO</v>
          </cell>
          <cell r="S448" t="str">
            <v>No Aplica</v>
          </cell>
          <cell r="T448" t="str">
            <v>JUAN DIEGO CHAMORRO SEPULVEDA</v>
          </cell>
          <cell r="U448" t="str">
            <v>M</v>
          </cell>
          <cell r="V448">
            <v>44575</v>
          </cell>
          <cell r="W448">
            <v>44579</v>
          </cell>
          <cell r="X448">
            <v>44578</v>
          </cell>
          <cell r="Y448">
            <v>44759</v>
          </cell>
          <cell r="Z448" t="str">
            <v>Contratación Directa</v>
          </cell>
          <cell r="AA448" t="str">
            <v>Contrato</v>
          </cell>
          <cell r="AB448" t="str">
            <v>Prestación de Servicios Profesionales</v>
          </cell>
          <cell r="AC448" t="str">
            <v>PRESTAR SERVICIOS PROFESIONALES PARA APOYAR LA EJECUCIÓN DE LAS ACTIVIDADES DESARROLLADAS EN EL MARCO DE LA GESTIÓN DE TALENTO HUMANO DE LA SECRETARÍA DISTRITAL DEL HÁBITAT</v>
          </cell>
          <cell r="AD448">
            <v>44579</v>
          </cell>
          <cell r="AE448">
            <v>44579</v>
          </cell>
          <cell r="AF448">
            <v>44579</v>
          </cell>
          <cell r="AG448">
            <v>44759</v>
          </cell>
          <cell r="AH448">
            <v>6</v>
          </cell>
          <cell r="AI448">
            <v>0</v>
          </cell>
          <cell r="AJ448">
            <v>6</v>
          </cell>
          <cell r="AK448">
            <v>6</v>
          </cell>
          <cell r="AL448">
            <v>0</v>
          </cell>
          <cell r="AN448">
            <v>44759</v>
          </cell>
          <cell r="AO448">
            <v>44700000</v>
          </cell>
          <cell r="AP448">
            <v>44700000</v>
          </cell>
          <cell r="AQ448">
            <v>7450000</v>
          </cell>
          <cell r="AR448">
            <v>0</v>
          </cell>
          <cell r="AS448">
            <v>3185</v>
          </cell>
          <cell r="AT448">
            <v>701</v>
          </cell>
          <cell r="AU448">
            <v>44565</v>
          </cell>
          <cell r="AV448">
            <v>85675000</v>
          </cell>
          <cell r="AW448" t="str">
            <v>O23011605560000007754</v>
          </cell>
          <cell r="AX448" t="str">
            <v>INVERSION</v>
          </cell>
          <cell r="AY448">
            <v>0</v>
          </cell>
          <cell r="AZ448" t="str">
            <v>5000259849</v>
          </cell>
          <cell r="BA448">
            <v>430</v>
          </cell>
          <cell r="BB448">
            <v>44578</v>
          </cell>
          <cell r="BC448">
            <v>44700000</v>
          </cell>
          <cell r="BK448" t="str">
            <v/>
          </cell>
          <cell r="CE448" t="str">
            <v/>
          </cell>
          <cell r="CF448" t="str">
            <v/>
          </cell>
          <cell r="EL448" t="str">
            <v>NO</v>
          </cell>
          <cell r="EM448" t="str">
            <v>No Aplica</v>
          </cell>
          <cell r="EN448" t="str">
            <v xml:space="preserve">120
</v>
          </cell>
          <cell r="EO448" t="e">
            <v>#VALUE!</v>
          </cell>
          <cell r="EP448">
            <v>45659</v>
          </cell>
          <cell r="ES448" t="str">
            <v>Clausula 1 - Numeral 6 y 23</v>
          </cell>
          <cell r="ET44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48" t="str">
            <v>No aplica</v>
          </cell>
        </row>
        <row r="449">
          <cell r="E449">
            <v>443</v>
          </cell>
          <cell r="F449" t="str">
            <v>443-2022</v>
          </cell>
          <cell r="G449" t="str">
            <v>CO1.PCCNTR.3242320</v>
          </cell>
          <cell r="H449" t="str">
            <v>IMPLEMENTAR 1  SISTEMA  DE LA SDHT</v>
          </cell>
          <cell r="I449" t="str">
            <v>En Ejecución</v>
          </cell>
          <cell r="J449" t="str">
            <v>https://community.secop.gov.co/Public/Tendering/OpportunityDetail/Index?noticeUID=CO1.NTC.2561361&amp;isFromPublicArea=True&amp;isModal=true&amp;asPopupView=true</v>
          </cell>
          <cell r="K449" t="str">
            <v>SDHT-SGC-PSAG-3163-2022</v>
          </cell>
          <cell r="L449" t="str">
            <v>X</v>
          </cell>
          <cell r="N449" t="str">
            <v>CC</v>
          </cell>
          <cell r="O449">
            <v>52213327</v>
          </cell>
          <cell r="P449">
            <v>7</v>
          </cell>
          <cell r="Q449" t="str">
            <v>PILAR PASTRANA</v>
          </cell>
          <cell r="R449" t="str">
            <v>ANDREA DEL</v>
          </cell>
          <cell r="S449" t="str">
            <v>No Aplica</v>
          </cell>
          <cell r="T449" t="str">
            <v>ANDREA DEL PILAR PASTRANA</v>
          </cell>
          <cell r="U449" t="str">
            <v>F</v>
          </cell>
          <cell r="V449">
            <v>44575</v>
          </cell>
          <cell r="W449" t="str">
            <v>No Aplica</v>
          </cell>
          <cell r="X449">
            <v>44578</v>
          </cell>
          <cell r="Y449">
            <v>44927</v>
          </cell>
          <cell r="Z449" t="str">
            <v>Contratación Directa</v>
          </cell>
          <cell r="AA449" t="str">
            <v>Contrato</v>
          </cell>
          <cell r="AB449" t="str">
            <v>Prestación de Servicios  de Apoyo a la Gestión</v>
          </cell>
          <cell r="AC449" t="str">
            <v>PRESTAR SERVICIOS DE APOYO A LA GESTIÓN EN EL DESARROLLO DE LAS ACTIVIDADES PROPIAS DE LA OFICINA DE CONTROL DISCIPLINARIO INTERNO DE LA SDHT.</v>
          </cell>
          <cell r="AD449">
            <v>44578</v>
          </cell>
          <cell r="AE449">
            <v>44578</v>
          </cell>
          <cell r="AF449">
            <v>44578</v>
          </cell>
          <cell r="AG449">
            <v>44927</v>
          </cell>
          <cell r="AH449">
            <v>11</v>
          </cell>
          <cell r="AI449">
            <v>15</v>
          </cell>
          <cell r="AJ449">
            <v>11.5</v>
          </cell>
          <cell r="AK449">
            <v>11</v>
          </cell>
          <cell r="AL449">
            <v>15</v>
          </cell>
          <cell r="AN449">
            <v>44927</v>
          </cell>
          <cell r="AO449">
            <v>40250000</v>
          </cell>
          <cell r="AP449">
            <v>40250000</v>
          </cell>
          <cell r="AQ449">
            <v>3500000</v>
          </cell>
          <cell r="AR449">
            <v>0</v>
          </cell>
          <cell r="AS449">
            <v>3163</v>
          </cell>
          <cell r="AT449">
            <v>522</v>
          </cell>
          <cell r="AU449">
            <v>44565</v>
          </cell>
          <cell r="AV449">
            <v>40250000</v>
          </cell>
          <cell r="AW449" t="str">
            <v>O23011605560000007754</v>
          </cell>
          <cell r="AX449" t="str">
            <v>INVERSION</v>
          </cell>
          <cell r="AY449">
            <v>0</v>
          </cell>
          <cell r="AZ449" t="str">
            <v>5000259851</v>
          </cell>
          <cell r="BA449">
            <v>431</v>
          </cell>
          <cell r="BB449">
            <v>44578</v>
          </cell>
          <cell r="BC449">
            <v>40250000</v>
          </cell>
          <cell r="BK449" t="str">
            <v/>
          </cell>
          <cell r="CE449" t="str">
            <v/>
          </cell>
          <cell r="CF449" t="str">
            <v/>
          </cell>
          <cell r="EL449" t="str">
            <v>NO</v>
          </cell>
          <cell r="EM449" t="str">
            <v>No Aplica</v>
          </cell>
          <cell r="EN449" t="str">
            <v xml:space="preserve">120
</v>
          </cell>
          <cell r="EO449" t="e">
            <v>#VALUE!</v>
          </cell>
          <cell r="EP449">
            <v>45827</v>
          </cell>
          <cell r="ES449" t="str">
            <v>Clausula 1 - Numeral 6 y 23</v>
          </cell>
          <cell r="ET44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49" t="str">
            <v>No aplica</v>
          </cell>
        </row>
        <row r="450">
          <cell r="E450">
            <v>444</v>
          </cell>
          <cell r="F450" t="str">
            <v>444-2022</v>
          </cell>
          <cell r="G450" t="str">
            <v>CO1.PCCNTR.3241824</v>
          </cell>
          <cell r="H450" t="str">
            <v>CONSTRUIR  8  OBRAS EN ESPACIOS PÚBLICOS EN TERRITORIOS DE MEJORAMIENTO INTEGRAL DE BARRIOS</v>
          </cell>
          <cell r="I450" t="str">
            <v>En Ejecución</v>
          </cell>
          <cell r="J450" t="str">
            <v>https://community.secop.gov.co/Public/Tendering/OpportunityDetail/Index?noticeUID=CO1.NTC.2561103&amp;isFromPublicArea=True&amp;isModal=true&amp;asPopupView=true</v>
          </cell>
          <cell r="K450" t="str">
            <v>SDHT-SDB-PSP-097-2022</v>
          </cell>
          <cell r="L450" t="str">
            <v>X</v>
          </cell>
          <cell r="N450" t="str">
            <v>CC</v>
          </cell>
          <cell r="O450">
            <v>80852923</v>
          </cell>
          <cell r="P450">
            <v>1</v>
          </cell>
          <cell r="Q450" t="str">
            <v>FORERO RINCON</v>
          </cell>
          <cell r="R450" t="str">
            <v>FRANCISCO JULIAN</v>
          </cell>
          <cell r="S450" t="str">
            <v>No Aplica</v>
          </cell>
          <cell r="T450" t="str">
            <v>FRANCISCO JULIAN FORERO RINCON</v>
          </cell>
          <cell r="U450" t="str">
            <v>M</v>
          </cell>
          <cell r="V450">
            <v>44578</v>
          </cell>
          <cell r="W450">
            <v>44580</v>
          </cell>
          <cell r="X450">
            <v>44582</v>
          </cell>
          <cell r="Y450">
            <v>44905</v>
          </cell>
          <cell r="Z450" t="str">
            <v>Contratación Directa</v>
          </cell>
          <cell r="AA450" t="str">
            <v>Contrato</v>
          </cell>
          <cell r="AB450" t="str">
            <v>Prestación de Servicios Profesionales</v>
          </cell>
          <cell r="AC450" t="str">
            <v>PRESTAR SERVICIOS PROFESIONALES PARA APOYAR EL SEGUIMIENTO TÉCNICO - AMBIENTAL DE LAS OBRAS DESARROLLADAS EN TERRITORIOS PRIORIZADOS POR LA SECRETARÍA DISTRITAL DEL HÁBITAT</v>
          </cell>
          <cell r="AD450">
            <v>44582</v>
          </cell>
          <cell r="AE450">
            <v>44582</v>
          </cell>
          <cell r="AF450">
            <v>44582</v>
          </cell>
          <cell r="AG450">
            <v>44915</v>
          </cell>
          <cell r="AH450">
            <v>11</v>
          </cell>
          <cell r="AI450">
            <v>0</v>
          </cell>
          <cell r="AJ450">
            <v>11</v>
          </cell>
          <cell r="AK450">
            <v>11</v>
          </cell>
          <cell r="AL450">
            <v>0</v>
          </cell>
          <cell r="AN450">
            <v>44915</v>
          </cell>
          <cell r="AO450">
            <v>80300000</v>
          </cell>
          <cell r="AP450">
            <v>80300000</v>
          </cell>
          <cell r="AQ450">
            <v>7300000</v>
          </cell>
          <cell r="AR450">
            <v>0</v>
          </cell>
          <cell r="AS450">
            <v>2790</v>
          </cell>
          <cell r="AT450">
            <v>428</v>
          </cell>
          <cell r="AU450">
            <v>44565</v>
          </cell>
          <cell r="AV450">
            <v>80300000</v>
          </cell>
          <cell r="AW450" t="str">
            <v>O23011601190000007575</v>
          </cell>
          <cell r="AX450" t="str">
            <v>INVERSION</v>
          </cell>
          <cell r="AY450">
            <v>0</v>
          </cell>
          <cell r="AZ450" t="str">
            <v>5000262897</v>
          </cell>
          <cell r="BA450">
            <v>510</v>
          </cell>
          <cell r="BB450">
            <v>44579</v>
          </cell>
          <cell r="BC450">
            <v>80300000</v>
          </cell>
          <cell r="BK450" t="str">
            <v/>
          </cell>
          <cell r="CE450" t="str">
            <v/>
          </cell>
          <cell r="CF450" t="str">
            <v/>
          </cell>
          <cell r="EL450" t="str">
            <v>NO</v>
          </cell>
          <cell r="EM450" t="str">
            <v>No Aplica</v>
          </cell>
          <cell r="EN450" t="str">
            <v xml:space="preserve">120
</v>
          </cell>
          <cell r="EO450" t="e">
            <v>#VALUE!</v>
          </cell>
          <cell r="EP450">
            <v>45815</v>
          </cell>
          <cell r="ES450" t="str">
            <v>Clausula 1 - Numeral 6 y 23</v>
          </cell>
          <cell r="ET45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50" t="str">
            <v>No aplica</v>
          </cell>
        </row>
        <row r="451">
          <cell r="E451">
            <v>445</v>
          </cell>
          <cell r="F451" t="str">
            <v>445-2022</v>
          </cell>
          <cell r="G451" t="str">
            <v>CO1.PCCNTR.3241848</v>
          </cell>
          <cell r="H451" t="str">
            <v>ELABORAR 8 DOCUMENTOS DE LINEAMIENTOS DE INTERVENCIÓN, GESTIÓN INTERINSTITUCIONAL Y EVALUACIÓN DE LAS INTERVENCIONES TERRITORIALES EN LOS 8 TERRITORIOS PRIORIZADOS EN ÁREAS DE ORIGEN INFORMAL</v>
          </cell>
          <cell r="I451" t="str">
            <v>En Ejecución</v>
          </cell>
          <cell r="J451" t="str">
            <v>https://community.secop.gov.co/Public/Tendering/OpportunityDetail/Index?noticeUID=CO1.NTC.2560885&amp;isFromPublicArea=True&amp;isModal=true&amp;asPopupView=true</v>
          </cell>
          <cell r="K451" t="str">
            <v>SDHT-SDB-PSP-096-2022</v>
          </cell>
          <cell r="L451" t="str">
            <v>X</v>
          </cell>
          <cell r="N451" t="str">
            <v>CC</v>
          </cell>
          <cell r="O451">
            <v>1076651397</v>
          </cell>
          <cell r="P451">
            <v>9</v>
          </cell>
          <cell r="Q451" t="str">
            <v>NIÑO PINILLA</v>
          </cell>
          <cell r="R451" t="str">
            <v>IRMA LORENA</v>
          </cell>
          <cell r="S451" t="str">
            <v>No Aplica</v>
          </cell>
          <cell r="T451" t="str">
            <v>IRMA LORENA NIÑO PINILLA</v>
          </cell>
          <cell r="U451" t="str">
            <v>F</v>
          </cell>
          <cell r="V451">
            <v>44575</v>
          </cell>
          <cell r="W451">
            <v>44579</v>
          </cell>
          <cell r="X451">
            <v>44582</v>
          </cell>
          <cell r="Y451">
            <v>44755</v>
          </cell>
          <cell r="Z451" t="str">
            <v>Contratación Directa</v>
          </cell>
          <cell r="AA451" t="str">
            <v>Contrato</v>
          </cell>
          <cell r="AB451" t="str">
            <v>Prestación de Servicios Profesionales</v>
          </cell>
          <cell r="AC451" t="str">
            <v>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v>
          </cell>
          <cell r="AD451">
            <v>44582</v>
          </cell>
          <cell r="AE451">
            <v>44582</v>
          </cell>
          <cell r="AF451">
            <v>44582</v>
          </cell>
          <cell r="AG451">
            <v>44762</v>
          </cell>
          <cell r="AH451">
            <v>6</v>
          </cell>
          <cell r="AI451">
            <v>0</v>
          </cell>
          <cell r="AJ451">
            <v>6</v>
          </cell>
          <cell r="AK451">
            <v>6</v>
          </cell>
          <cell r="AL451">
            <v>0</v>
          </cell>
          <cell r="AN451">
            <v>44762</v>
          </cell>
          <cell r="AO451">
            <v>43800000</v>
          </cell>
          <cell r="AP451">
            <v>43800000</v>
          </cell>
          <cell r="AQ451">
            <v>7300000</v>
          </cell>
          <cell r="AR451">
            <v>0</v>
          </cell>
          <cell r="AS451">
            <v>2813</v>
          </cell>
          <cell r="AT451">
            <v>468</v>
          </cell>
          <cell r="AU451">
            <v>44565</v>
          </cell>
          <cell r="AV451">
            <v>43800000</v>
          </cell>
          <cell r="AW451" t="str">
            <v>O23011601190000007575</v>
          </cell>
          <cell r="AX451" t="str">
            <v>INVERSION</v>
          </cell>
          <cell r="AY451">
            <v>0</v>
          </cell>
          <cell r="AZ451" t="str">
            <v>5000260143</v>
          </cell>
          <cell r="BA451">
            <v>446</v>
          </cell>
          <cell r="BB451">
            <v>44578</v>
          </cell>
          <cell r="BC451">
            <v>43800000</v>
          </cell>
          <cell r="BK451" t="str">
            <v/>
          </cell>
          <cell r="CE451" t="str">
            <v/>
          </cell>
          <cell r="CF451" t="str">
            <v/>
          </cell>
          <cell r="EL451" t="str">
            <v>NO</v>
          </cell>
          <cell r="EM451" t="str">
            <v>No Aplica</v>
          </cell>
          <cell r="EN451" t="str">
            <v xml:space="preserve">120
</v>
          </cell>
          <cell r="EO451" t="e">
            <v>#VALUE!</v>
          </cell>
          <cell r="EP451">
            <v>45662</v>
          </cell>
          <cell r="ES451" t="str">
            <v>Clausula 1 - Numeral 6 y 23</v>
          </cell>
          <cell r="ET45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51" t="str">
            <v>No aplica</v>
          </cell>
        </row>
        <row r="452">
          <cell r="E452">
            <v>446</v>
          </cell>
          <cell r="F452" t="str">
            <v>446-2022</v>
          </cell>
          <cell r="G452" t="str">
            <v>CO1.PCCNTR.3242046</v>
          </cell>
          <cell r="H452" t="str">
            <v>No Aplica</v>
          </cell>
          <cell r="I452" t="str">
            <v>En Ejecución</v>
          </cell>
          <cell r="J452" t="str">
            <v>https://community.secop.gov.co/Public/Tendering/OpportunityDetail/Index?noticeUID=CO1.NTC.2561261&amp;isFromPublicArea=True&amp;isModal=true&amp;asPopupView=true</v>
          </cell>
          <cell r="K452" t="str">
            <v>SDHT-SDB-PSP-019-2022</v>
          </cell>
          <cell r="L452" t="str">
            <v>X</v>
          </cell>
          <cell r="N452" t="str">
            <v>CC</v>
          </cell>
          <cell r="O452">
            <v>77193263</v>
          </cell>
          <cell r="P452">
            <v>8</v>
          </cell>
          <cell r="Q452" t="str">
            <v>VARGAS CASTRO</v>
          </cell>
          <cell r="R452" t="str">
            <v>RAFAEL EDUARDO</v>
          </cell>
          <cell r="S452" t="str">
            <v>No Aplica</v>
          </cell>
          <cell r="T452" t="str">
            <v>RAFAEL EDUARDO VARGAS CASTRO</v>
          </cell>
          <cell r="U452" t="str">
            <v>M</v>
          </cell>
          <cell r="V452">
            <v>44575</v>
          </cell>
          <cell r="W452">
            <v>44578</v>
          </cell>
          <cell r="X452">
            <v>44580</v>
          </cell>
          <cell r="Y452">
            <v>45457</v>
          </cell>
          <cell r="Z452" t="str">
            <v>Contratación Directa</v>
          </cell>
          <cell r="AA452" t="str">
            <v>Contrato</v>
          </cell>
          <cell r="AB452" t="str">
            <v>Prestación de Servicios Profesionales</v>
          </cell>
          <cell r="AC452" t="str">
            <v>PRESTAR SERVICIOS PROFESIONALES PARA APOYAR LAS ACTIVIDADES JURÍDICAS EN LAS ETAPAS PRECONTRACTUAL, CONTRACTUAL Y POSTCONTRACTUAL EN EL MARCO DEL MEJORAMIENTO INTEGRAL EN TERRITORIOS PRIORIZADOS POR LA SECRETARÍA DISTRITAL DEL HÁBITAT CON CARGO AL SISTEMA GENERAL DE REGALÍAS</v>
          </cell>
          <cell r="AD452">
            <v>44585</v>
          </cell>
          <cell r="AE452">
            <v>44585</v>
          </cell>
          <cell r="AF452">
            <v>33</v>
          </cell>
          <cell r="AG452">
            <v>45222</v>
          </cell>
          <cell r="AH452">
            <v>21</v>
          </cell>
          <cell r="AI452">
            <v>0</v>
          </cell>
          <cell r="AJ452">
            <v>21</v>
          </cell>
          <cell r="AK452">
            <v>21</v>
          </cell>
          <cell r="AL452">
            <v>0</v>
          </cell>
          <cell r="AN452">
            <v>45222</v>
          </cell>
          <cell r="AO452">
            <v>163800000</v>
          </cell>
          <cell r="AP452">
            <v>171680333</v>
          </cell>
          <cell r="AQ452">
            <v>7800000</v>
          </cell>
          <cell r="AR452">
            <v>-7880333</v>
          </cell>
          <cell r="AS452" t="str">
            <v>Regalias</v>
          </cell>
          <cell r="AT452">
            <v>422</v>
          </cell>
          <cell r="AU452">
            <v>44565</v>
          </cell>
          <cell r="AV452">
            <v>163800000</v>
          </cell>
          <cell r="AW452" t="str">
            <v>00RE-4002-1400-2021-01101-0001</v>
          </cell>
          <cell r="AX452" t="str">
            <v>Regalias</v>
          </cell>
          <cell r="AY452">
            <v>0</v>
          </cell>
          <cell r="AZ452" t="str">
            <v>Regalias</v>
          </cell>
          <cell r="BA452">
            <v>722</v>
          </cell>
          <cell r="BB452">
            <v>44585</v>
          </cell>
          <cell r="BC452">
            <v>163800000</v>
          </cell>
          <cell r="BD452" t="e">
            <v>#N/A</v>
          </cell>
          <cell r="BE452">
            <v>422</v>
          </cell>
          <cell r="BF452">
            <v>44565</v>
          </cell>
          <cell r="BG452" t="str">
            <v>Regalias</v>
          </cell>
          <cell r="BH452">
            <v>722</v>
          </cell>
          <cell r="BI452">
            <v>44726</v>
          </cell>
          <cell r="BJ452" t="str">
            <v>00RE-4002-1400-2021-01101-0001</v>
          </cell>
          <cell r="BK452" t="str">
            <v>Regalias</v>
          </cell>
          <cell r="BL452">
            <v>44726</v>
          </cell>
          <cell r="BM452">
            <v>7880333</v>
          </cell>
          <cell r="BN452">
            <v>44729</v>
          </cell>
          <cell r="CE452" t="str">
            <v/>
          </cell>
          <cell r="CF452" t="str">
            <v/>
          </cell>
          <cell r="EL452" t="str">
            <v>NO</v>
          </cell>
          <cell r="EM452" t="str">
            <v>No Aplica</v>
          </cell>
          <cell r="EN452" t="str">
            <v xml:space="preserve">120
</v>
          </cell>
          <cell r="EO452" t="e">
            <v>#VALUE!</v>
          </cell>
          <cell r="EP452">
            <v>46122</v>
          </cell>
          <cell r="ES452" t="str">
            <v>Clausula 1 - Numeral 6 y 23</v>
          </cell>
          <cell r="ET45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52" t="str">
            <v>No aplica</v>
          </cell>
        </row>
        <row r="453">
          <cell r="E453">
            <v>447</v>
          </cell>
          <cell r="F453" t="str">
            <v>447-2022</v>
          </cell>
          <cell r="G453" t="str">
            <v>CO1.PCCNTR.3241939</v>
          </cell>
          <cell r="H453" t="str">
            <v>No Aplica</v>
          </cell>
          <cell r="I453" t="str">
            <v>En Ejecución</v>
          </cell>
          <cell r="J453" t="str">
            <v>https://community.secop.gov.co/Public/Tendering/OpportunityDetail/Index?noticeUID=CO1.NTC.2561156&amp;isFromPublicArea=True&amp;isModal=true&amp;asPopupView=true</v>
          </cell>
          <cell r="K453" t="str">
            <v>SDHT-SDB-PSP-025-2022</v>
          </cell>
          <cell r="L453" t="str">
            <v>X</v>
          </cell>
          <cell r="N453" t="str">
            <v>CC</v>
          </cell>
          <cell r="O453">
            <v>52526577</v>
          </cell>
          <cell r="P453">
            <v>5</v>
          </cell>
          <cell r="Q453" t="str">
            <v xml:space="preserve">VARGAS </v>
          </cell>
          <cell r="R453" t="str">
            <v>ELIANA MOSCOSO</v>
          </cell>
          <cell r="S453" t="str">
            <v>No Aplica</v>
          </cell>
          <cell r="T453" t="str">
            <v xml:space="preserve">ELIANA MOSCOSO VARGAS </v>
          </cell>
          <cell r="U453" t="str">
            <v>F</v>
          </cell>
          <cell r="V453">
            <v>44575</v>
          </cell>
          <cell r="W453">
            <v>44580</v>
          </cell>
          <cell r="X453">
            <v>44579</v>
          </cell>
          <cell r="Y453">
            <v>45093</v>
          </cell>
          <cell r="Z453" t="str">
            <v>Contratación Directa</v>
          </cell>
          <cell r="AA453" t="str">
            <v>Contrato</v>
          </cell>
          <cell r="AB453" t="str">
            <v>Prestación de Servicios Profesionales</v>
          </cell>
          <cell r="AC453" t="str">
            <v>PRESTAR LOS SERVICIOS PROFESIONALES PARA APOYAR LAS ACTIVIDADES RELACIONADAS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v>
          </cell>
          <cell r="AD453">
            <v>44585</v>
          </cell>
          <cell r="AE453">
            <v>44585</v>
          </cell>
          <cell r="AF453">
            <v>44585</v>
          </cell>
          <cell r="AG453">
            <v>45130</v>
          </cell>
          <cell r="AH453">
            <v>18</v>
          </cell>
          <cell r="AI453">
            <v>0</v>
          </cell>
          <cell r="AJ453">
            <v>18</v>
          </cell>
          <cell r="AK453">
            <v>18</v>
          </cell>
          <cell r="AL453">
            <v>0</v>
          </cell>
          <cell r="AN453">
            <v>45130</v>
          </cell>
          <cell r="AO453">
            <v>133200000</v>
          </cell>
          <cell r="AP453">
            <v>133200000</v>
          </cell>
          <cell r="AQ453">
            <v>7400000</v>
          </cell>
          <cell r="AR453">
            <v>0</v>
          </cell>
          <cell r="AS453" t="str">
            <v>Regalias</v>
          </cell>
          <cell r="AT453">
            <v>322</v>
          </cell>
          <cell r="AU453">
            <v>44565</v>
          </cell>
          <cell r="AV453">
            <v>157500000</v>
          </cell>
          <cell r="AW453" t="str">
            <v>00RE-4002-1400-2021-01101-0001</v>
          </cell>
          <cell r="AX453" t="str">
            <v>Regalias</v>
          </cell>
          <cell r="AY453">
            <v>0</v>
          </cell>
          <cell r="AZ453" t="str">
            <v>Regalias</v>
          </cell>
          <cell r="BA453">
            <v>1022</v>
          </cell>
          <cell r="BB453">
            <v>44585</v>
          </cell>
          <cell r="BC453">
            <v>157500000</v>
          </cell>
          <cell r="BK453" t="str">
            <v/>
          </cell>
          <cell r="CE453" t="str">
            <v/>
          </cell>
          <cell r="CF453" t="str">
            <v/>
          </cell>
          <cell r="EL453" t="str">
            <v>NO</v>
          </cell>
          <cell r="EM453" t="str">
            <v>No Aplica</v>
          </cell>
          <cell r="EN453" t="str">
            <v xml:space="preserve">120
</v>
          </cell>
          <cell r="EO453" t="e">
            <v>#VALUE!</v>
          </cell>
          <cell r="EP453">
            <v>46030</v>
          </cell>
          <cell r="ES453" t="str">
            <v>Clausula 1 - Numeral 6 y 23</v>
          </cell>
          <cell r="ET45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53" t="str">
            <v>No aplica</v>
          </cell>
        </row>
        <row r="454">
          <cell r="E454">
            <v>448</v>
          </cell>
          <cell r="F454" t="str">
            <v>448-2022</v>
          </cell>
          <cell r="G454" t="str">
            <v>CO1.PCCNTR.3242212</v>
          </cell>
          <cell r="H454" t="str">
            <v xml:space="preserve">ASIGNAR 4500 SUBSIDIOS PARA MEJORAMIENTO DE VIVIENDA PRIORIZANDO HOGARES CON JEFATURA FEMENINA, PERSONAS CON DISCAPACIDAD, VÍCTIMAS DEL CONFLICTO ARMADO, POBLACIÓN ÉTNICA Y ADULTOS MAYORES </v>
          </cell>
          <cell r="I454" t="str">
            <v>En Ejecución</v>
          </cell>
          <cell r="J454" t="str">
            <v>https://community.secop.gov.co/Public/Tendering/OpportunityDetail/Index?noticeUID=CO1.NTC.2561363&amp;isFromPublicArea=True&amp;isModal=true&amp;asPopupView=true</v>
          </cell>
          <cell r="K454" t="str">
            <v>SDHT-SDB-PSP-066-2022</v>
          </cell>
          <cell r="L454" t="str">
            <v>X</v>
          </cell>
          <cell r="N454" t="str">
            <v>CC</v>
          </cell>
          <cell r="O454">
            <v>79642668</v>
          </cell>
          <cell r="P454">
            <v>1</v>
          </cell>
          <cell r="Q454" t="str">
            <v>CUINTACO PRIETO</v>
          </cell>
          <cell r="R454" t="str">
            <v>FREDDY ALEJANDRO</v>
          </cell>
          <cell r="S454" t="str">
            <v>No Aplica</v>
          </cell>
          <cell r="T454" t="str">
            <v>FREDDY ALEJANDRO CUINTACO PRIETO</v>
          </cell>
          <cell r="U454" t="str">
            <v>M</v>
          </cell>
          <cell r="V454">
            <v>44575</v>
          </cell>
          <cell r="W454">
            <v>44581</v>
          </cell>
          <cell r="X454">
            <v>44579</v>
          </cell>
          <cell r="Y454">
            <v>44748</v>
          </cell>
          <cell r="Z454" t="str">
            <v>Contratación Directa</v>
          </cell>
          <cell r="AA454" t="str">
            <v>Contrato</v>
          </cell>
          <cell r="AB454" t="str">
            <v>Prestación de Servicios Profesionales</v>
          </cell>
          <cell r="AC454" t="str">
            <v>PRESTAR SERVICIOS PROFESIONALES PARA LA ESTRUCTURACIÓN TÉCNICA NECESARIA PARA LA ASIGNACIÓN DE SUBSIDIOS DE MEJORAMIENTOS DE VIVIENDA - MODALIDAD HABITABILIDAD EN LOS TERRITORIOS PRIORIZADOS POR LA SECRETARÍA DISTRITAL DEL HÁBITAT</v>
          </cell>
          <cell r="AD454">
            <v>44581</v>
          </cell>
          <cell r="AE454">
            <v>44581</v>
          </cell>
          <cell r="AF454">
            <v>44581</v>
          </cell>
          <cell r="AG454">
            <v>44761</v>
          </cell>
          <cell r="AH454">
            <v>6</v>
          </cell>
          <cell r="AI454">
            <v>0</v>
          </cell>
          <cell r="AJ454">
            <v>9</v>
          </cell>
          <cell r="AK454">
            <v>9</v>
          </cell>
          <cell r="AL454">
            <v>0</v>
          </cell>
          <cell r="AM454">
            <v>44761</v>
          </cell>
          <cell r="AN454">
            <v>44853</v>
          </cell>
          <cell r="AO454">
            <v>43800000</v>
          </cell>
          <cell r="AP454">
            <v>65700000</v>
          </cell>
          <cell r="AQ454">
            <v>7300000</v>
          </cell>
          <cell r="AR454">
            <v>0</v>
          </cell>
          <cell r="AS454">
            <v>2715</v>
          </cell>
          <cell r="AT454">
            <v>176</v>
          </cell>
          <cell r="AU454">
            <v>44564</v>
          </cell>
          <cell r="AV454">
            <v>43800000</v>
          </cell>
          <cell r="AW454" t="str">
            <v>O23011601010000007715</v>
          </cell>
          <cell r="AX454" t="str">
            <v>INVERSION</v>
          </cell>
          <cell r="AY454">
            <v>0</v>
          </cell>
          <cell r="AZ454" t="str">
            <v>5000260136</v>
          </cell>
          <cell r="BA454">
            <v>445</v>
          </cell>
          <cell r="BB454">
            <v>44578</v>
          </cell>
          <cell r="BC454">
            <v>43800000</v>
          </cell>
          <cell r="BD454">
            <v>3961</v>
          </cell>
          <cell r="BE454">
            <v>1114</v>
          </cell>
          <cell r="BF454">
            <v>44729</v>
          </cell>
          <cell r="BG454" t="str">
            <v>5000335604</v>
          </cell>
          <cell r="BH454">
            <v>1092</v>
          </cell>
          <cell r="BI454">
            <v>44755</v>
          </cell>
          <cell r="BJ454" t="str">
            <v>O23011601010000007715</v>
          </cell>
          <cell r="BK454" t="str">
            <v>INVERSION</v>
          </cell>
          <cell r="BL454">
            <v>44754</v>
          </cell>
          <cell r="BM454">
            <v>21900000</v>
          </cell>
          <cell r="CE454" t="str">
            <v/>
          </cell>
          <cell r="CF454" t="str">
            <v/>
          </cell>
          <cell r="CI454">
            <v>44747</v>
          </cell>
          <cell r="CJ454">
            <v>3</v>
          </cell>
          <cell r="CK454">
            <v>0</v>
          </cell>
          <cell r="CL454">
            <v>44754</v>
          </cell>
          <cell r="CM454">
            <v>44762</v>
          </cell>
          <cell r="CN454">
            <v>44853</v>
          </cell>
          <cell r="EL454" t="str">
            <v>NO</v>
          </cell>
          <cell r="EM454" t="str">
            <v>No Aplica</v>
          </cell>
          <cell r="EN454" t="str">
            <v xml:space="preserve">120
</v>
          </cell>
          <cell r="EO454" t="e">
            <v>#VALUE!</v>
          </cell>
          <cell r="EP454">
            <v>45753</v>
          </cell>
          <cell r="ES454" t="str">
            <v>Clausula 1 - Numeral 6 y 23</v>
          </cell>
          <cell r="ET45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54" t="str">
            <v>No aplica</v>
          </cell>
        </row>
        <row r="455">
          <cell r="E455">
            <v>449</v>
          </cell>
          <cell r="F455" t="str">
            <v>449-2022</v>
          </cell>
          <cell r="G455" t="str">
            <v>CO1.PCCNTR.3243533</v>
          </cell>
          <cell r="H455" t="str">
            <v>IMPLEMENTAR 1  SISTEMA  DE LA SDHT</v>
          </cell>
          <cell r="I455" t="str">
            <v>En Ejecución</v>
          </cell>
          <cell r="J455" t="str">
            <v>https://community.secop.gov.co/Public/Tendering/OpportunityDetail/Index?noticeUID=CO1.NTC.2562175&amp;isFromPublicArea=True&amp;isModal=true&amp;asPopupView=true</v>
          </cell>
          <cell r="K455" t="str">
            <v>SDTH-SDA-PSP-014-2022</v>
          </cell>
          <cell r="L455" t="str">
            <v>X</v>
          </cell>
          <cell r="N455" t="str">
            <v>CC</v>
          </cell>
          <cell r="O455">
            <v>1056552550</v>
          </cell>
          <cell r="P455">
            <v>2</v>
          </cell>
          <cell r="Q455" t="str">
            <v>MANRIQUE ZARATE</v>
          </cell>
          <cell r="R455" t="str">
            <v>MARIA IBETH</v>
          </cell>
          <cell r="S455" t="str">
            <v>No Aplica</v>
          </cell>
          <cell r="T455" t="str">
            <v>MARIA IBETH MANRIQUE ZARATE</v>
          </cell>
          <cell r="U455" t="str">
            <v>F</v>
          </cell>
          <cell r="V455">
            <v>44575</v>
          </cell>
          <cell r="W455">
            <v>44578</v>
          </cell>
          <cell r="X455">
            <v>44578</v>
          </cell>
          <cell r="Y455">
            <v>44927</v>
          </cell>
          <cell r="Z455" t="str">
            <v>Contratación Directa</v>
          </cell>
          <cell r="AA455" t="str">
            <v>Contrato</v>
          </cell>
          <cell r="AB455" t="str">
            <v>Prestación de Servicios Profesionales</v>
          </cell>
          <cell r="AC455" t="str">
            <v>PRESTAR LOS SERVICIOS PROFESIONALES PARA APOYAR EL DESARROLLO DE LA LIQUIDACIÓN DE LA NÓMINA DE LA SECRETARÍA DISTRITAL DEL HÁBITAT.</v>
          </cell>
          <cell r="AD455">
            <v>44578</v>
          </cell>
          <cell r="AE455">
            <v>44578</v>
          </cell>
          <cell r="AF455">
            <v>44578</v>
          </cell>
          <cell r="AG455">
            <v>44927</v>
          </cell>
          <cell r="AH455">
            <v>11</v>
          </cell>
          <cell r="AI455">
            <v>15</v>
          </cell>
          <cell r="AJ455">
            <v>11.5</v>
          </cell>
          <cell r="AK455">
            <v>11</v>
          </cell>
          <cell r="AL455">
            <v>15</v>
          </cell>
          <cell r="AN455">
            <v>44927</v>
          </cell>
          <cell r="AO455">
            <v>71070000</v>
          </cell>
          <cell r="AP455">
            <v>71070000</v>
          </cell>
          <cell r="AQ455">
            <v>6180000</v>
          </cell>
          <cell r="AR455">
            <v>0</v>
          </cell>
          <cell r="AS455">
            <v>3195</v>
          </cell>
          <cell r="AT455">
            <v>693</v>
          </cell>
          <cell r="AU455">
            <v>44565</v>
          </cell>
          <cell r="AV455">
            <v>71070000</v>
          </cell>
          <cell r="AW455" t="str">
            <v>O23011605560000007754</v>
          </cell>
          <cell r="AX455" t="str">
            <v>INVERSION</v>
          </cell>
          <cell r="AY455">
            <v>0</v>
          </cell>
          <cell r="AZ455" t="str">
            <v>5000261269</v>
          </cell>
          <cell r="BA455">
            <v>449</v>
          </cell>
          <cell r="BB455">
            <v>44578</v>
          </cell>
          <cell r="BC455">
            <v>71070000</v>
          </cell>
          <cell r="BK455" t="str">
            <v/>
          </cell>
          <cell r="CE455" t="str">
            <v/>
          </cell>
          <cell r="CF455" t="str">
            <v/>
          </cell>
          <cell r="EL455" t="str">
            <v>NO</v>
          </cell>
          <cell r="EM455" t="str">
            <v>No Aplica</v>
          </cell>
          <cell r="EN455" t="str">
            <v xml:space="preserve">120
</v>
          </cell>
          <cell r="EO455" t="e">
            <v>#VALUE!</v>
          </cell>
          <cell r="EP455">
            <v>45827</v>
          </cell>
          <cell r="ES455" t="str">
            <v>Clausula 1 - Numeral 6 y 23</v>
          </cell>
          <cell r="ET45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55" t="str">
            <v>No aplica</v>
          </cell>
        </row>
        <row r="456">
          <cell r="E456">
            <v>450</v>
          </cell>
          <cell r="F456" t="str">
            <v>450-2022</v>
          </cell>
          <cell r="G456" t="str">
            <v>CO1.PCCNTR.3243649</v>
          </cell>
          <cell r="H456" t="str">
            <v>IMPLEMENTAR 1  SISTEMA  DE LA SDHT</v>
          </cell>
          <cell r="I456" t="str">
            <v>En Ejecución</v>
          </cell>
          <cell r="J456" t="str">
            <v>https://community.secop.gov.co/Public/Tendering/OpportunityDetail/Index?noticeUID=CO1.NTC.2562485&amp;isFromPublicArea=True&amp;isModal=true&amp;asPopupView=true</v>
          </cell>
          <cell r="K456" t="str">
            <v>SDTH-SDA-PSP-013-2022</v>
          </cell>
          <cell r="L456" t="str">
            <v>X</v>
          </cell>
          <cell r="N456" t="str">
            <v>CC</v>
          </cell>
          <cell r="O456">
            <v>60314461</v>
          </cell>
          <cell r="P456">
            <v>9</v>
          </cell>
          <cell r="Q456" t="str">
            <v>MELGAREJO</v>
          </cell>
          <cell r="R456" t="str">
            <v>MARIA STELLA</v>
          </cell>
          <cell r="S456" t="str">
            <v>No Aplica</v>
          </cell>
          <cell r="T456" t="str">
            <v>MARIA STELLA MELGAREJO</v>
          </cell>
          <cell r="U456" t="str">
            <v>F</v>
          </cell>
          <cell r="V456">
            <v>44575</v>
          </cell>
          <cell r="W456">
            <v>44580</v>
          </cell>
          <cell r="X456">
            <v>44578</v>
          </cell>
          <cell r="Y456">
            <v>44758</v>
          </cell>
          <cell r="Z456" t="str">
            <v>Contratación Directa</v>
          </cell>
          <cell r="AA456" t="str">
            <v>Contrato</v>
          </cell>
          <cell r="AB456" t="str">
            <v>Prestación de Servicios Profesionales</v>
          </cell>
          <cell r="AC456" t="str">
            <v>PRESTAR SERVICIOS PROFESIONALES PARA APOYAR LA GESTIÓN DE LAS ACTIVIDADES DE TALENTO HUMANO DE LA SECRETARÍA DISTRITAL DEL HÁBITAT, ASÍ COMO EFECTUAR LOS CONTROLES A LAS MISMAS</v>
          </cell>
          <cell r="AD456">
            <v>44580</v>
          </cell>
          <cell r="AE456">
            <v>44580</v>
          </cell>
          <cell r="AF456">
            <v>44580</v>
          </cell>
          <cell r="AG456">
            <v>44760</v>
          </cell>
          <cell r="AH456">
            <v>6</v>
          </cell>
          <cell r="AI456">
            <v>0</v>
          </cell>
          <cell r="AJ456">
            <v>6</v>
          </cell>
          <cell r="AK456">
            <v>6</v>
          </cell>
          <cell r="AL456">
            <v>0</v>
          </cell>
          <cell r="AN456">
            <v>44760</v>
          </cell>
          <cell r="AO456">
            <v>32100000</v>
          </cell>
          <cell r="AP456">
            <v>32100000</v>
          </cell>
          <cell r="AQ456">
            <v>5350000</v>
          </cell>
          <cell r="AR456">
            <v>0</v>
          </cell>
          <cell r="AS456">
            <v>3188</v>
          </cell>
          <cell r="AT456">
            <v>535</v>
          </cell>
          <cell r="AU456">
            <v>44565</v>
          </cell>
          <cell r="AV456">
            <v>32100000</v>
          </cell>
          <cell r="AW456" t="str">
            <v>O23011605560000007754</v>
          </cell>
          <cell r="AX456" t="str">
            <v>INVERSION</v>
          </cell>
          <cell r="AY456">
            <v>0</v>
          </cell>
          <cell r="AZ456" t="str">
            <v>5000259654</v>
          </cell>
          <cell r="BA456">
            <v>420</v>
          </cell>
          <cell r="BB456">
            <v>44578</v>
          </cell>
          <cell r="BC456">
            <v>32100000</v>
          </cell>
          <cell r="BK456" t="str">
            <v/>
          </cell>
          <cell r="CE456" t="str">
            <v/>
          </cell>
          <cell r="CF456" t="str">
            <v/>
          </cell>
          <cell r="EL456" t="str">
            <v>NO</v>
          </cell>
          <cell r="EM456" t="str">
            <v>No Aplica</v>
          </cell>
          <cell r="EN456" t="str">
            <v xml:space="preserve">120
</v>
          </cell>
          <cell r="EO456" t="e">
            <v>#VALUE!</v>
          </cell>
          <cell r="EP456">
            <v>45660</v>
          </cell>
          <cell r="ES456" t="str">
            <v>Clausula 1 - Numeral 6 y 23</v>
          </cell>
          <cell r="ET45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56" t="str">
            <v>No aplica</v>
          </cell>
        </row>
        <row r="457">
          <cell r="E457">
            <v>451</v>
          </cell>
          <cell r="F457" t="str">
            <v>451-2022</v>
          </cell>
          <cell r="G457" t="str">
            <v>CO1.PCCNTR.3243163</v>
          </cell>
          <cell r="H457" t="str">
            <v>ELABORAR 8 DOCUMENTOS DE LINEAMIENTOS DE INTERVENCIÓN, GESTIÓN INTERINSTITUCIONAL Y EVALUACIÓN DE LAS INTERVENCIONES TERRITORIALES EN LOS 8 TERRITORIOS PRIORIZADOS EN ÁREAS DE ORIGEN INFORMAL</v>
          </cell>
          <cell r="I457" t="str">
            <v>En Ejecución</v>
          </cell>
          <cell r="J457" t="str">
            <v>https://community.secop.gov.co/Public/Tendering/OpportunityDetail/Index?noticeUID=CO1.NTC.2562503&amp;isFromPublicArea=True&amp;isModal=true&amp;asPopupView=true</v>
          </cell>
          <cell r="K457" t="str">
            <v>SDHT-SDB-PSP-073-2022</v>
          </cell>
          <cell r="L457" t="str">
            <v>X</v>
          </cell>
          <cell r="N457" t="str">
            <v>CC</v>
          </cell>
          <cell r="O457">
            <v>1032489692</v>
          </cell>
          <cell r="P457">
            <v>3</v>
          </cell>
          <cell r="Q457" t="str">
            <v>BUITRAGO CRUZ</v>
          </cell>
          <cell r="R457" t="str">
            <v>CRISTIAN SANTIAGO</v>
          </cell>
          <cell r="S457" t="str">
            <v>No Aplica</v>
          </cell>
          <cell r="T457" t="str">
            <v>CRISTIAN SANTIAGO BUITRAGO CRUZ</v>
          </cell>
          <cell r="U457" t="str">
            <v>M</v>
          </cell>
          <cell r="V457">
            <v>44575</v>
          </cell>
          <cell r="W457">
            <v>44580</v>
          </cell>
          <cell r="X457">
            <v>44579</v>
          </cell>
          <cell r="Y457">
            <v>44910</v>
          </cell>
          <cell r="Z457" t="str">
            <v>Contratación Directa</v>
          </cell>
          <cell r="AA457" t="str">
            <v>Contrato</v>
          </cell>
          <cell r="AB457" t="str">
            <v>Prestación de Servicios Profesionales</v>
          </cell>
          <cell r="AC457" t="str">
            <v>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v>
          </cell>
          <cell r="AD457">
            <v>44580</v>
          </cell>
          <cell r="AE457">
            <v>44580</v>
          </cell>
          <cell r="AF457">
            <v>44580</v>
          </cell>
          <cell r="AG457">
            <v>44913</v>
          </cell>
          <cell r="AH457">
            <v>11</v>
          </cell>
          <cell r="AI457">
            <v>0</v>
          </cell>
          <cell r="AJ457">
            <v>11</v>
          </cell>
          <cell r="AK457">
            <v>11</v>
          </cell>
          <cell r="AL457">
            <v>0</v>
          </cell>
          <cell r="AN457">
            <v>44913</v>
          </cell>
          <cell r="AO457">
            <v>58300000</v>
          </cell>
          <cell r="AP457">
            <v>58300000</v>
          </cell>
          <cell r="AQ457">
            <v>5300000</v>
          </cell>
          <cell r="AR457">
            <v>0</v>
          </cell>
          <cell r="AS457">
            <v>2764</v>
          </cell>
          <cell r="AT457">
            <v>413</v>
          </cell>
          <cell r="AU457">
            <v>44565</v>
          </cell>
          <cell r="AV457">
            <v>58300000</v>
          </cell>
          <cell r="AW457" t="str">
            <v>O23011601190000007575</v>
          </cell>
          <cell r="AX457" t="str">
            <v>INVERSION</v>
          </cell>
          <cell r="AY457">
            <v>0</v>
          </cell>
          <cell r="AZ457" t="str">
            <v>5000265890</v>
          </cell>
          <cell r="BA457">
            <v>618</v>
          </cell>
          <cell r="BB457">
            <v>44580</v>
          </cell>
          <cell r="BC457">
            <v>58300000</v>
          </cell>
          <cell r="BK457" t="str">
            <v/>
          </cell>
          <cell r="CE457" t="str">
            <v/>
          </cell>
          <cell r="CF457" t="str">
            <v/>
          </cell>
          <cell r="EL457" t="str">
            <v>NO</v>
          </cell>
          <cell r="EM457" t="str">
            <v>No Aplica</v>
          </cell>
          <cell r="EN457" t="str">
            <v xml:space="preserve">120
</v>
          </cell>
          <cell r="EO457" t="e">
            <v>#VALUE!</v>
          </cell>
          <cell r="EP457">
            <v>45813</v>
          </cell>
          <cell r="ES457" t="str">
            <v>Clausula 1 - Numeral 6 y 23</v>
          </cell>
          <cell r="ET45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57" t="str">
            <v>No aplica</v>
          </cell>
        </row>
        <row r="458">
          <cell r="E458">
            <v>452</v>
          </cell>
          <cell r="F458" t="str">
            <v>452-2022</v>
          </cell>
          <cell r="G458" t="str">
            <v>CO1.PCCNTR.3244323</v>
          </cell>
          <cell r="H458" t="str">
            <v xml:space="preserve">ASIGNAR 4500 SUBSIDIOS PARA MEJORAMIENTO DE VIVIENDA PRIORIZANDO HOGARES CON JEFATURA FEMENINA, PERSONAS CON DISCAPACIDAD, VÍCTIMAS DEL CONFLICTO ARMADO, POBLACIÓN ÉTNICA Y ADULTOS MAYORES </v>
          </cell>
          <cell r="I458" t="str">
            <v>En Ejecución</v>
          </cell>
          <cell r="J458" t="str">
            <v>https://community.secop.gov.co/Public/Tendering/OpportunityDetail/Index?noticeUID=CO1.NTC.2563319&amp;isFromPublicArea=True&amp;isModal=true&amp;asPopupView=true</v>
          </cell>
          <cell r="K458" t="str">
            <v>SDHT-SDB-PSP-077-2022</v>
          </cell>
          <cell r="L458" t="str">
            <v>X</v>
          </cell>
          <cell r="N458" t="str">
            <v>CC</v>
          </cell>
          <cell r="O458">
            <v>80419954</v>
          </cell>
          <cell r="P458">
            <v>2</v>
          </cell>
          <cell r="Q458" t="str">
            <v>ARDILA ASSMUS</v>
          </cell>
          <cell r="R458" t="str">
            <v>GABRIEL HERNANDO</v>
          </cell>
          <cell r="S458" t="str">
            <v>No Aplica</v>
          </cell>
          <cell r="T458" t="str">
            <v>GABRIEL HERNANDO ARDILA ASSMUS</v>
          </cell>
          <cell r="U458" t="str">
            <v>M</v>
          </cell>
          <cell r="V458">
            <v>44575</v>
          </cell>
          <cell r="W458">
            <v>44579</v>
          </cell>
          <cell r="X458">
            <v>44579</v>
          </cell>
          <cell r="Y458">
            <v>44908</v>
          </cell>
          <cell r="Z458" t="str">
            <v>Contratación Directa</v>
          </cell>
          <cell r="AA458" t="str">
            <v>Contrato</v>
          </cell>
          <cell r="AB458" t="str">
            <v>Prestación de Servicios Profesionales</v>
          </cell>
          <cell r="AC458" t="str">
            <v>PRESTAR SERVICIOS PROFESIONALES PARA LA ESTRUCTURACIÓN TÉCNICA NECESARIA PARA LA ASIGNACIÓN DE SUBSIDIOS DE MEJORAMIENTOS DE VIVIENDA - MODALIDAD HABITABILIDAD EN LOS TERRITORIOS PRIORIZADOS</v>
          </cell>
          <cell r="AD458">
            <v>44580</v>
          </cell>
          <cell r="AE458">
            <v>44580</v>
          </cell>
          <cell r="AF458">
            <v>44580</v>
          </cell>
          <cell r="AG458">
            <v>44913</v>
          </cell>
          <cell r="AH458">
            <v>11</v>
          </cell>
          <cell r="AI458">
            <v>0</v>
          </cell>
          <cell r="AJ458">
            <v>11</v>
          </cell>
          <cell r="AK458">
            <v>11</v>
          </cell>
          <cell r="AL458">
            <v>0</v>
          </cell>
          <cell r="AN458">
            <v>44913</v>
          </cell>
          <cell r="AO458">
            <v>80300000</v>
          </cell>
          <cell r="AP458">
            <v>80300000</v>
          </cell>
          <cell r="AQ458">
            <v>7300000</v>
          </cell>
          <cell r="AR458">
            <v>0</v>
          </cell>
          <cell r="AS458">
            <v>2713</v>
          </cell>
          <cell r="AT458">
            <v>201</v>
          </cell>
          <cell r="AU458">
            <v>44564</v>
          </cell>
          <cell r="AV458">
            <v>80300000</v>
          </cell>
          <cell r="AW458" t="str">
            <v>O23011601010000007715</v>
          </cell>
          <cell r="AX458" t="str">
            <v>INVERSION</v>
          </cell>
          <cell r="AY458">
            <v>0</v>
          </cell>
          <cell r="AZ458" t="str">
            <v>5000265968</v>
          </cell>
          <cell r="BA458">
            <v>619</v>
          </cell>
          <cell r="BB458">
            <v>44580</v>
          </cell>
          <cell r="BC458">
            <v>80300000</v>
          </cell>
          <cell r="BK458" t="str">
            <v/>
          </cell>
          <cell r="CE458" t="str">
            <v/>
          </cell>
          <cell r="CF458" t="str">
            <v/>
          </cell>
          <cell r="EL458" t="str">
            <v>NO</v>
          </cell>
          <cell r="EM458" t="str">
            <v>No Aplica</v>
          </cell>
          <cell r="EN458" t="str">
            <v xml:space="preserve">120
</v>
          </cell>
          <cell r="EO458" t="e">
            <v>#VALUE!</v>
          </cell>
          <cell r="EP458">
            <v>45813</v>
          </cell>
          <cell r="ES458" t="str">
            <v>Clausula 1 - Numeral 6 y 23</v>
          </cell>
          <cell r="ET45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58" t="str">
            <v>No aplica</v>
          </cell>
        </row>
        <row r="459">
          <cell r="E459">
            <v>453</v>
          </cell>
          <cell r="F459" t="str">
            <v>453-2022</v>
          </cell>
          <cell r="G459" t="str">
            <v>CO1.PCCNTR.3244030</v>
          </cell>
          <cell r="H459" t="str">
            <v>ADELANTAR EL 100 % DE  ACCIONES DE PREVENCIÓN, VIGILANCIA Y CONTROL FRENTE A LOS DESARROLLOS URBANÍSTICOS ILEGALES.</v>
          </cell>
          <cell r="I459" t="str">
            <v>En Ejecución</v>
          </cell>
          <cell r="J459" t="str">
            <v>https://community.secop.gov.co/Public/Tendering/OpportunityDetail/Index?noticeUID=CO1.NTC.2562877&amp;isFromPublicArea=True&amp;isModal=true&amp;asPopupView=true</v>
          </cell>
          <cell r="K459" t="str">
            <v>SDHT-SDPS-PSP-025-2022</v>
          </cell>
          <cell r="L459" t="str">
            <v>X</v>
          </cell>
          <cell r="N459" t="str">
            <v>CC</v>
          </cell>
          <cell r="O459">
            <v>93377944</v>
          </cell>
          <cell r="P459">
            <v>4</v>
          </cell>
          <cell r="Q459" t="str">
            <v>GRAJALES MARIN</v>
          </cell>
          <cell r="R459" t="str">
            <v>DAVID ANDRES</v>
          </cell>
          <cell r="S459" t="str">
            <v>No Aplica</v>
          </cell>
          <cell r="T459" t="str">
            <v>DAVID ANDRES GRAJALES MARIN</v>
          </cell>
          <cell r="U459" t="str">
            <v>M</v>
          </cell>
          <cell r="V459">
            <v>44575</v>
          </cell>
          <cell r="W459">
            <v>44580</v>
          </cell>
          <cell r="X459">
            <v>44580</v>
          </cell>
          <cell r="Y459">
            <v>44920</v>
          </cell>
          <cell r="Z459" t="str">
            <v>Contratación Directa</v>
          </cell>
          <cell r="AA459" t="str">
            <v>Contrato</v>
          </cell>
          <cell r="AB459" t="str">
            <v>Prestación de Servicios Profesionales</v>
          </cell>
          <cell r="AC459" t="str">
            <v>PRESTAR SERVICIOS PROFESIONALES PARA APOYAR JURIDICAMENTE A LA SUBDIRECCIÓN DE PREVENCIÓN Y SEGUIMIENTO EN EL MONITOREO PARA LA PREVENCIÓN DE DESARROLLOS ILEGALES</v>
          </cell>
          <cell r="AD459">
            <v>44580</v>
          </cell>
          <cell r="AE459">
            <v>44580</v>
          </cell>
          <cell r="AF459">
            <v>44580</v>
          </cell>
          <cell r="AG459">
            <v>44922</v>
          </cell>
          <cell r="AH459">
            <v>11</v>
          </cell>
          <cell r="AI459">
            <v>9</v>
          </cell>
          <cell r="AJ459">
            <v>11.3</v>
          </cell>
          <cell r="AK459">
            <v>11</v>
          </cell>
          <cell r="AL459">
            <v>9</v>
          </cell>
          <cell r="AN459">
            <v>44922</v>
          </cell>
          <cell r="AO459">
            <v>96603700</v>
          </cell>
          <cell r="AP459">
            <v>96603700</v>
          </cell>
          <cell r="AQ459">
            <v>8549000</v>
          </cell>
          <cell r="AR459">
            <v>0</v>
          </cell>
          <cell r="AS459">
            <v>3004</v>
          </cell>
          <cell r="AT459">
            <v>735</v>
          </cell>
          <cell r="AU459">
            <v>44566</v>
          </cell>
          <cell r="AV459">
            <v>96860170</v>
          </cell>
          <cell r="AW459" t="str">
            <v>O23011603450000007812</v>
          </cell>
          <cell r="AX459" t="str">
            <v>INVERSION</v>
          </cell>
          <cell r="AY459">
            <v>0</v>
          </cell>
          <cell r="AZ459" t="str">
            <v>5000259670</v>
          </cell>
          <cell r="BA459">
            <v>424</v>
          </cell>
          <cell r="BB459">
            <v>44578</v>
          </cell>
          <cell r="BC459">
            <v>96603700</v>
          </cell>
          <cell r="BK459" t="str">
            <v/>
          </cell>
          <cell r="CE459" t="str">
            <v/>
          </cell>
          <cell r="CF459" t="str">
            <v/>
          </cell>
          <cell r="EL459" t="str">
            <v>NO</v>
          </cell>
          <cell r="EM459" t="str">
            <v>No Aplica</v>
          </cell>
          <cell r="EN459" t="str">
            <v xml:space="preserve">120
</v>
          </cell>
          <cell r="EO459" t="e">
            <v>#VALUE!</v>
          </cell>
          <cell r="EP459">
            <v>45822</v>
          </cell>
          <cell r="ES459" t="str">
            <v>Clausula 1 - Numeral 6 y 23</v>
          </cell>
          <cell r="ET45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59" t="str">
            <v>No aplica</v>
          </cell>
        </row>
        <row r="460">
          <cell r="E460">
            <v>454</v>
          </cell>
          <cell r="F460" t="str">
            <v>454-2022</v>
          </cell>
          <cell r="G460" t="str">
            <v>CO1.PCCNTR.3244071</v>
          </cell>
          <cell r="H460" t="str">
            <v>GESTIONAR Y ATENDER EL 100 % DE LOS REQUERIMIENTOS ALLEGADOS A LA ENTIDAD, RELACIONADOS CON ARRENDAMIENTO Y DESARROLLO DE VIVIENDA</v>
          </cell>
          <cell r="I460" t="str">
            <v>En Ejecución</v>
          </cell>
          <cell r="J460" t="str">
            <v>https://community.secop.gov.co/Public/Tendering/OpportunityDetail/Index?noticeUID=CO1.NTC.2563249&amp;isFromPublicArea=True&amp;isModal=true&amp;asPopupView=true</v>
          </cell>
          <cell r="K460" t="str">
            <v>SDHT-SIVC-PSP-004-2022</v>
          </cell>
          <cell r="L460" t="str">
            <v>X</v>
          </cell>
          <cell r="N460" t="str">
            <v>CC</v>
          </cell>
          <cell r="O460">
            <v>51960335</v>
          </cell>
          <cell r="P460">
            <v>6</v>
          </cell>
          <cell r="Q460" t="str">
            <v>RODRIGUEZ ESPITIA</v>
          </cell>
          <cell r="R460" t="str">
            <v>ADRIANA LUCIA</v>
          </cell>
          <cell r="S460" t="str">
            <v>No Aplica</v>
          </cell>
          <cell r="T460" t="str">
            <v>ADRIANA LUCIA RODRIGUEZ ESPITIA</v>
          </cell>
          <cell r="U460" t="str">
            <v>F</v>
          </cell>
          <cell r="V460">
            <v>44575</v>
          </cell>
          <cell r="W460" t="str">
            <v>No Aplica</v>
          </cell>
          <cell r="X460">
            <v>44578</v>
          </cell>
          <cell r="Y460">
            <v>44928</v>
          </cell>
          <cell r="Z460" t="str">
            <v>Contratación Directa</v>
          </cell>
          <cell r="AA460" t="str">
            <v>Contrato</v>
          </cell>
          <cell r="AB460" t="str">
            <v>Prestación de Servicios Profesionales</v>
          </cell>
          <cell r="AC460" t="str">
            <v>PRESTAR SERVICIOS PROFESIONALES PARA APOYAR JURÍDICAMENTE LOS PROCESOS DE INTERVENCIÓN QUE SE ADELANTAN CON OCASIÓN DE LA INSPECCIÓN, VIGILANCIA Y CONTROL</v>
          </cell>
          <cell r="AD460">
            <v>44578</v>
          </cell>
          <cell r="AE460">
            <v>44580</v>
          </cell>
          <cell r="AF460">
            <v>44580</v>
          </cell>
          <cell r="AG460">
            <v>44928</v>
          </cell>
          <cell r="AH460">
            <v>11</v>
          </cell>
          <cell r="AI460">
            <v>15</v>
          </cell>
          <cell r="AJ460">
            <v>11.5</v>
          </cell>
          <cell r="AK460">
            <v>11</v>
          </cell>
          <cell r="AL460">
            <v>15</v>
          </cell>
          <cell r="AN460">
            <v>44928</v>
          </cell>
          <cell r="AO460">
            <v>65739750</v>
          </cell>
          <cell r="AP460">
            <v>65739750</v>
          </cell>
          <cell r="AQ460">
            <v>5716500</v>
          </cell>
          <cell r="AR460">
            <v>0</v>
          </cell>
          <cell r="AS460">
            <v>2947</v>
          </cell>
          <cell r="AT460">
            <v>321</v>
          </cell>
          <cell r="AU460">
            <v>44565</v>
          </cell>
          <cell r="AV460">
            <v>65739750</v>
          </cell>
          <cell r="AW460" t="str">
            <v>O23011603450000007812</v>
          </cell>
          <cell r="AX460" t="str">
            <v>INVERSION</v>
          </cell>
          <cell r="AY460">
            <v>0</v>
          </cell>
          <cell r="AZ460" t="str">
            <v>5000261947</v>
          </cell>
          <cell r="BA460">
            <v>469</v>
          </cell>
          <cell r="BB460">
            <v>44578</v>
          </cell>
          <cell r="BC460">
            <v>65739750</v>
          </cell>
          <cell r="BK460" t="str">
            <v/>
          </cell>
          <cell r="CE460" t="str">
            <v/>
          </cell>
          <cell r="CF460" t="str">
            <v/>
          </cell>
          <cell r="EL460" t="str">
            <v>NO</v>
          </cell>
          <cell r="EM460" t="str">
            <v>No Aplica</v>
          </cell>
          <cell r="EN460" t="str">
            <v xml:space="preserve">120
</v>
          </cell>
          <cell r="EO460" t="e">
            <v>#VALUE!</v>
          </cell>
          <cell r="EP460">
            <v>45828</v>
          </cell>
          <cell r="ES460" t="str">
            <v>Clausula 1 - Numeral 6 y 23</v>
          </cell>
          <cell r="ET46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60" t="str">
            <v>No aplica</v>
          </cell>
        </row>
        <row r="461">
          <cell r="E461">
            <v>455</v>
          </cell>
          <cell r="F461" t="str">
            <v>455-2022</v>
          </cell>
          <cell r="G461" t="str">
            <v>CO1.PCCNTR.3251634</v>
          </cell>
          <cell r="H461" t="str">
            <v>BENEFICIAR 15851 HOGARES  CON SUBSIDIOS PARA ADQUISICIÓN DE VIVIENDA VIS Y VIP</v>
          </cell>
          <cell r="I461" t="str">
            <v>En Ejecución</v>
          </cell>
          <cell r="J461" t="str">
            <v>https://community.secop.gov.co/Public/Tendering/OpportunityDetail/Index?noticeUID=CO1.NTC.2569737&amp;isFromPublicArea=True&amp;isModal=true&amp;asPopupView=true</v>
          </cell>
          <cell r="K461" t="str">
            <v>SDHT-SDRPUB-PSP-003-2022</v>
          </cell>
          <cell r="L461" t="str">
            <v>X</v>
          </cell>
          <cell r="N461" t="str">
            <v>CC</v>
          </cell>
          <cell r="O461">
            <v>53047446</v>
          </cell>
          <cell r="P461">
            <v>7</v>
          </cell>
          <cell r="Q461" t="str">
            <v>BASTO ZABALA</v>
          </cell>
          <cell r="R461" t="str">
            <v>LILIANA MARCELA</v>
          </cell>
          <cell r="S461" t="str">
            <v>No Aplica</v>
          </cell>
          <cell r="T461" t="str">
            <v>LILIANA MARCELA BASTO ZABALA</v>
          </cell>
          <cell r="U461" t="str">
            <v>F</v>
          </cell>
          <cell r="V461">
            <v>44578</v>
          </cell>
          <cell r="W461" t="str">
            <v>No Aplica</v>
          </cell>
          <cell r="X461">
            <v>44579</v>
          </cell>
          <cell r="Y461">
            <v>44927</v>
          </cell>
          <cell r="Z461" t="str">
            <v>Contratación Directa</v>
          </cell>
          <cell r="AA461" t="str">
            <v>Contrato</v>
          </cell>
          <cell r="AB461" t="str">
            <v>Prestación de Servicios Profesionales</v>
          </cell>
          <cell r="AC461" t="str">
            <v>PRESTAR SERVICIOS PROFESIONALES PARA SOPORTAR Y ALIMENTAR DATOS EN LOS SISTEMAS DE INFORMACIÓN ASOCIADOS A LA OPERACIÓN DE PROGRAMAS Y PROYECTOS DE SUBSIDIOS DE VIVIENDA, GARANTIZANDO LAS PRUEBAS UNITARIAS DE LOS MISMOS</v>
          </cell>
          <cell r="AD461">
            <v>44579</v>
          </cell>
          <cell r="AE461">
            <v>44579</v>
          </cell>
          <cell r="AF461">
            <v>44579</v>
          </cell>
          <cell r="AG461">
            <v>44851</v>
          </cell>
          <cell r="AH461">
            <v>9</v>
          </cell>
          <cell r="AI461">
            <v>0</v>
          </cell>
          <cell r="AJ461">
            <v>9</v>
          </cell>
          <cell r="AK461">
            <v>9</v>
          </cell>
          <cell r="AL461">
            <v>0</v>
          </cell>
          <cell r="AN461">
            <v>44851</v>
          </cell>
          <cell r="AO461">
            <v>69525000</v>
          </cell>
          <cell r="AP461">
            <v>69525000</v>
          </cell>
          <cell r="AQ461">
            <v>7725000</v>
          </cell>
          <cell r="AR461">
            <v>0</v>
          </cell>
          <cell r="AS461">
            <v>3248</v>
          </cell>
          <cell r="AT461">
            <v>484</v>
          </cell>
          <cell r="AU461">
            <v>44565</v>
          </cell>
          <cell r="AV461">
            <v>69525000</v>
          </cell>
          <cell r="AW461" t="str">
            <v>O23011601010000007823</v>
          </cell>
          <cell r="AX461" t="str">
            <v>INVERSION</v>
          </cell>
          <cell r="AY461">
            <v>0</v>
          </cell>
          <cell r="AZ461" t="str">
            <v>5000261395</v>
          </cell>
          <cell r="BA461">
            <v>451</v>
          </cell>
          <cell r="BB461">
            <v>44578</v>
          </cell>
          <cell r="BC461">
            <v>69525000</v>
          </cell>
          <cell r="BK461" t="str">
            <v/>
          </cell>
          <cell r="CE461" t="str">
            <v/>
          </cell>
          <cell r="CF461" t="str">
            <v/>
          </cell>
          <cell r="EL461" t="str">
            <v>NO</v>
          </cell>
          <cell r="EM461" t="str">
            <v>No Aplica</v>
          </cell>
          <cell r="EN461" t="str">
            <v xml:space="preserve">120
</v>
          </cell>
          <cell r="EO461" t="e">
            <v>#VALUE!</v>
          </cell>
          <cell r="EP461">
            <v>45751</v>
          </cell>
          <cell r="ES461" t="str">
            <v>Clausula 1 - Numeral 6 y 23</v>
          </cell>
          <cell r="ET46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61" t="str">
            <v>No aplica</v>
          </cell>
        </row>
        <row r="462">
          <cell r="E462">
            <v>456</v>
          </cell>
          <cell r="F462" t="str">
            <v>456-2022</v>
          </cell>
          <cell r="G462" t="str">
            <v>CO1.PCCNTR.3252059</v>
          </cell>
          <cell r="H462" t="str">
            <v>BENEFICIAR 15851 HOGARES  CON SUBSIDIOS PARA ADQUISICIÓN DE VIVIENDA VIS Y VIP</v>
          </cell>
          <cell r="I462" t="str">
            <v>En Ejecución</v>
          </cell>
          <cell r="J462" t="str">
            <v>https://community.secop.gov.co/Public/Tendering/OpportunityDetail/Index?noticeUID=CO1.NTC.2569849&amp;isFromPublicArea=True&amp;isModal=true&amp;asPopupView=true</v>
          </cell>
          <cell r="K462" t="str">
            <v>SDHT-SDRPUB-PSP-007-2022</v>
          </cell>
          <cell r="L462" t="str">
            <v>X</v>
          </cell>
          <cell r="N462" t="str">
            <v>CC</v>
          </cell>
          <cell r="O462">
            <v>1023943099</v>
          </cell>
          <cell r="P462">
            <v>1</v>
          </cell>
          <cell r="Q462" t="str">
            <v>LINARES GARZON</v>
          </cell>
          <cell r="R462" t="str">
            <v>MISAEL ESTEBAN</v>
          </cell>
          <cell r="S462" t="str">
            <v>No Aplica</v>
          </cell>
          <cell r="T462" t="str">
            <v>MISAEL ESTEBAN LINARES GARZON</v>
          </cell>
          <cell r="U462" t="str">
            <v>M</v>
          </cell>
          <cell r="V462">
            <v>44578</v>
          </cell>
          <cell r="W462" t="str">
            <v>No Aplica</v>
          </cell>
          <cell r="X462">
            <v>44579</v>
          </cell>
          <cell r="Y462">
            <v>44851</v>
          </cell>
          <cell r="Z462" t="str">
            <v>Contratación Directa</v>
          </cell>
          <cell r="AA462" t="str">
            <v>Contrato</v>
          </cell>
          <cell r="AB462" t="str">
            <v>Prestación de Servicios Profesionales</v>
          </cell>
          <cell r="AC462" t="str">
            <v>PRESTAR SERVICIOS PROFESIONALES PARA EL SEGUIMIENTO SOCIAL A LOS HOGARES Y PROYECTOS DE VIVIENDA ASOCIADOS A LOS INSTRUMENTOS DE FINANCIACIÓN A CARGO DE LA SECRETARÍA DISTRITAL DEL HABITÁT.</v>
          </cell>
          <cell r="AD462">
            <v>44579</v>
          </cell>
          <cell r="AE462">
            <v>44579</v>
          </cell>
          <cell r="AF462">
            <v>44579</v>
          </cell>
          <cell r="AG462">
            <v>44851</v>
          </cell>
          <cell r="AH462">
            <v>9</v>
          </cell>
          <cell r="AI462">
            <v>0</v>
          </cell>
          <cell r="AJ462">
            <v>9</v>
          </cell>
          <cell r="AK462">
            <v>9</v>
          </cell>
          <cell r="AL462">
            <v>0</v>
          </cell>
          <cell r="AN462">
            <v>44851</v>
          </cell>
          <cell r="AO462">
            <v>47700000</v>
          </cell>
          <cell r="AP462">
            <v>47700000</v>
          </cell>
          <cell r="AQ462">
            <v>5300000</v>
          </cell>
          <cell r="AR462">
            <v>0</v>
          </cell>
          <cell r="AS462">
            <v>3258</v>
          </cell>
          <cell r="AT462">
            <v>503</v>
          </cell>
          <cell r="AU462">
            <v>44565</v>
          </cell>
          <cell r="AV462">
            <v>47700000</v>
          </cell>
          <cell r="AW462" t="str">
            <v>O23011601010000007823</v>
          </cell>
          <cell r="AX462" t="str">
            <v>INVERSION</v>
          </cell>
          <cell r="AY462">
            <v>0</v>
          </cell>
          <cell r="AZ462" t="str">
            <v>5000261403</v>
          </cell>
          <cell r="BA462">
            <v>452</v>
          </cell>
          <cell r="BB462">
            <v>44578</v>
          </cell>
          <cell r="BC462">
            <v>47700000</v>
          </cell>
          <cell r="BK462" t="str">
            <v/>
          </cell>
          <cell r="CE462" t="str">
            <v/>
          </cell>
          <cell r="CF462" t="str">
            <v/>
          </cell>
          <cell r="EL462" t="str">
            <v>NO</v>
          </cell>
          <cell r="EM462" t="str">
            <v>No Aplica</v>
          </cell>
          <cell r="EN462" t="str">
            <v xml:space="preserve">120
</v>
          </cell>
          <cell r="EO462" t="e">
            <v>#VALUE!</v>
          </cell>
          <cell r="EP462">
            <v>45751</v>
          </cell>
          <cell r="ES462" t="str">
            <v>Clausula 1 - Numeral 6 y 23</v>
          </cell>
          <cell r="ET46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62" t="str">
            <v>No aplica</v>
          </cell>
        </row>
        <row r="463">
          <cell r="E463">
            <v>457</v>
          </cell>
          <cell r="F463" t="str">
            <v>457-2022</v>
          </cell>
          <cell r="G463" t="str">
            <v>CO1.PCCNTR.3252207</v>
          </cell>
          <cell r="H463" t="str">
            <v>BENEFICIAR 15851 HOGARES  CON SUBSIDIOS PARA ADQUISICIÓN DE VIVIENDA VIS Y VIP</v>
          </cell>
          <cell r="I463" t="str">
            <v>En Ejecución</v>
          </cell>
          <cell r="J463" t="str">
            <v>https://community.secop.gov.co/Public/Tendering/OpportunityDetail/Index?noticeUID=CO1.NTC.2570224&amp;isFromPublicArea=True&amp;isModal=true&amp;asPopupView=true</v>
          </cell>
          <cell r="K463" t="str">
            <v>SDHT-SDRPUB-PSP-012-2022</v>
          </cell>
          <cell r="L463" t="str">
            <v>X</v>
          </cell>
          <cell r="N463" t="str">
            <v>CC</v>
          </cell>
          <cell r="O463">
            <v>79472353</v>
          </cell>
          <cell r="P463">
            <v>7</v>
          </cell>
          <cell r="Q463" t="str">
            <v>CASAS SANCHEZ</v>
          </cell>
          <cell r="R463" t="str">
            <v>NELSON RENE</v>
          </cell>
          <cell r="S463" t="str">
            <v>No Aplica</v>
          </cell>
          <cell r="T463" t="str">
            <v>NELSON RENE CASAS SANCHEZ</v>
          </cell>
          <cell r="U463" t="str">
            <v>M</v>
          </cell>
          <cell r="V463">
            <v>44578</v>
          </cell>
          <cell r="W463" t="str">
            <v>No Aplica</v>
          </cell>
          <cell r="X463">
            <v>44579</v>
          </cell>
          <cell r="Y463">
            <v>44927</v>
          </cell>
          <cell r="Z463" t="str">
            <v>Contratación Directa</v>
          </cell>
          <cell r="AA463" t="str">
            <v>Contrato</v>
          </cell>
          <cell r="AB463" t="str">
            <v>Prestación de Servicios Profesionales</v>
          </cell>
          <cell r="AC463" t="str">
            <v>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HÁBITAT.</v>
          </cell>
          <cell r="AD463">
            <v>44579</v>
          </cell>
          <cell r="AE463">
            <v>44579</v>
          </cell>
          <cell r="AF463">
            <v>44579</v>
          </cell>
          <cell r="AG463">
            <v>44851</v>
          </cell>
          <cell r="AH463">
            <v>9</v>
          </cell>
          <cell r="AI463">
            <v>0</v>
          </cell>
          <cell r="AJ463">
            <v>9</v>
          </cell>
          <cell r="AK463">
            <v>9</v>
          </cell>
          <cell r="AL463">
            <v>0</v>
          </cell>
          <cell r="AN463">
            <v>44851</v>
          </cell>
          <cell r="AO463">
            <v>69525000</v>
          </cell>
          <cell r="AP463">
            <v>69525000</v>
          </cell>
          <cell r="AQ463">
            <v>7725000</v>
          </cell>
          <cell r="AR463">
            <v>0</v>
          </cell>
          <cell r="AS463">
            <v>3259</v>
          </cell>
          <cell r="AT463">
            <v>122</v>
          </cell>
          <cell r="AU463">
            <v>44564</v>
          </cell>
          <cell r="AV463">
            <v>69525000</v>
          </cell>
          <cell r="AW463" t="str">
            <v>O23011601010000007823</v>
          </cell>
          <cell r="AX463" t="str">
            <v>INVERSION</v>
          </cell>
          <cell r="AY463">
            <v>0</v>
          </cell>
          <cell r="AZ463" t="str">
            <v>5000261413</v>
          </cell>
          <cell r="BA463">
            <v>453</v>
          </cell>
          <cell r="BB463">
            <v>44578</v>
          </cell>
          <cell r="BC463">
            <v>69525000</v>
          </cell>
          <cell r="BK463" t="str">
            <v/>
          </cell>
          <cell r="CE463" t="str">
            <v/>
          </cell>
          <cell r="CF463" t="str">
            <v/>
          </cell>
          <cell r="EL463" t="str">
            <v>NO</v>
          </cell>
          <cell r="EM463" t="str">
            <v>No Aplica</v>
          </cell>
          <cell r="EN463" t="str">
            <v xml:space="preserve">120
</v>
          </cell>
          <cell r="EO463" t="e">
            <v>#VALUE!</v>
          </cell>
          <cell r="EP463">
            <v>45751</v>
          </cell>
          <cell r="ES463" t="str">
            <v>Clausula 1 - Numeral 6 y 23</v>
          </cell>
          <cell r="ET46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63" t="str">
            <v>No aplica</v>
          </cell>
        </row>
        <row r="464">
          <cell r="E464">
            <v>458</v>
          </cell>
          <cell r="F464" t="str">
            <v>458-2022</v>
          </cell>
          <cell r="G464" t="str">
            <v>CO1.PCCNTR.3252143</v>
          </cell>
          <cell r="H464" t="str">
            <v>BENEFICIAR 15851 HOGARES  CON SUBSIDIOS PARA ADQUISICIÓN DE VIVIENDA VIS Y VIP</v>
          </cell>
          <cell r="I464" t="str">
            <v>En Ejecución</v>
          </cell>
          <cell r="J464" t="str">
            <v>https://community.secop.gov.co/Public/Tendering/OpportunityDetail/Index?noticeUID=CO1.NTC.2570405&amp;isFromPublicArea=True&amp;isModal=true&amp;asPopupView=true</v>
          </cell>
          <cell r="K464" t="str">
            <v>SDHT-SDRPUB-PSP-020-2022</v>
          </cell>
          <cell r="L464" t="str">
            <v>X</v>
          </cell>
          <cell r="N464" t="str">
            <v>CC</v>
          </cell>
          <cell r="O464">
            <v>1085297902</v>
          </cell>
          <cell r="P464">
            <v>3</v>
          </cell>
          <cell r="Q464" t="str">
            <v>RIVAS ORDOÑEZ</v>
          </cell>
          <cell r="R464" t="str">
            <v>CRISLY CAROLINA</v>
          </cell>
          <cell r="S464" t="str">
            <v>No Aplica</v>
          </cell>
          <cell r="T464" t="str">
            <v>CRISLY CAROLINA RIVAS ORDOÑEZ</v>
          </cell>
          <cell r="U464" t="str">
            <v>F</v>
          </cell>
          <cell r="V464">
            <v>44578</v>
          </cell>
          <cell r="W464" t="str">
            <v>No Aplica</v>
          </cell>
          <cell r="X464">
            <v>44579</v>
          </cell>
          <cell r="Y464">
            <v>44927</v>
          </cell>
          <cell r="Z464" t="str">
            <v>Contratación Directa</v>
          </cell>
          <cell r="AA464" t="str">
            <v>Contrato</v>
          </cell>
          <cell r="AB464" t="str">
            <v>Prestación de Servicios Profesionales</v>
          </cell>
          <cell r="AC464" t="str">
            <v>PRESTAR SERVICIOS PROFESIONALES PARA FORMULAR ESTRATEGIAS SOCIALES DE ACOMPAÑAMIENTO Y SEGUIMIENTO A LOS BENEFICIARIOS DE LOS INSTRUMENTOS DE FINANCIACIÓN DEFINIDOS POR LA SECRETARIA DISTRITAL DEL HÁBITAT PARA LA ADQUISICIÓN DE VIVIENDA.</v>
          </cell>
          <cell r="AD464">
            <v>44579</v>
          </cell>
          <cell r="AE464">
            <v>44579</v>
          </cell>
          <cell r="AF464">
            <v>44579</v>
          </cell>
          <cell r="AG464">
            <v>44851</v>
          </cell>
          <cell r="AH464">
            <v>9</v>
          </cell>
          <cell r="AI464">
            <v>0</v>
          </cell>
          <cell r="AJ464">
            <v>9</v>
          </cell>
          <cell r="AK464">
            <v>9</v>
          </cell>
          <cell r="AL464">
            <v>0</v>
          </cell>
          <cell r="AN464">
            <v>44851</v>
          </cell>
          <cell r="AO464">
            <v>55620000</v>
          </cell>
          <cell r="AP464">
            <v>55620000</v>
          </cell>
          <cell r="AQ464">
            <v>6180000</v>
          </cell>
          <cell r="AR464">
            <v>0</v>
          </cell>
          <cell r="AS464">
            <v>3229</v>
          </cell>
          <cell r="AT464">
            <v>392</v>
          </cell>
          <cell r="AU464">
            <v>44565</v>
          </cell>
          <cell r="AV464">
            <v>55620000</v>
          </cell>
          <cell r="AW464" t="str">
            <v>O23011601010000007823</v>
          </cell>
          <cell r="AX464" t="str">
            <v>INVERSION</v>
          </cell>
          <cell r="AY464">
            <v>0</v>
          </cell>
          <cell r="AZ464" t="str">
            <v>5000261424</v>
          </cell>
          <cell r="BA464">
            <v>454</v>
          </cell>
          <cell r="BB464">
            <v>44578</v>
          </cell>
          <cell r="BC464">
            <v>55620000</v>
          </cell>
          <cell r="BK464" t="str">
            <v/>
          </cell>
          <cell r="CE464" t="str">
            <v/>
          </cell>
          <cell r="CF464" t="str">
            <v/>
          </cell>
          <cell r="EL464" t="str">
            <v>NO</v>
          </cell>
          <cell r="EM464" t="str">
            <v>No Aplica</v>
          </cell>
          <cell r="EN464" t="str">
            <v xml:space="preserve">120
</v>
          </cell>
          <cell r="EO464" t="e">
            <v>#VALUE!</v>
          </cell>
          <cell r="EP464">
            <v>45751</v>
          </cell>
          <cell r="ES464" t="str">
            <v>Clausula 1 - Numeral 6 y 23</v>
          </cell>
          <cell r="ET46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64" t="str">
            <v>No aplica</v>
          </cell>
        </row>
        <row r="465">
          <cell r="E465">
            <v>459</v>
          </cell>
          <cell r="F465" t="str">
            <v>459-2022</v>
          </cell>
          <cell r="G465" t="str">
            <v>CO1.PCCNTR.3252253</v>
          </cell>
          <cell r="H465" t="str">
            <v>BENEFICIAR 15851 HOGARES  CON SUBSIDIOS PARA ADQUISICIÓN DE VIVIENDA VIS Y VIP</v>
          </cell>
          <cell r="I465" t="str">
            <v>En Ejecución</v>
          </cell>
          <cell r="J465" t="str">
            <v>https://community.secop.gov.co/Public/Tendering/OpportunityDetail/Index?noticeUID=CO1.NTC.2570295&amp;isFromPublicArea=True&amp;isModal=true&amp;asPopupView=true</v>
          </cell>
          <cell r="K465" t="str">
            <v>SDHT-SDRPUB-PSAG-008-2022</v>
          </cell>
          <cell r="L465" t="str">
            <v>X</v>
          </cell>
          <cell r="N465" t="str">
            <v>CC</v>
          </cell>
          <cell r="O465">
            <v>1023944116</v>
          </cell>
          <cell r="P465">
            <v>1</v>
          </cell>
          <cell r="Q465" t="str">
            <v>ROZO BAQUERO</v>
          </cell>
          <cell r="R465" t="str">
            <v>ANGELICA MARIA</v>
          </cell>
          <cell r="S465" t="str">
            <v>No Aplica</v>
          </cell>
          <cell r="T465" t="str">
            <v>ANGELICA MARIA ROZO BAQUERO</v>
          </cell>
          <cell r="U465" t="str">
            <v>F</v>
          </cell>
          <cell r="V465">
            <v>44578</v>
          </cell>
          <cell r="W465" t="str">
            <v>No Aplica</v>
          </cell>
          <cell r="X465">
            <v>44579</v>
          </cell>
          <cell r="Y465">
            <v>44851</v>
          </cell>
          <cell r="Z465" t="str">
            <v>Contratación Directa</v>
          </cell>
          <cell r="AA465" t="str">
            <v>Contrato</v>
          </cell>
          <cell r="AB465" t="str">
            <v>Prestación de Servicios  de Apoyo a la Gestión</v>
          </cell>
          <cell r="AC465" t="str">
            <v>PRESTAR SERVICIOS TÉCNICOS PARA EL APOYO A LA GESTIÓN DOCUMENTAL REQUERIDAS EN LA OPERACIÓN DE LOS SUBSIDIOS DE VIVIENDA GESTIONADOS POR LA SECRETARÍA DISTRITAL DEL HÁBITAT.</v>
          </cell>
          <cell r="AD465">
            <v>44579</v>
          </cell>
          <cell r="AE465">
            <v>44579</v>
          </cell>
          <cell r="AF465">
            <v>44579</v>
          </cell>
          <cell r="AG465">
            <v>44851</v>
          </cell>
          <cell r="AH465">
            <v>9</v>
          </cell>
          <cell r="AI465">
            <v>0</v>
          </cell>
          <cell r="AJ465">
            <v>9</v>
          </cell>
          <cell r="AK465">
            <v>9</v>
          </cell>
          <cell r="AL465">
            <v>0</v>
          </cell>
          <cell r="AN465">
            <v>44851</v>
          </cell>
          <cell r="AO465">
            <v>32445000</v>
          </cell>
          <cell r="AP465">
            <v>32445000</v>
          </cell>
          <cell r="AQ465">
            <v>3605000</v>
          </cell>
          <cell r="AR465">
            <v>0</v>
          </cell>
          <cell r="AS465">
            <v>3221</v>
          </cell>
          <cell r="AT465">
            <v>370</v>
          </cell>
          <cell r="AU465">
            <v>44565</v>
          </cell>
          <cell r="AV465">
            <v>32445000</v>
          </cell>
          <cell r="AW465" t="str">
            <v>O23011601010000007823</v>
          </cell>
          <cell r="AX465" t="str">
            <v>INVERSION</v>
          </cell>
          <cell r="AY465">
            <v>0</v>
          </cell>
          <cell r="AZ465" t="str">
            <v>5000261469</v>
          </cell>
          <cell r="BA465">
            <v>455</v>
          </cell>
          <cell r="BB465">
            <v>44578</v>
          </cell>
          <cell r="BC465">
            <v>32445000</v>
          </cell>
          <cell r="BK465" t="str">
            <v/>
          </cell>
          <cell r="CE465" t="str">
            <v/>
          </cell>
          <cell r="CF465" t="str">
            <v/>
          </cell>
          <cell r="EL465" t="str">
            <v>NO</v>
          </cell>
          <cell r="EM465" t="str">
            <v>No Aplica</v>
          </cell>
          <cell r="EN465" t="str">
            <v xml:space="preserve">120
</v>
          </cell>
          <cell r="EO465" t="e">
            <v>#VALUE!</v>
          </cell>
          <cell r="EP465">
            <v>45751</v>
          </cell>
          <cell r="ES465" t="str">
            <v>Clausula 1 - Numeral 6 y 23</v>
          </cell>
          <cell r="ET46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65" t="str">
            <v>No aplica</v>
          </cell>
        </row>
        <row r="466">
          <cell r="E466">
            <v>460</v>
          </cell>
          <cell r="F466" t="str">
            <v>460-2022</v>
          </cell>
          <cell r="G466" t="str">
            <v>CO1.PCCNTR.3252267</v>
          </cell>
          <cell r="H466" t="str">
            <v xml:space="preserve">BENEFICIAR 3700 HOGARES CON SUBSIDIOS DE ARRENDAMIENTO DEL PROGRAMA MI AHORRO MI HOGAR EN EL MARCO DE LOS SERVICIOS FINANCIEROS PARA ADQUISICIÓN DE VIVIENDA </v>
          </cell>
          <cell r="I466" t="str">
            <v>En Ejecución</v>
          </cell>
          <cell r="J466" t="str">
            <v>https://community.secop.gov.co/Public/Tendering/OpportunityDetail/Index?noticeUID=CO1.NTC.2570458&amp;isFromPublicArea=True&amp;isModal=true&amp;asPopupView=true</v>
          </cell>
          <cell r="K466" t="str">
            <v>SDHT-SDRPUB-PSP-031-2022</v>
          </cell>
          <cell r="L466" t="str">
            <v>X</v>
          </cell>
          <cell r="N466" t="str">
            <v>CC</v>
          </cell>
          <cell r="O466">
            <v>19498828</v>
          </cell>
          <cell r="P466">
            <v>8</v>
          </cell>
          <cell r="Q466" t="str">
            <v>FERNANDEZ MENDOZA</v>
          </cell>
          <cell r="R466" t="str">
            <v>LUIS FERNANDO</v>
          </cell>
          <cell r="S466" t="str">
            <v>No Aplica</v>
          </cell>
          <cell r="T466" t="str">
            <v>LUIS FERNANDO FERNANDEZ MENDOZA</v>
          </cell>
          <cell r="U466" t="str">
            <v>M</v>
          </cell>
          <cell r="V466">
            <v>44578</v>
          </cell>
          <cell r="W466" t="str">
            <v>No Aplica</v>
          </cell>
          <cell r="X466">
            <v>44579</v>
          </cell>
          <cell r="Y466">
            <v>44851</v>
          </cell>
          <cell r="Z466" t="str">
            <v>Contratación Directa</v>
          </cell>
          <cell r="AA466" t="str">
            <v>Contrato</v>
          </cell>
          <cell r="AB466" t="str">
            <v>Prestación de Servicios Profesionales</v>
          </cell>
          <cell r="AC466" t="str">
            <v>PRESTAR SERVICIOS PROFESIONALES PARA EL SEGUIMIENTO Y LEGALIZACIÓN DE RECURSOS PARA EL DESARROLLO E IMPLEMENTACIÓN DE INSTRUMENTOS DE FINANCIACIÓN PARA ADQUISICIÓN DE VIVIENDA.</v>
          </cell>
          <cell r="AD466">
            <v>44579</v>
          </cell>
          <cell r="AE466">
            <v>44579</v>
          </cell>
          <cell r="AF466">
            <v>44579</v>
          </cell>
          <cell r="AG466">
            <v>44851</v>
          </cell>
          <cell r="AH466">
            <v>9</v>
          </cell>
          <cell r="AI466">
            <v>0</v>
          </cell>
          <cell r="AJ466">
            <v>9</v>
          </cell>
          <cell r="AK466">
            <v>9</v>
          </cell>
          <cell r="AL466">
            <v>0</v>
          </cell>
          <cell r="AN466">
            <v>44851</v>
          </cell>
          <cell r="AO466">
            <v>41715000</v>
          </cell>
          <cell r="AP466">
            <v>41715000</v>
          </cell>
          <cell r="AQ466">
            <v>4635000</v>
          </cell>
          <cell r="AR466">
            <v>0</v>
          </cell>
          <cell r="AS466">
            <v>3726</v>
          </cell>
          <cell r="AT466">
            <v>466</v>
          </cell>
          <cell r="AU466">
            <v>44565</v>
          </cell>
          <cell r="AV466">
            <v>41715000</v>
          </cell>
          <cell r="AW466" t="str">
            <v>O23011601010000007823</v>
          </cell>
          <cell r="AX466" t="str">
            <v>INVERSION</v>
          </cell>
          <cell r="AY466">
            <v>0</v>
          </cell>
          <cell r="AZ466" t="str">
            <v>5000261590</v>
          </cell>
          <cell r="BA466">
            <v>458</v>
          </cell>
          <cell r="BB466">
            <v>44578</v>
          </cell>
          <cell r="BC466">
            <v>41715000</v>
          </cell>
          <cell r="BK466" t="str">
            <v/>
          </cell>
          <cell r="CE466" t="str">
            <v/>
          </cell>
          <cell r="CF466" t="str">
            <v/>
          </cell>
          <cell r="EL466" t="str">
            <v>NO</v>
          </cell>
          <cell r="EM466" t="str">
            <v>No Aplica</v>
          </cell>
          <cell r="EN466" t="str">
            <v xml:space="preserve">120
</v>
          </cell>
          <cell r="EO466" t="e">
            <v>#VALUE!</v>
          </cell>
          <cell r="EP466">
            <v>45751</v>
          </cell>
          <cell r="ES466" t="str">
            <v>Clausula 1 - Numeral 6 y 23</v>
          </cell>
          <cell r="ET46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66" t="str">
            <v>No aplica</v>
          </cell>
        </row>
        <row r="467">
          <cell r="E467">
            <v>461</v>
          </cell>
          <cell r="F467" t="str">
            <v>461-2022</v>
          </cell>
          <cell r="G467" t="str">
            <v>CO1.PCCNTR.3252660</v>
          </cell>
          <cell r="H467" t="str">
            <v>BENEFICIAR 15851 HOGARES  CON SUBSIDIOS PARA ADQUISICIÓN DE VIVIENDA VIS Y VIP</v>
          </cell>
          <cell r="I467" t="str">
            <v>En Ejecución</v>
          </cell>
          <cell r="J467" t="str">
            <v>https://community.secop.gov.co/Public/Tendering/OpportunityDetail/Index?noticeUID=CO1.NTC.2570641&amp;isFromPublicArea=True&amp;isModal=true&amp;asPopupView=true</v>
          </cell>
          <cell r="K467" t="str">
            <v>SDHT-SDRPUB-PSAG-001-2022</v>
          </cell>
          <cell r="L467" t="str">
            <v>X</v>
          </cell>
          <cell r="N467" t="str">
            <v>CC</v>
          </cell>
          <cell r="O467">
            <v>1023953271</v>
          </cell>
          <cell r="P467">
            <v>3</v>
          </cell>
          <cell r="Q467" t="str">
            <v>TORRES CERINZA</v>
          </cell>
          <cell r="R467" t="str">
            <v>LINA XIMENA</v>
          </cell>
          <cell r="S467" t="str">
            <v>No Aplica</v>
          </cell>
          <cell r="T467" t="str">
            <v>LINA XIMENA TORRES CERINZA</v>
          </cell>
          <cell r="U467" t="str">
            <v>F</v>
          </cell>
          <cell r="V467">
            <v>44578</v>
          </cell>
          <cell r="W467" t="str">
            <v>No Aplica</v>
          </cell>
          <cell r="X467">
            <v>44579</v>
          </cell>
          <cell r="Y467">
            <v>44851</v>
          </cell>
          <cell r="Z467" t="str">
            <v>Contratación Directa</v>
          </cell>
          <cell r="AA467" t="str">
            <v>Contrato</v>
          </cell>
          <cell r="AB467" t="str">
            <v>Prestación de Servicios  de Apoyo a la Gestión</v>
          </cell>
          <cell r="AC467" t="str">
            <v>PRESTAR SERVICIOS DE APOYO A LA GESTIÓN DOCUMENTAL EN LA OPERACIÓN DE LOS INSTRUMENTOS DE FINANCIACIÓN DE LA SECRETARÍA DISTRITAL DEL HÁBITAT.</v>
          </cell>
          <cell r="AD467">
            <v>44579</v>
          </cell>
          <cell r="AE467">
            <v>44579</v>
          </cell>
          <cell r="AF467">
            <v>44579</v>
          </cell>
          <cell r="AG467">
            <v>44851</v>
          </cell>
          <cell r="AH467">
            <v>9</v>
          </cell>
          <cell r="AI467">
            <v>0</v>
          </cell>
          <cell r="AJ467">
            <v>9</v>
          </cell>
          <cell r="AK467">
            <v>9</v>
          </cell>
          <cell r="AL467">
            <v>0</v>
          </cell>
          <cell r="AN467">
            <v>44851</v>
          </cell>
          <cell r="AO467">
            <v>24903000</v>
          </cell>
          <cell r="AP467">
            <v>24903000</v>
          </cell>
          <cell r="AQ467">
            <v>2767000</v>
          </cell>
          <cell r="AR467">
            <v>0</v>
          </cell>
          <cell r="AS467">
            <v>3718</v>
          </cell>
          <cell r="AT467">
            <v>453</v>
          </cell>
          <cell r="AU467">
            <v>44565</v>
          </cell>
          <cell r="AV467">
            <v>24903000</v>
          </cell>
          <cell r="AW467" t="str">
            <v>O23011601010000007823</v>
          </cell>
          <cell r="AX467" t="str">
            <v>INVERSION</v>
          </cell>
          <cell r="AY467">
            <v>0</v>
          </cell>
          <cell r="AZ467" t="str">
            <v>5000261535</v>
          </cell>
          <cell r="BA467">
            <v>457</v>
          </cell>
          <cell r="BB467">
            <v>44578</v>
          </cell>
          <cell r="BC467">
            <v>24903000</v>
          </cell>
          <cell r="BK467" t="str">
            <v/>
          </cell>
          <cell r="CE467" t="str">
            <v/>
          </cell>
          <cell r="CF467" t="str">
            <v/>
          </cell>
          <cell r="EL467" t="str">
            <v>NO</v>
          </cell>
          <cell r="EM467" t="str">
            <v>No Aplica</v>
          </cell>
          <cell r="EN467" t="str">
            <v xml:space="preserve">120
</v>
          </cell>
          <cell r="EO467" t="e">
            <v>#VALUE!</v>
          </cell>
          <cell r="EP467">
            <v>45751</v>
          </cell>
          <cell r="ES467" t="str">
            <v>Clausula 1 - Numeral 6 y 23</v>
          </cell>
          <cell r="ET46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67" t="str">
            <v>No aplica</v>
          </cell>
        </row>
        <row r="468">
          <cell r="E468">
            <v>462</v>
          </cell>
          <cell r="F468" t="str">
            <v>462-2022</v>
          </cell>
          <cell r="G468" t="str">
            <v>CO1.PCCNTR.3252761</v>
          </cell>
          <cell r="H468" t="str">
            <v>BENEFICIAR 15851 HOGARES  CON SUBSIDIOS PARA ADQUISICIÓN DE VIVIENDA VIS Y VIP</v>
          </cell>
          <cell r="I468" t="str">
            <v>En Ejecución</v>
          </cell>
          <cell r="J468" t="str">
            <v>https://community.secop.gov.co/Public/Tendering/OpportunityDetail/Index?noticeUID=CO1.NTC.2570912&amp;isFromPublicArea=True&amp;isModal=true&amp;asPopupView=true</v>
          </cell>
          <cell r="K468" t="str">
            <v>SDHT-SDRPUB-PSAG-005-2022</v>
          </cell>
          <cell r="L468" t="str">
            <v>X</v>
          </cell>
          <cell r="N468" t="str">
            <v>CC</v>
          </cell>
          <cell r="O468">
            <v>1013585696</v>
          </cell>
          <cell r="P468">
            <v>4</v>
          </cell>
          <cell r="Q468" t="str">
            <v>CALCETERO LESMES</v>
          </cell>
          <cell r="R468" t="str">
            <v>ANGELA DANELLY</v>
          </cell>
          <cell r="S468" t="str">
            <v>No Aplica</v>
          </cell>
          <cell r="T468" t="str">
            <v>ANGELA DANELLY CALCETERO LESMES</v>
          </cell>
          <cell r="U468" t="str">
            <v>F</v>
          </cell>
          <cell r="V468">
            <v>44578</v>
          </cell>
          <cell r="W468" t="str">
            <v>No Aplica</v>
          </cell>
          <cell r="X468">
            <v>44579</v>
          </cell>
          <cell r="Y468">
            <v>44851</v>
          </cell>
          <cell r="Z468" t="str">
            <v>Contratación Directa</v>
          </cell>
          <cell r="AA468" t="str">
            <v>Contrato</v>
          </cell>
          <cell r="AB468" t="str">
            <v>Prestación de Servicios  de Apoyo a la Gestión</v>
          </cell>
          <cell r="AC468" t="str">
            <v>PRESTAR SERVICIOS DE APOYO A LA GESTIÓN PARA REALIZAR ACTIVIDADES ADMINISTRATIVAS, OPERATIVAS Y DE GESTIÓN DOCUMENTAL REQUERIDAS EN LA OPERACIÓN DE LOS INSTRUMENTOS DE FINANCIACIÓN DE LA SECRETARÍA DISTRITAL DEL HÁBITAT.</v>
          </cell>
          <cell r="AD468">
            <v>44579</v>
          </cell>
          <cell r="AE468">
            <v>44579</v>
          </cell>
          <cell r="AF468">
            <v>44579</v>
          </cell>
          <cell r="AG468">
            <v>44851</v>
          </cell>
          <cell r="AH468">
            <v>9</v>
          </cell>
          <cell r="AI468">
            <v>0</v>
          </cell>
          <cell r="AJ468">
            <v>9</v>
          </cell>
          <cell r="AK468">
            <v>9</v>
          </cell>
          <cell r="AL468">
            <v>0</v>
          </cell>
          <cell r="AN468">
            <v>44851</v>
          </cell>
          <cell r="AO468">
            <v>24903000</v>
          </cell>
          <cell r="AP468">
            <v>24903000</v>
          </cell>
          <cell r="AQ468">
            <v>2767000</v>
          </cell>
          <cell r="AR468">
            <v>0</v>
          </cell>
          <cell r="AS468">
            <v>3220</v>
          </cell>
          <cell r="AT468">
            <v>367</v>
          </cell>
          <cell r="AU468">
            <v>44565</v>
          </cell>
          <cell r="AV468">
            <v>24903000</v>
          </cell>
          <cell r="AW468" t="str">
            <v>O23011601010000007823</v>
          </cell>
          <cell r="AX468" t="str">
            <v>INVERSION</v>
          </cell>
          <cell r="AY468">
            <v>0</v>
          </cell>
          <cell r="AZ468" t="str">
            <v>5000261507</v>
          </cell>
          <cell r="BA468">
            <v>456</v>
          </cell>
          <cell r="BB468">
            <v>44578</v>
          </cell>
          <cell r="BC468">
            <v>24903000</v>
          </cell>
          <cell r="BK468" t="str">
            <v/>
          </cell>
          <cell r="CE468" t="str">
            <v/>
          </cell>
          <cell r="CF468" t="str">
            <v/>
          </cell>
          <cell r="EL468" t="str">
            <v>NO</v>
          </cell>
          <cell r="EM468" t="str">
            <v>No Aplica</v>
          </cell>
          <cell r="EN468" t="str">
            <v xml:space="preserve">120
</v>
          </cell>
          <cell r="EO468" t="e">
            <v>#VALUE!</v>
          </cell>
          <cell r="EP468">
            <v>45751</v>
          </cell>
          <cell r="ES468" t="str">
            <v>Clausula 1 - Numeral 6 y 23</v>
          </cell>
          <cell r="ET46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68" t="str">
            <v>No aplica</v>
          </cell>
        </row>
        <row r="469">
          <cell r="E469">
            <v>463</v>
          </cell>
          <cell r="F469" t="str">
            <v>463-2022</v>
          </cell>
          <cell r="G469" t="str">
            <v>CO1.PCCNTR.3244577</v>
          </cell>
          <cell r="H469" t="str">
            <v xml:space="preserve">CONFORMAR Y AJUSTAR 100 EXPEDIENTES URBANOS PARA LA REGULARIZACIÓN DE ASENTAMIENTOS LEGALIZADOS </v>
          </cell>
          <cell r="I469" t="str">
            <v>En Ejecución</v>
          </cell>
          <cell r="J469" t="str">
            <v>https://community.secop.gov.co/Public/Tendering/OpportunityDetail/Index?noticeUID=CO1.NTC.2563929&amp;isFromPublicArea=True&amp;isModal=true&amp;asPopupView=true</v>
          </cell>
          <cell r="K469" t="str">
            <v>SDHT-SDB-PSP-105-2022</v>
          </cell>
          <cell r="L469" t="str">
            <v>X</v>
          </cell>
          <cell r="N469" t="str">
            <v>CC</v>
          </cell>
          <cell r="O469">
            <v>98696695</v>
          </cell>
          <cell r="P469">
            <v>1</v>
          </cell>
          <cell r="Q469" t="str">
            <v>MOSQUERA PINTO</v>
          </cell>
          <cell r="R469" t="str">
            <v>VICTOR RAMSES</v>
          </cell>
          <cell r="S469" t="str">
            <v>No Aplica</v>
          </cell>
          <cell r="T469" t="str">
            <v>VICTOR RAMSES MOSQUERA PINTO</v>
          </cell>
          <cell r="U469" t="str">
            <v>M</v>
          </cell>
          <cell r="V469">
            <v>44575</v>
          </cell>
          <cell r="W469">
            <v>44578</v>
          </cell>
          <cell r="X469">
            <v>44579</v>
          </cell>
          <cell r="Y469">
            <v>44912</v>
          </cell>
          <cell r="Z469" t="str">
            <v>Contratación Directa</v>
          </cell>
          <cell r="AA469" t="str">
            <v>Contrato</v>
          </cell>
          <cell r="AB469" t="str">
            <v>Prestación de Servicios Profesionales</v>
          </cell>
          <cell r="AC469" t="str">
            <v>PRESTAR SERVICIOS PROFESIONALES EN LA SUBSECRETARÍA DE COORDINACIÓN OPERATIVA, PARA BRINDAR EL ACOMPAÑAMIENTO EN MATERIA JURÍDICA Y EN LOS DIFERENTES PROCESOS A CARGO DE LA DE PENDENCIA EN SUS FASES PRECONTRACTUAL, CONTRACTUAL Y POSTCONTRACTUAL.</v>
          </cell>
          <cell r="AD469">
            <v>44579</v>
          </cell>
          <cell r="AE469">
            <v>44579</v>
          </cell>
          <cell r="AF469">
            <v>44579</v>
          </cell>
          <cell r="AG469">
            <v>44912</v>
          </cell>
          <cell r="AH469">
            <v>11</v>
          </cell>
          <cell r="AI469">
            <v>0</v>
          </cell>
          <cell r="AJ469">
            <v>11</v>
          </cell>
          <cell r="AK469">
            <v>11</v>
          </cell>
          <cell r="AL469">
            <v>0</v>
          </cell>
          <cell r="AM469">
            <v>44912</v>
          </cell>
          <cell r="AN469">
            <v>44798</v>
          </cell>
          <cell r="AO469">
            <v>110990000</v>
          </cell>
          <cell r="AP469">
            <v>110990000</v>
          </cell>
          <cell r="AQ469">
            <v>10090000</v>
          </cell>
          <cell r="AR469">
            <v>0</v>
          </cell>
          <cell r="AS469">
            <v>2707</v>
          </cell>
          <cell r="AT469">
            <v>879</v>
          </cell>
          <cell r="AU469">
            <v>44575</v>
          </cell>
          <cell r="AV469">
            <v>110990000</v>
          </cell>
          <cell r="AW469" t="str">
            <v>O23011601190000007577</v>
          </cell>
          <cell r="AX469" t="str">
            <v>INVERSION</v>
          </cell>
          <cell r="AY469">
            <v>0</v>
          </cell>
          <cell r="AZ469" t="str">
            <v>5000261224</v>
          </cell>
          <cell r="BA469">
            <v>448</v>
          </cell>
          <cell r="BB469">
            <v>44578</v>
          </cell>
          <cell r="BC469">
            <v>110990000</v>
          </cell>
          <cell r="BK469" t="str">
            <v/>
          </cell>
          <cell r="CE469" t="str">
            <v/>
          </cell>
          <cell r="CF469" t="str">
            <v/>
          </cell>
          <cell r="EI469">
            <v>37669334</v>
          </cell>
          <cell r="EJ469" t="str">
            <v>Terminación Anticipada</v>
          </cell>
          <cell r="EK469">
            <v>44799</v>
          </cell>
          <cell r="EL469" t="str">
            <v>NO</v>
          </cell>
          <cell r="EM469" t="str">
            <v>No Aplica</v>
          </cell>
          <cell r="EN469" t="str">
            <v xml:space="preserve">120
</v>
          </cell>
          <cell r="EO469" t="e">
            <v>#VALUE!</v>
          </cell>
          <cell r="EP469">
            <v>45698</v>
          </cell>
          <cell r="ES469" t="str">
            <v>Clausula 1 - Numeral 6 y 23</v>
          </cell>
          <cell r="ET46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69" t="str">
            <v>No aplica</v>
          </cell>
        </row>
        <row r="470">
          <cell r="E470">
            <v>464</v>
          </cell>
          <cell r="F470" t="str">
            <v>464-2022</v>
          </cell>
          <cell r="G470" t="str">
            <v>CO1.PCCNTR.3244778</v>
          </cell>
          <cell r="H470" t="str">
            <v>REALIZAR EL 100% DEL MANTENIMIENTO DE LAS 3 SEDES DE LA SDHT</v>
          </cell>
          <cell r="I470" t="str">
            <v>En Ejecución</v>
          </cell>
          <cell r="J470" t="str">
            <v>https://community.secop.gov.co/Public/Tendering/OpportunityDetail/Index?noticeUID=CO1.NTC.2564062&amp;isFromPublicArea=True&amp;isModal=true&amp;asPopupView=true</v>
          </cell>
          <cell r="K470" t="str">
            <v>SDTH-SDA-PSAG-001-2022</v>
          </cell>
          <cell r="L470" t="str">
            <v>X</v>
          </cell>
          <cell r="N470" t="str">
            <v>CC</v>
          </cell>
          <cell r="O470">
            <v>51730804</v>
          </cell>
          <cell r="P470">
            <v>2</v>
          </cell>
          <cell r="Q470" t="str">
            <v>VILLAMIZAR GUAQUETA</v>
          </cell>
          <cell r="R470" t="str">
            <v>MARIA DE LOS ANGELES</v>
          </cell>
          <cell r="S470" t="str">
            <v>No Aplica</v>
          </cell>
          <cell r="T470" t="str">
            <v>MARIA DE LOS ANGELES VILLAMIZAR GUAQUETA</v>
          </cell>
          <cell r="U470" t="str">
            <v>F</v>
          </cell>
          <cell r="V470">
            <v>44575</v>
          </cell>
          <cell r="W470" t="str">
            <v>No Aplica</v>
          </cell>
          <cell r="X470">
            <v>44579</v>
          </cell>
          <cell r="Y470">
            <v>44927</v>
          </cell>
          <cell r="Z470" t="str">
            <v>Contratación Directa</v>
          </cell>
          <cell r="AA470" t="str">
            <v>Contrato</v>
          </cell>
          <cell r="AB470" t="str">
            <v>Prestación de Servicios  de Apoyo a la Gestión</v>
          </cell>
          <cell r="AC470" t="str">
            <v>PRESTAR SERVICIOS DE APOYO ADMINISTRATIVO AL PROCESO DE BIENES, SERVICIOS E INFRAESTRUCTURA CON EL MANEJO Y CONTROL DEL ALMACÉN Y LOS INVENTARIOS DE LA SDHT</v>
          </cell>
          <cell r="AD470">
            <v>44579</v>
          </cell>
          <cell r="AE470">
            <v>44579</v>
          </cell>
          <cell r="AF470">
            <v>44579</v>
          </cell>
          <cell r="AG470">
            <v>44927</v>
          </cell>
          <cell r="AH470">
            <v>11</v>
          </cell>
          <cell r="AI470">
            <v>15</v>
          </cell>
          <cell r="AJ470">
            <v>11.5</v>
          </cell>
          <cell r="AK470">
            <v>11</v>
          </cell>
          <cell r="AL470">
            <v>15</v>
          </cell>
          <cell r="AN470">
            <v>44927</v>
          </cell>
          <cell r="AO470">
            <v>50600000</v>
          </cell>
          <cell r="AP470">
            <v>50600000</v>
          </cell>
          <cell r="AQ470">
            <v>4400000</v>
          </cell>
          <cell r="AR470">
            <v>0</v>
          </cell>
          <cell r="AS470">
            <v>3030</v>
          </cell>
          <cell r="AT470">
            <v>569</v>
          </cell>
          <cell r="AU470">
            <v>44565</v>
          </cell>
          <cell r="AV470">
            <v>50600000</v>
          </cell>
          <cell r="AW470" t="str">
            <v>O23011605560000007754</v>
          </cell>
          <cell r="AX470" t="str">
            <v>INVERSION</v>
          </cell>
          <cell r="AY470">
            <v>0</v>
          </cell>
          <cell r="AZ470" t="str">
            <v>5000259858</v>
          </cell>
          <cell r="BA470">
            <v>433</v>
          </cell>
          <cell r="BB470">
            <v>44578</v>
          </cell>
          <cell r="BC470">
            <v>50600000</v>
          </cell>
          <cell r="BK470" t="str">
            <v/>
          </cell>
          <cell r="CE470" t="str">
            <v/>
          </cell>
          <cell r="CF470" t="str">
            <v/>
          </cell>
          <cell r="EL470" t="str">
            <v>NO</v>
          </cell>
          <cell r="EM470" t="str">
            <v>No Aplica</v>
          </cell>
          <cell r="EN470" t="str">
            <v xml:space="preserve">120
</v>
          </cell>
          <cell r="EO470" t="e">
            <v>#VALUE!</v>
          </cell>
          <cell r="EP470">
            <v>45827</v>
          </cell>
          <cell r="ES470" t="str">
            <v>Clausula 1 - Numeral 6 y 23</v>
          </cell>
          <cell r="ET47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70" t="str">
            <v>No aplica</v>
          </cell>
        </row>
        <row r="471">
          <cell r="E471">
            <v>465</v>
          </cell>
          <cell r="F471" t="str">
            <v>465-2022</v>
          </cell>
          <cell r="G471" t="str">
            <v>CO1.PCCNTR.3245419</v>
          </cell>
          <cell r="H471" t="str">
            <v>GESTIONAR Y ATENDER EL 100 % DE LOS REQUERIMIENTOS ALLEGADOS A LA ENTIDAD, RELACIONADOS CON ARRENDAMIENTO Y DESARROLLO DE VIVIENDA</v>
          </cell>
          <cell r="I471" t="str">
            <v>En Ejecución</v>
          </cell>
          <cell r="J471" t="str">
            <v>https://community.secop.gov.co/Public/Tendering/OpportunityDetail/Index?noticeUID=CO1.NTC.2564159&amp;isFromPublicArea=True&amp;isModal=true&amp;asPopupView=true</v>
          </cell>
          <cell r="K471" t="str">
            <v>SDHT-SIVC-PSP-012-2022</v>
          </cell>
          <cell r="L471" t="str">
            <v>X</v>
          </cell>
          <cell r="N471" t="str">
            <v>CC</v>
          </cell>
          <cell r="O471">
            <v>1018483452</v>
          </cell>
          <cell r="P471">
            <v>4</v>
          </cell>
          <cell r="Q471" t="str">
            <v>GARAY CASTELLANOS</v>
          </cell>
          <cell r="R471" t="str">
            <v>LAURA STEFANNY</v>
          </cell>
          <cell r="S471" t="str">
            <v>No Aplica</v>
          </cell>
          <cell r="T471" t="str">
            <v>LAURA STEFANNY GARAY CASTELLANOS</v>
          </cell>
          <cell r="U471" t="str">
            <v>F</v>
          </cell>
          <cell r="V471">
            <v>44575</v>
          </cell>
          <cell r="W471" t="str">
            <v>No Aplica</v>
          </cell>
          <cell r="X471">
            <v>44580</v>
          </cell>
          <cell r="Y471">
            <v>44928</v>
          </cell>
          <cell r="Z471" t="str">
            <v>Contratación Directa</v>
          </cell>
          <cell r="AA471" t="str">
            <v>Contrato</v>
          </cell>
          <cell r="AB471" t="str">
            <v>Prestación de Servicios Profesionales</v>
          </cell>
          <cell r="AC471" t="str">
            <v>PRESTAR SERVICIOS PROFESIONALES PARA APOYAR TECNICAMENTE A LA COMISIÓN DE VEEDURÍA DE LAS CURADURÍAS URBANAS DE BOGOTÁ EN LA REVISIÓN Y CONCEPTUALIZACIÓN DE LOS CASOS QUE LE SEAN ASIGNADOS EN LOS ASPECTOS ARQUITECTONICOS Y URBANISTICOS</v>
          </cell>
          <cell r="AD471">
            <v>44580</v>
          </cell>
          <cell r="AE471">
            <v>44580</v>
          </cell>
          <cell r="AF471">
            <v>44580</v>
          </cell>
          <cell r="AG471">
            <v>44928</v>
          </cell>
          <cell r="AH471">
            <v>11</v>
          </cell>
          <cell r="AI471">
            <v>15</v>
          </cell>
          <cell r="AJ471">
            <v>11.5</v>
          </cell>
          <cell r="AK471">
            <v>11</v>
          </cell>
          <cell r="AL471">
            <v>15</v>
          </cell>
          <cell r="AN471">
            <v>44928</v>
          </cell>
          <cell r="AO471">
            <v>65739750</v>
          </cell>
          <cell r="AP471">
            <v>65739750</v>
          </cell>
          <cell r="AQ471">
            <v>5716500</v>
          </cell>
          <cell r="AR471">
            <v>0</v>
          </cell>
          <cell r="AS471">
            <v>2951</v>
          </cell>
          <cell r="AT471">
            <v>323</v>
          </cell>
          <cell r="AU471">
            <v>44565</v>
          </cell>
          <cell r="AV471">
            <v>65739750</v>
          </cell>
          <cell r="AW471" t="str">
            <v>O23011603450000007812</v>
          </cell>
          <cell r="AX471" t="str">
            <v>INVERSION</v>
          </cell>
          <cell r="AY471">
            <v>0</v>
          </cell>
          <cell r="AZ471" t="str">
            <v>5000262520</v>
          </cell>
          <cell r="BA471">
            <v>477</v>
          </cell>
          <cell r="BB471">
            <v>44579</v>
          </cell>
          <cell r="BC471">
            <v>65739750</v>
          </cell>
          <cell r="BK471" t="str">
            <v/>
          </cell>
          <cell r="CE471" t="str">
            <v/>
          </cell>
          <cell r="CF471" t="str">
            <v/>
          </cell>
          <cell r="EL471" t="str">
            <v>NO</v>
          </cell>
          <cell r="EM471" t="str">
            <v>No Aplica</v>
          </cell>
          <cell r="EN471" t="str">
            <v xml:space="preserve">120
</v>
          </cell>
          <cell r="EO471" t="e">
            <v>#VALUE!</v>
          </cell>
          <cell r="EP471">
            <v>45828</v>
          </cell>
          <cell r="ES471" t="str">
            <v>Clausula 1 - Numeral 6 y 23</v>
          </cell>
          <cell r="ET47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71" t="str">
            <v>No aplica</v>
          </cell>
        </row>
        <row r="472">
          <cell r="E472">
            <v>466</v>
          </cell>
          <cell r="F472" t="str">
            <v>466-2022</v>
          </cell>
          <cell r="G472" t="str">
            <v>CO1.PCCNTR.3244971</v>
          </cell>
          <cell r="H472" t="str">
            <v>IMPLEMENTAR 100 % DEL SISTEMA DE SERVICIO AL CIUDADANO.</v>
          </cell>
          <cell r="I472" t="str">
            <v>En Ejecución</v>
          </cell>
          <cell r="J472" t="str">
            <v>https://community.secop.gov.co/Public/Tendering/OpportunityDetail/Index?noticeUID=CO1.NTC.2564105&amp;isFromPublicArea=True&amp;isModal=true&amp;asPopupView=true</v>
          </cell>
          <cell r="K472" t="str">
            <v>SDHT-SDA-PSAG-015-2022</v>
          </cell>
          <cell r="L472" t="str">
            <v>X</v>
          </cell>
          <cell r="N472" t="str">
            <v>CC</v>
          </cell>
          <cell r="O472">
            <v>1022393467</v>
          </cell>
          <cell r="P472">
            <v>2</v>
          </cell>
          <cell r="Q472" t="str">
            <v>GAMBA GAITAN</v>
          </cell>
          <cell r="R472" t="str">
            <v>DIEGO STEVE</v>
          </cell>
          <cell r="S472" t="str">
            <v>No Aplica</v>
          </cell>
          <cell r="T472" t="str">
            <v>DIEGO STEVE GAMBA GAITAN</v>
          </cell>
          <cell r="U472" t="str">
            <v>M</v>
          </cell>
          <cell r="V472">
            <v>44575</v>
          </cell>
          <cell r="W472" t="str">
            <v>No Aplica</v>
          </cell>
          <cell r="X472">
            <v>44579</v>
          </cell>
          <cell r="Y472">
            <v>44758</v>
          </cell>
          <cell r="Z472" t="str">
            <v>Contratación Directa</v>
          </cell>
          <cell r="AA472" t="str">
            <v>Contrato</v>
          </cell>
          <cell r="AB472" t="str">
            <v>Prestación de Servicios  de Apoyo a la Gestión</v>
          </cell>
          <cell r="AC472" t="str">
            <v>PRESTAR SERVICIOS DE APOYO A LA GESTIÓN, PARA LA ATENCIÓN A LA CIUDADANÍA SOBRE LA OFERTA INSTITUCIONAL DE LA SECRETARÍA DISTRITAL DE HÁBITAT, MEDIANTE LOS CANALES OFICIALES DE LA ENTIDAD</v>
          </cell>
          <cell r="AD472">
            <v>44579</v>
          </cell>
          <cell r="AE472">
            <v>44579</v>
          </cell>
          <cell r="AF472">
            <v>44579</v>
          </cell>
          <cell r="AG472">
            <v>44759</v>
          </cell>
          <cell r="AH472">
            <v>6</v>
          </cell>
          <cell r="AI472">
            <v>0</v>
          </cell>
          <cell r="AJ472">
            <v>6</v>
          </cell>
          <cell r="AK472">
            <v>6</v>
          </cell>
          <cell r="AL472">
            <v>0</v>
          </cell>
          <cell r="AN472">
            <v>44759</v>
          </cell>
          <cell r="AO472">
            <v>21000000</v>
          </cell>
          <cell r="AP472">
            <v>21000000</v>
          </cell>
          <cell r="AQ472">
            <v>3500000</v>
          </cell>
          <cell r="AR472">
            <v>0</v>
          </cell>
          <cell r="AS472">
            <v>3075</v>
          </cell>
          <cell r="AT472">
            <v>570</v>
          </cell>
          <cell r="AU472">
            <v>44565</v>
          </cell>
          <cell r="AV472">
            <v>21000000</v>
          </cell>
          <cell r="AW472" t="str">
            <v>O23011605560000007754</v>
          </cell>
          <cell r="AX472" t="str">
            <v>INVERSION</v>
          </cell>
          <cell r="AY472">
            <v>0</v>
          </cell>
          <cell r="AZ472" t="str">
            <v>5000259868</v>
          </cell>
          <cell r="BA472">
            <v>435</v>
          </cell>
          <cell r="BB472">
            <v>44578</v>
          </cell>
          <cell r="BC472">
            <v>21000000</v>
          </cell>
          <cell r="BK472" t="str">
            <v/>
          </cell>
          <cell r="CE472" t="str">
            <v/>
          </cell>
          <cell r="CF472" t="str">
            <v/>
          </cell>
          <cell r="EL472" t="str">
            <v>NO</v>
          </cell>
          <cell r="EM472" t="str">
            <v>No Aplica</v>
          </cell>
          <cell r="EN472" t="str">
            <v xml:space="preserve">120
</v>
          </cell>
          <cell r="EO472" t="e">
            <v>#VALUE!</v>
          </cell>
          <cell r="EP472">
            <v>45659</v>
          </cell>
          <cell r="ES472" t="str">
            <v>Clausula 1 - Numeral 6 y 23</v>
          </cell>
          <cell r="ET47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72" t="str">
            <v>No aplica</v>
          </cell>
        </row>
        <row r="473">
          <cell r="E473">
            <v>467</v>
          </cell>
          <cell r="F473" t="str">
            <v>467-2022</v>
          </cell>
          <cell r="G473" t="str">
            <v>CO1.PCCNTR.3244990</v>
          </cell>
          <cell r="H473" t="str">
            <v>IMPLEMENTAR 100 % DEL SISTEMA DE SERVICIO AL CIUDADANO.</v>
          </cell>
          <cell r="I473" t="str">
            <v>En Ejecución</v>
          </cell>
          <cell r="J473" t="str">
            <v>https://community.secop.gov.co/Public/Tendering/OpportunityDetail/Index?noticeUID=CO1.NTC.2564125&amp;isFromPublicArea=True&amp;isModal=true&amp;asPopupView=true</v>
          </cell>
          <cell r="K473" t="str">
            <v>SDHT-SDA-PSAG-016-2022</v>
          </cell>
          <cell r="L473" t="str">
            <v>X</v>
          </cell>
          <cell r="N473" t="str">
            <v>CC</v>
          </cell>
          <cell r="O473">
            <v>79611011</v>
          </cell>
          <cell r="P473">
            <v>0</v>
          </cell>
          <cell r="Q473" t="str">
            <v>RODRIGUEZ NAVA</v>
          </cell>
          <cell r="R473" t="str">
            <v>GIOVANNI</v>
          </cell>
          <cell r="S473" t="str">
            <v>No Aplica</v>
          </cell>
          <cell r="T473" t="str">
            <v>GIOVANNI RODRIGUEZ NAVA</v>
          </cell>
          <cell r="U473" t="str">
            <v>M</v>
          </cell>
          <cell r="V473">
            <v>44575</v>
          </cell>
          <cell r="W473" t="str">
            <v>No Aplica</v>
          </cell>
          <cell r="X473">
            <v>44578</v>
          </cell>
          <cell r="Y473">
            <v>44758</v>
          </cell>
          <cell r="Z473" t="str">
            <v>Contratación Directa</v>
          </cell>
          <cell r="AA473" t="str">
            <v>Contrato</v>
          </cell>
          <cell r="AB473" t="str">
            <v>Prestación de Servicios  de Apoyo a la Gestión</v>
          </cell>
          <cell r="AC473" t="str">
            <v>PRESTAR SERVICIOS DE APOYO A LA GESTIÓN, PARA LA ATENCIÓN A LA CIUDADANÍA SOBRE LA OFERTA INSTITUCIONAL DE LA SECRETARÍA DISTRITAL DE HÁBITAT, MEDIANTE LOS CANALES OFICIALES DE LA ENTIDAD</v>
          </cell>
          <cell r="AD473">
            <v>44578</v>
          </cell>
          <cell r="AE473">
            <v>44578</v>
          </cell>
          <cell r="AF473">
            <v>44578</v>
          </cell>
          <cell r="AG473">
            <v>44758</v>
          </cell>
          <cell r="AH473">
            <v>6</v>
          </cell>
          <cell r="AI473">
            <v>0</v>
          </cell>
          <cell r="AJ473">
            <v>6</v>
          </cell>
          <cell r="AK473">
            <v>6</v>
          </cell>
          <cell r="AL473">
            <v>0</v>
          </cell>
          <cell r="AN473">
            <v>44758</v>
          </cell>
          <cell r="AO473">
            <v>21000000</v>
          </cell>
          <cell r="AP473">
            <v>21000000</v>
          </cell>
          <cell r="AQ473">
            <v>3500000</v>
          </cell>
          <cell r="AR473">
            <v>0</v>
          </cell>
          <cell r="AS473">
            <v>3071</v>
          </cell>
          <cell r="AT473">
            <v>678</v>
          </cell>
          <cell r="AU473">
            <v>44565</v>
          </cell>
          <cell r="AV473">
            <v>21000000</v>
          </cell>
          <cell r="AW473" t="str">
            <v>O23011605560000007754</v>
          </cell>
          <cell r="AX473" t="str">
            <v>INVERSION</v>
          </cell>
          <cell r="AY473">
            <v>0</v>
          </cell>
          <cell r="AZ473" t="str">
            <v>5000259875</v>
          </cell>
          <cell r="BA473">
            <v>437</v>
          </cell>
          <cell r="BB473">
            <v>44578</v>
          </cell>
          <cell r="BC473">
            <v>21000000</v>
          </cell>
          <cell r="BK473" t="str">
            <v/>
          </cell>
          <cell r="CE473" t="str">
            <v/>
          </cell>
          <cell r="CF473" t="str">
            <v/>
          </cell>
          <cell r="EL473" t="str">
            <v>NO</v>
          </cell>
          <cell r="EM473" t="str">
            <v>No Aplica</v>
          </cell>
          <cell r="EN473" t="str">
            <v xml:space="preserve">120
</v>
          </cell>
          <cell r="EO473" t="e">
            <v>#VALUE!</v>
          </cell>
          <cell r="EP473">
            <v>45658</v>
          </cell>
          <cell r="ES473" t="str">
            <v>Clausula 1 - Numeral 6 y 23</v>
          </cell>
          <cell r="ET47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73" t="str">
            <v>No aplica</v>
          </cell>
        </row>
        <row r="474">
          <cell r="E474">
            <v>468</v>
          </cell>
          <cell r="F474" t="str">
            <v>468-2022</v>
          </cell>
          <cell r="G474" t="str">
            <v>CO1.PCCNTR.3245240</v>
          </cell>
          <cell r="H474" t="str">
            <v>IMPLEMENTAR 100 % DEL SISTEMA DE SERVICIO AL CIUDADANO.</v>
          </cell>
          <cell r="I474" t="str">
            <v>En Ejecución</v>
          </cell>
          <cell r="J474" t="str">
            <v>https://community.secop.gov.co/Public/Tendering/OpportunityDetail/Index?noticeUID=CO1.NTC.2564324&amp;isFromPublicArea=True&amp;isModal=true&amp;asPopupView=true</v>
          </cell>
          <cell r="K474" t="str">
            <v>SDHT-SDA-PSAG-017-2022</v>
          </cell>
          <cell r="L474" t="str">
            <v>X</v>
          </cell>
          <cell r="N474" t="str">
            <v>CC</v>
          </cell>
          <cell r="O474">
            <v>1022435478</v>
          </cell>
          <cell r="P474">
            <v>5</v>
          </cell>
          <cell r="Q474" t="str">
            <v>LOZANO LOZANO</v>
          </cell>
          <cell r="R474" t="str">
            <v>JENNY PAOLA</v>
          </cell>
          <cell r="S474" t="str">
            <v>No Aplica</v>
          </cell>
          <cell r="T474" t="str">
            <v>JENNY PAOLA LOZANO LOZANO</v>
          </cell>
          <cell r="U474" t="str">
            <v>F</v>
          </cell>
          <cell r="V474">
            <v>44575</v>
          </cell>
          <cell r="W474" t="str">
            <v>No Aplica</v>
          </cell>
          <cell r="X474">
            <v>44579</v>
          </cell>
          <cell r="Y474">
            <v>44758</v>
          </cell>
          <cell r="Z474" t="str">
            <v>Contratación Directa</v>
          </cell>
          <cell r="AA474" t="str">
            <v>Contrato</v>
          </cell>
          <cell r="AB474" t="str">
            <v>Prestación de Servicios  de Apoyo a la Gestión</v>
          </cell>
          <cell r="AC474" t="str">
            <v>PRESTAR SERVICIOS DE APOYO A LA GESTIÓN, PARA LA ATENCIÓN A LA CIUDADANÍA SOBRE LA OFERTA INSTITUCIONAL DE LA SECRETARÍA DISTRITAL DE HÁBITAT, MEDIANTE LOS CANALES OFICIALES DE LA ENTIDAD.</v>
          </cell>
          <cell r="AD474">
            <v>44579</v>
          </cell>
          <cell r="AE474">
            <v>44579</v>
          </cell>
          <cell r="AF474">
            <v>44579</v>
          </cell>
          <cell r="AG474">
            <v>44759</v>
          </cell>
          <cell r="AH474">
            <v>6</v>
          </cell>
          <cell r="AI474">
            <v>0</v>
          </cell>
          <cell r="AJ474">
            <v>6</v>
          </cell>
          <cell r="AK474">
            <v>6</v>
          </cell>
          <cell r="AL474">
            <v>0</v>
          </cell>
          <cell r="AN474">
            <v>44759</v>
          </cell>
          <cell r="AO474">
            <v>21000000</v>
          </cell>
          <cell r="AP474">
            <v>21000000</v>
          </cell>
          <cell r="AQ474">
            <v>3500000</v>
          </cell>
          <cell r="AR474">
            <v>0</v>
          </cell>
          <cell r="AS474">
            <v>3072</v>
          </cell>
          <cell r="AT474">
            <v>682</v>
          </cell>
          <cell r="AU474">
            <v>44565</v>
          </cell>
          <cell r="AV474">
            <v>21000000</v>
          </cell>
          <cell r="AW474" t="str">
            <v>O23011605560000007754</v>
          </cell>
          <cell r="AX474" t="str">
            <v>INVERSION</v>
          </cell>
          <cell r="AY474">
            <v>0</v>
          </cell>
          <cell r="AZ474" t="str">
            <v>5000259895</v>
          </cell>
          <cell r="BA474">
            <v>439</v>
          </cell>
          <cell r="BB474">
            <v>44578</v>
          </cell>
          <cell r="BC474">
            <v>21000000</v>
          </cell>
          <cell r="BK474" t="str">
            <v/>
          </cell>
          <cell r="CE474" t="str">
            <v/>
          </cell>
          <cell r="CF474" t="str">
            <v/>
          </cell>
          <cell r="EL474" t="str">
            <v>NO</v>
          </cell>
          <cell r="EM474" t="str">
            <v>No Aplica</v>
          </cell>
          <cell r="EN474" t="str">
            <v xml:space="preserve">120
</v>
          </cell>
          <cell r="EO474" t="e">
            <v>#VALUE!</v>
          </cell>
          <cell r="EP474">
            <v>45659</v>
          </cell>
          <cell r="ES474" t="str">
            <v>Clausula 1 - Numeral 6 y 23</v>
          </cell>
          <cell r="ET47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74" t="str">
            <v>No aplica</v>
          </cell>
        </row>
        <row r="475">
          <cell r="E475">
            <v>469</v>
          </cell>
          <cell r="F475" t="str">
            <v>469-2022</v>
          </cell>
          <cell r="G475" t="str">
            <v>CO1.PCCNTR.3320666</v>
          </cell>
          <cell r="H475" t="str">
            <v>MEJORAR 682 VIVIENDAS  RURALES Y EN BORDES URBANOS PRIORIZADAS</v>
          </cell>
          <cell r="I475" t="str">
            <v>En Ejecución</v>
          </cell>
          <cell r="J475" t="str">
            <v>https://community.secop.gov.co/Public/Tendering/OpportunityDetail/Index?noticeUID=CO1.NTC.2628217&amp;isFromPublicArea=True&amp;isModal=true&amp;asPopupView=true</v>
          </cell>
          <cell r="K475" t="str">
            <v>SDHT-SDO-PSP-058-2022</v>
          </cell>
          <cell r="L475" t="str">
            <v>X</v>
          </cell>
          <cell r="N475" t="str">
            <v>CC</v>
          </cell>
          <cell r="O475">
            <v>1107516584</v>
          </cell>
          <cell r="P475">
            <v>4</v>
          </cell>
          <cell r="Q475" t="str">
            <v>ACOSTA CORTES</v>
          </cell>
          <cell r="R475" t="str">
            <v>ANGIE CATALINA</v>
          </cell>
          <cell r="S475" t="str">
            <v>No Aplica</v>
          </cell>
          <cell r="T475" t="str">
            <v>ANGIE CATALINA ACOSTA CORTES</v>
          </cell>
          <cell r="U475" t="str">
            <v>F</v>
          </cell>
          <cell r="V475">
            <v>44581</v>
          </cell>
          <cell r="W475" t="str">
            <v>No Aplica</v>
          </cell>
          <cell r="X475">
            <v>44585</v>
          </cell>
          <cell r="Y475">
            <v>44915</v>
          </cell>
          <cell r="Z475" t="str">
            <v>Contratación Directa</v>
          </cell>
          <cell r="AA475" t="str">
            <v>Contrato</v>
          </cell>
          <cell r="AB475" t="str">
            <v>Prestación de Servicios Profesionales</v>
          </cell>
          <cell r="AC475" t="str">
            <v>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v>
          </cell>
          <cell r="AD475">
            <v>44585</v>
          </cell>
          <cell r="AE475">
            <v>44585</v>
          </cell>
          <cell r="AF475">
            <v>44585</v>
          </cell>
          <cell r="AG475">
            <v>44918</v>
          </cell>
          <cell r="AH475">
            <v>11</v>
          </cell>
          <cell r="AI475">
            <v>0</v>
          </cell>
          <cell r="AJ475">
            <v>11</v>
          </cell>
          <cell r="AK475">
            <v>11</v>
          </cell>
          <cell r="AL475">
            <v>0</v>
          </cell>
          <cell r="AN475">
            <v>44918</v>
          </cell>
          <cell r="AO475">
            <v>57783000</v>
          </cell>
          <cell r="AP475">
            <v>57783000</v>
          </cell>
          <cell r="AQ475">
            <v>5253000</v>
          </cell>
          <cell r="AR475">
            <v>0</v>
          </cell>
          <cell r="AS475">
            <v>3405</v>
          </cell>
          <cell r="AT475">
            <v>383</v>
          </cell>
          <cell r="AU475">
            <v>44565</v>
          </cell>
          <cell r="AV475">
            <v>57783000</v>
          </cell>
          <cell r="AW475" t="str">
            <v>O23011601190000007659</v>
          </cell>
          <cell r="AX475" t="str">
            <v>INVERSION</v>
          </cell>
          <cell r="AY475">
            <v>0</v>
          </cell>
          <cell r="AZ475" t="str">
            <v>5000269045</v>
          </cell>
          <cell r="BA475">
            <v>671</v>
          </cell>
          <cell r="BB475">
            <v>44581</v>
          </cell>
          <cell r="BC475">
            <v>57783000</v>
          </cell>
          <cell r="BK475" t="str">
            <v/>
          </cell>
          <cell r="CE475" t="str">
            <v/>
          </cell>
          <cell r="CF475" t="str">
            <v/>
          </cell>
          <cell r="EL475" t="str">
            <v>NO</v>
          </cell>
          <cell r="EM475" t="str">
            <v>No Aplica</v>
          </cell>
          <cell r="EN475" t="str">
            <v xml:space="preserve">120
</v>
          </cell>
          <cell r="EO475" t="e">
            <v>#VALUE!</v>
          </cell>
          <cell r="EP475">
            <v>45818</v>
          </cell>
          <cell r="ES475" t="str">
            <v>Clausula 1 - Numeral 6 y 23</v>
          </cell>
          <cell r="ET47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75" t="str">
            <v>No aplica</v>
          </cell>
        </row>
        <row r="476">
          <cell r="E476">
            <v>470</v>
          </cell>
          <cell r="F476" t="str">
            <v>470-2022</v>
          </cell>
          <cell r="G476" t="str">
            <v>CO1.PCCNTR.3320616</v>
          </cell>
          <cell r="H476" t="str">
            <v>MEJORAR 682 VIVIENDAS  RURALES Y EN BORDES URBANOS PRIORIZADAS</v>
          </cell>
          <cell r="I476" t="str">
            <v>En Ejecución</v>
          </cell>
          <cell r="J476" t="str">
            <v>https://community.secop.gov.co/Public/Tendering/OpportunityDetail/Index?noticeUID=CO1.NTC.2627743&amp;isFromPublicArea=True&amp;isModal=true&amp;asPopupView=true</v>
          </cell>
          <cell r="K476" t="str">
            <v>SDHT-SDO-PSP-060-2022</v>
          </cell>
          <cell r="L476" t="str">
            <v>X</v>
          </cell>
          <cell r="N476" t="str">
            <v>CC</v>
          </cell>
          <cell r="O476">
            <v>1015451398</v>
          </cell>
          <cell r="P476">
            <v>6</v>
          </cell>
          <cell r="Q476" t="str">
            <v>INFANTE REYES</v>
          </cell>
          <cell r="R476" t="str">
            <v>LINA FERNANDA</v>
          </cell>
          <cell r="S476" t="str">
            <v>No Aplica</v>
          </cell>
          <cell r="T476" t="str">
            <v>LINA FERNANDA INFANTE REYES</v>
          </cell>
          <cell r="U476" t="str">
            <v>F</v>
          </cell>
          <cell r="V476">
            <v>44581</v>
          </cell>
          <cell r="W476" t="str">
            <v>No Aplica</v>
          </cell>
          <cell r="X476">
            <v>44585</v>
          </cell>
          <cell r="Y476">
            <v>44915</v>
          </cell>
          <cell r="Z476" t="str">
            <v>Contratación Directa</v>
          </cell>
          <cell r="AA476" t="str">
            <v>Contrato</v>
          </cell>
          <cell r="AB476" t="str">
            <v>Prestación de Servicios Profesionales</v>
          </cell>
          <cell r="AC476" t="str">
            <v xml:space="preserve"> 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v>
          </cell>
          <cell r="AD476">
            <v>44585</v>
          </cell>
          <cell r="AE476">
            <v>44585</v>
          </cell>
          <cell r="AF476">
            <v>44585</v>
          </cell>
          <cell r="AG476">
            <v>44918</v>
          </cell>
          <cell r="AH476">
            <v>11</v>
          </cell>
          <cell r="AI476">
            <v>0</v>
          </cell>
          <cell r="AJ476">
            <v>11</v>
          </cell>
          <cell r="AK476">
            <v>11</v>
          </cell>
          <cell r="AL476">
            <v>0</v>
          </cell>
          <cell r="AN476">
            <v>44918</v>
          </cell>
          <cell r="AO476">
            <v>57783000</v>
          </cell>
          <cell r="AP476">
            <v>57783000</v>
          </cell>
          <cell r="AQ476">
            <v>5253000</v>
          </cell>
          <cell r="AR476">
            <v>0</v>
          </cell>
          <cell r="AS476">
            <v>3412</v>
          </cell>
          <cell r="AT476">
            <v>401</v>
          </cell>
          <cell r="AU476">
            <v>44565</v>
          </cell>
          <cell r="AV476">
            <v>57783000</v>
          </cell>
          <cell r="AW476" t="str">
            <v>O23011601190000007659</v>
          </cell>
          <cell r="AX476" t="str">
            <v>INVERSION</v>
          </cell>
          <cell r="AY476">
            <v>0</v>
          </cell>
          <cell r="AZ476" t="str">
            <v>5000269000</v>
          </cell>
          <cell r="BA476">
            <v>669</v>
          </cell>
          <cell r="BB476">
            <v>44581</v>
          </cell>
          <cell r="BC476">
            <v>57783000</v>
          </cell>
          <cell r="BK476" t="str">
            <v/>
          </cell>
          <cell r="CE476" t="str">
            <v/>
          </cell>
          <cell r="CF476" t="str">
            <v/>
          </cell>
          <cell r="EL476" t="str">
            <v>NO</v>
          </cell>
          <cell r="EM476" t="str">
            <v>No Aplica</v>
          </cell>
          <cell r="EN476" t="str">
            <v xml:space="preserve">120
</v>
          </cell>
          <cell r="EO476" t="e">
            <v>#VALUE!</v>
          </cell>
          <cell r="EP476">
            <v>45818</v>
          </cell>
          <cell r="ES476" t="str">
            <v>Clausula 1 - Numeral 6 y 23</v>
          </cell>
          <cell r="ET47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76" t="str">
            <v>No aplica</v>
          </cell>
        </row>
        <row r="477">
          <cell r="E477">
            <v>471</v>
          </cell>
          <cell r="F477" t="str">
            <v>471-2022</v>
          </cell>
          <cell r="G477" t="str">
            <v>CO1.PCCNTR.3266265</v>
          </cell>
          <cell r="H477" t="str">
            <v>BRINDAR EL  100 % DE APOYO TÉCNICO Y ADMINISTRATIVO A LAS SOLICITUDES DE APOYO REQUERIDAS</v>
          </cell>
          <cell r="I477" t="str">
            <v>Terminación Anticipada</v>
          </cell>
          <cell r="J477" t="str">
            <v>https://community.secop.gov.co/Public/Tendering/OpportunityDetail/Index?noticeUID=CO1.NTC.2582349&amp;isFromPublicArea=True&amp;isModal=true&amp;asPopupView=true</v>
          </cell>
          <cell r="K477" t="str">
            <v>SDHT-SDAC-SDPSP-001-2022</v>
          </cell>
          <cell r="L477" t="str">
            <v>X</v>
          </cell>
          <cell r="N477" t="str">
            <v>CC</v>
          </cell>
          <cell r="O477">
            <v>1033760067</v>
          </cell>
          <cell r="P477">
            <v>4</v>
          </cell>
          <cell r="Q477" t="str">
            <v>ACOSTA MONTILLA</v>
          </cell>
          <cell r="R477" t="str">
            <v>DANIEL DAVID</v>
          </cell>
          <cell r="S477" t="str">
            <v>No Aplica</v>
          </cell>
          <cell r="T477" t="str">
            <v>DANIEL DAVID ACOSTA MONTILLA</v>
          </cell>
          <cell r="U477" t="str">
            <v>M</v>
          </cell>
          <cell r="V477">
            <v>44578</v>
          </cell>
          <cell r="W477">
            <v>44579</v>
          </cell>
          <cell r="X477">
            <v>44581</v>
          </cell>
          <cell r="Y477">
            <v>44913</v>
          </cell>
          <cell r="Z477" t="str">
            <v>Contratación Directa</v>
          </cell>
          <cell r="AA477" t="str">
            <v>Contrato</v>
          </cell>
          <cell r="AB477" t="str">
            <v>Prestación de Servicios Profesionales</v>
          </cell>
          <cell r="AC477" t="str">
            <v>PRESTAR SERVICIOS PROFESIONALES PARA BRINDAR ASESORÍA TÉCNICA, ACOMPAÑAMIENTO Y APOYO INTERINSTITUCIONAL EN LA GESTIÓN DE LOS TRÁMITES DE LA CADENA DE URBANISMO Y CONSTRUCCIÓN DE LOS PROYECTOS DE VIVIENDA BAJO EL ESQUEMA DE MESA DE SOLUCIONES</v>
          </cell>
          <cell r="AD477">
            <v>44581</v>
          </cell>
          <cell r="AE477">
            <v>44581</v>
          </cell>
          <cell r="AF477">
            <v>44581</v>
          </cell>
          <cell r="AG477">
            <v>44914</v>
          </cell>
          <cell r="AH477">
            <v>11</v>
          </cell>
          <cell r="AI477">
            <v>0</v>
          </cell>
          <cell r="AJ477">
            <v>11</v>
          </cell>
          <cell r="AK477">
            <v>11</v>
          </cell>
          <cell r="AL477">
            <v>0</v>
          </cell>
          <cell r="AM477">
            <v>44914</v>
          </cell>
          <cell r="AN477">
            <v>44834</v>
          </cell>
          <cell r="AO477">
            <v>84700000</v>
          </cell>
          <cell r="AP477">
            <v>84700000</v>
          </cell>
          <cell r="AQ477">
            <v>7700000</v>
          </cell>
          <cell r="AR477">
            <v>0</v>
          </cell>
          <cell r="AS477">
            <v>2955</v>
          </cell>
          <cell r="AT477">
            <v>7</v>
          </cell>
          <cell r="AU477">
            <v>44564</v>
          </cell>
          <cell r="AV477">
            <v>84700000</v>
          </cell>
          <cell r="AW477" t="str">
            <v>O23011601190000007747</v>
          </cell>
          <cell r="AX477" t="str">
            <v>INVERSION</v>
          </cell>
          <cell r="AY477">
            <v>0</v>
          </cell>
          <cell r="AZ477" t="str">
            <v>5000262799</v>
          </cell>
          <cell r="BA477">
            <v>496</v>
          </cell>
          <cell r="BB477">
            <v>44579</v>
          </cell>
          <cell r="BC477">
            <v>84700000</v>
          </cell>
          <cell r="BK477" t="str">
            <v/>
          </cell>
          <cell r="CE477" t="str">
            <v/>
          </cell>
          <cell r="CF477" t="str">
            <v/>
          </cell>
          <cell r="EG477">
            <v>44834</v>
          </cell>
          <cell r="EI477">
            <v>20276667</v>
          </cell>
          <cell r="EJ477" t="str">
            <v>Terminación Anticipada</v>
          </cell>
          <cell r="EK477">
            <v>44835</v>
          </cell>
          <cell r="EL477" t="str">
            <v>NO</v>
          </cell>
          <cell r="EM477" t="str">
            <v>No Aplica</v>
          </cell>
          <cell r="EN477" t="str">
            <v xml:space="preserve">120
</v>
          </cell>
          <cell r="EO477" t="e">
            <v>#VALUE!</v>
          </cell>
          <cell r="EP477">
            <v>45734</v>
          </cell>
          <cell r="ES477" t="str">
            <v>Clausula 1 - Numeral 6 y 23</v>
          </cell>
          <cell r="ET47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77" t="str">
            <v>No aplica</v>
          </cell>
        </row>
        <row r="478">
          <cell r="E478">
            <v>472</v>
          </cell>
          <cell r="F478" t="str">
            <v>472-2022</v>
          </cell>
          <cell r="G478" t="str">
            <v>CO1.PCCNTR.3266384</v>
          </cell>
          <cell r="H478" t="str">
            <v>IMPLEMENTAR 1 PLATAFORMA VIRTUAL DE REALIZACIÓN DE TRÁMITES</v>
          </cell>
          <cell r="I478" t="str">
            <v>En Ejecución</v>
          </cell>
          <cell r="J478" t="str">
            <v>https://community.secop.gov.co/Public/Tendering/OpportunityDetail/Index?noticeUID=CO1.NTC.2582705&amp;isFromPublicArea=True&amp;isModal=true&amp;asPopupView=true</v>
          </cell>
          <cell r="K478" t="str">
            <v>SDHT-SDAC-SDPSP-005-2022</v>
          </cell>
          <cell r="L478" t="str">
            <v>X</v>
          </cell>
          <cell r="N478" t="str">
            <v>CC</v>
          </cell>
          <cell r="O478">
            <v>80060504</v>
          </cell>
          <cell r="P478">
            <v>8</v>
          </cell>
          <cell r="Q478" t="str">
            <v xml:space="preserve">PELAEZ </v>
          </cell>
          <cell r="R478" t="str">
            <v>JOHNY CUELLAR</v>
          </cell>
          <cell r="S478" t="str">
            <v>No Aplica</v>
          </cell>
          <cell r="T478" t="str">
            <v xml:space="preserve">JOHNY CUELLAR PELAEZ </v>
          </cell>
          <cell r="U478" t="str">
            <v>M</v>
          </cell>
          <cell r="V478">
            <v>44578</v>
          </cell>
          <cell r="W478">
            <v>44579</v>
          </cell>
          <cell r="X478">
            <v>44581</v>
          </cell>
          <cell r="Y478">
            <v>44883</v>
          </cell>
          <cell r="Z478" t="str">
            <v>Contratación Directa</v>
          </cell>
          <cell r="AA478" t="str">
            <v>Contrato</v>
          </cell>
          <cell r="AB478" t="str">
            <v>Prestación de Servicios Profesionales</v>
          </cell>
          <cell r="AC478" t="str">
            <v xml:space="preserve"> PRESTAR SERVICIOS PROFESIONALES PARA APOYAR LA LABOR DE SOPORTE A USUARIOS DE LA PLATAFORMA DE VIRTUALIZACIÓN DE TRÁMITES DE LA CADENA DE URBANISMO Y CONSTRUCCIÓN</v>
          </cell>
          <cell r="AD478">
            <v>44581</v>
          </cell>
          <cell r="AE478">
            <v>44581</v>
          </cell>
          <cell r="AF478">
            <v>44581</v>
          </cell>
          <cell r="AG478">
            <v>44884</v>
          </cell>
          <cell r="AH478">
            <v>10</v>
          </cell>
          <cell r="AI478">
            <v>0</v>
          </cell>
          <cell r="AJ478">
            <v>10</v>
          </cell>
          <cell r="AK478">
            <v>10</v>
          </cell>
          <cell r="AL478">
            <v>0</v>
          </cell>
          <cell r="AN478">
            <v>44884</v>
          </cell>
          <cell r="AO478">
            <v>56860000</v>
          </cell>
          <cell r="AP478">
            <v>56860000</v>
          </cell>
          <cell r="AQ478">
            <v>5686000</v>
          </cell>
          <cell r="AR478">
            <v>0</v>
          </cell>
          <cell r="AS478">
            <v>2944</v>
          </cell>
          <cell r="AT478">
            <v>23</v>
          </cell>
          <cell r="AU478">
            <v>44564</v>
          </cell>
          <cell r="AV478">
            <v>56860000</v>
          </cell>
          <cell r="AW478" t="str">
            <v>O23011601190000007747</v>
          </cell>
          <cell r="AX478" t="str">
            <v>INVERSION</v>
          </cell>
          <cell r="AY478">
            <v>0</v>
          </cell>
          <cell r="AZ478" t="str">
            <v>5000262812</v>
          </cell>
          <cell r="BA478">
            <v>497</v>
          </cell>
          <cell r="BB478">
            <v>44579</v>
          </cell>
          <cell r="BC478">
            <v>56860000</v>
          </cell>
          <cell r="BK478" t="str">
            <v/>
          </cell>
          <cell r="CE478" t="str">
            <v/>
          </cell>
          <cell r="CF478" t="str">
            <v/>
          </cell>
          <cell r="EL478" t="str">
            <v>NO</v>
          </cell>
          <cell r="EM478" t="str">
            <v>No Aplica</v>
          </cell>
          <cell r="EN478" t="str">
            <v xml:space="preserve">120
</v>
          </cell>
          <cell r="EO478" t="e">
            <v>#VALUE!</v>
          </cell>
          <cell r="EP478">
            <v>45784</v>
          </cell>
          <cell r="ES478" t="str">
            <v>Clausula 1 - Numeral 6 y 23</v>
          </cell>
          <cell r="ET47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78" t="str">
            <v>No aplica</v>
          </cell>
        </row>
        <row r="479">
          <cell r="E479">
            <v>473</v>
          </cell>
          <cell r="F479" t="str">
            <v>473-2022</v>
          </cell>
          <cell r="G479" t="str">
            <v>CO1.PCCNTR.3266994</v>
          </cell>
          <cell r="H479" t="str">
            <v>BRINDAR EL  100 % DE APOYO TÉCNICO Y ADMINISTRATIVO A LAS SOLICITUDES DE APOYO REQUERIDAS</v>
          </cell>
          <cell r="I479" t="str">
            <v>En Ejecución</v>
          </cell>
          <cell r="J479" t="str">
            <v>https://community.secop.gov.co/Public/Tendering/OpportunityDetail/Index?noticeUID=CO1.NTC.2582675&amp;isFromPublicArea=True&amp;isModal=true&amp;asPopupView=true</v>
          </cell>
          <cell r="K479" t="str">
            <v>SDHT-SDAC-SDPSP-006-2022</v>
          </cell>
          <cell r="L479" t="str">
            <v>X</v>
          </cell>
          <cell r="N479" t="str">
            <v>CC</v>
          </cell>
          <cell r="O479">
            <v>28239494</v>
          </cell>
          <cell r="P479">
            <v>4</v>
          </cell>
          <cell r="Q479" t="str">
            <v xml:space="preserve">CAMPOS </v>
          </cell>
          <cell r="R479" t="str">
            <v>BELCY TORRES</v>
          </cell>
          <cell r="S479" t="str">
            <v>No Aplica</v>
          </cell>
          <cell r="T479" t="str">
            <v xml:space="preserve">BELCY TORRES CAMPOS </v>
          </cell>
          <cell r="U479" t="str">
            <v>F</v>
          </cell>
          <cell r="V479">
            <v>44578</v>
          </cell>
          <cell r="W479">
            <v>44579</v>
          </cell>
          <cell r="X479">
            <v>44581</v>
          </cell>
          <cell r="Y479">
            <v>44913</v>
          </cell>
          <cell r="Z479" t="str">
            <v>Contratación Directa</v>
          </cell>
          <cell r="AA479" t="str">
            <v>Contrato</v>
          </cell>
          <cell r="AB479" t="str">
            <v>Prestación de Servicios Profesionales</v>
          </cell>
          <cell r="AC479" t="str">
            <v xml:space="preserve"> PRESTAR SERVICIOS PROFESIONALES PARA BRINDAR ASESORÍA TÉCNICA, ACOMPAÑAMIENTO Y APOYO INTERINSTITUCIONAL EN LA GESTIÓN DE LOS TRÁMITES DE LA CADENA DE URBANISMO Y CONSTRUCCIÓN DE LOS PROYECTOS DE VIVIENDA BAJO EL ESQUEMA DE MESA DE SOLUCIONES.</v>
          </cell>
          <cell r="AD479">
            <v>44581</v>
          </cell>
          <cell r="AE479">
            <v>44581</v>
          </cell>
          <cell r="AF479">
            <v>44581</v>
          </cell>
          <cell r="AG479">
            <v>44914</v>
          </cell>
          <cell r="AH479">
            <v>11</v>
          </cell>
          <cell r="AI479">
            <v>0</v>
          </cell>
          <cell r="AJ479">
            <v>11</v>
          </cell>
          <cell r="AK479">
            <v>11</v>
          </cell>
          <cell r="AL479">
            <v>0</v>
          </cell>
          <cell r="AN479">
            <v>44914</v>
          </cell>
          <cell r="AO479">
            <v>84700000</v>
          </cell>
          <cell r="AP479">
            <v>84700000</v>
          </cell>
          <cell r="AQ479">
            <v>7700000</v>
          </cell>
          <cell r="AR479">
            <v>0</v>
          </cell>
          <cell r="AS479">
            <v>2952</v>
          </cell>
          <cell r="AT479">
            <v>13</v>
          </cell>
          <cell r="AU479">
            <v>44564</v>
          </cell>
          <cell r="AV479">
            <v>84700000</v>
          </cell>
          <cell r="AW479" t="str">
            <v>O23011601190000007747</v>
          </cell>
          <cell r="AX479" t="str">
            <v>INVERSION</v>
          </cell>
          <cell r="AY479">
            <v>0</v>
          </cell>
          <cell r="AZ479" t="str">
            <v>5000262815</v>
          </cell>
          <cell r="BA479">
            <v>498</v>
          </cell>
          <cell r="BB479">
            <v>44579</v>
          </cell>
          <cell r="BC479">
            <v>84700000</v>
          </cell>
          <cell r="BK479" t="str">
            <v/>
          </cell>
          <cell r="CE479" t="str">
            <v/>
          </cell>
          <cell r="CF479" t="str">
            <v/>
          </cell>
          <cell r="EL479" t="str">
            <v>NO</v>
          </cell>
          <cell r="EM479" t="str">
            <v>No Aplica</v>
          </cell>
          <cell r="EN479" t="str">
            <v xml:space="preserve">120
</v>
          </cell>
          <cell r="EO479" t="e">
            <v>#VALUE!</v>
          </cell>
          <cell r="EP479">
            <v>45814</v>
          </cell>
          <cell r="ES479" t="str">
            <v>Clausula 1 - Numeral 6 y 23</v>
          </cell>
          <cell r="ET47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79" t="str">
            <v>No aplica</v>
          </cell>
        </row>
        <row r="480">
          <cell r="E480">
            <v>474</v>
          </cell>
          <cell r="F480" t="str">
            <v>474-2022</v>
          </cell>
          <cell r="G480" t="str">
            <v>CO1.PCCNTR.3267356</v>
          </cell>
          <cell r="H480" t="str">
            <v>BRINDAR EL  100 % DE APOYO TÉCNICO Y ADMINISTRATIVO A LAS SOLICITUDES DE APOYO REQUERIDAS</v>
          </cell>
          <cell r="I480" t="str">
            <v>En Ejecución</v>
          </cell>
          <cell r="J480" t="str">
            <v>https://community.secop.gov.co/Public/Tendering/OpportunityDetail/Index?noticeUID=CO1.NTC.2583231&amp;isFromPublicArea=True&amp;isModal=true&amp;asPopupView=true</v>
          </cell>
          <cell r="K480" t="str">
            <v>SDHT-SDAC-SDPSP-007-2022</v>
          </cell>
          <cell r="L480" t="str">
            <v>X</v>
          </cell>
          <cell r="N480" t="str">
            <v>CC</v>
          </cell>
          <cell r="O480">
            <v>79938373</v>
          </cell>
          <cell r="P480">
            <v>6</v>
          </cell>
          <cell r="Q480" t="str">
            <v>FAJARDO RAMIREZ</v>
          </cell>
          <cell r="R480" t="str">
            <v>LUIS ALEJANDRO</v>
          </cell>
          <cell r="S480" t="str">
            <v>No Aplica</v>
          </cell>
          <cell r="T480" t="str">
            <v>LUIS ALEJANDRO FAJARDO RAMIREZ</v>
          </cell>
          <cell r="U480" t="str">
            <v>M</v>
          </cell>
          <cell r="V480">
            <v>44578</v>
          </cell>
          <cell r="W480">
            <v>44579</v>
          </cell>
          <cell r="X480">
            <v>44581</v>
          </cell>
          <cell r="Y480">
            <v>44913</v>
          </cell>
          <cell r="Z480" t="str">
            <v>Contratación Directa</v>
          </cell>
          <cell r="AA480" t="str">
            <v>Contrato</v>
          </cell>
          <cell r="AB480" t="str">
            <v>Prestación de Servicios Profesionales</v>
          </cell>
          <cell r="AC480" t="str">
            <v xml:space="preserve"> PRESTAR SERVICIOS PROFESIONALES PARA LIDERAR EL APOYO INTERINSTITUCIONAL EN LA GESTIÓN DE LOS TRÁMITES DE LA CADENA DE URBANISMO Y CONSTRUCCIÓN DE LOS PROYECTOS DE VIVIENDA EN EL MARCO DE MEJORAMIENTO INTEGRAL DE VIVIENDAS Y DEL ESQUEMA DE MESA DE SOLUCIONES.</v>
          </cell>
          <cell r="AD480">
            <v>44581</v>
          </cell>
          <cell r="AE480">
            <v>44581</v>
          </cell>
          <cell r="AF480">
            <v>44581</v>
          </cell>
          <cell r="AG480">
            <v>44914</v>
          </cell>
          <cell r="AH480">
            <v>11</v>
          </cell>
          <cell r="AI480">
            <v>0</v>
          </cell>
          <cell r="AJ480">
            <v>11</v>
          </cell>
          <cell r="AK480">
            <v>11</v>
          </cell>
          <cell r="AL480">
            <v>0</v>
          </cell>
          <cell r="AN480">
            <v>44914</v>
          </cell>
          <cell r="AO480">
            <v>101200000</v>
          </cell>
          <cell r="AP480">
            <v>101200000</v>
          </cell>
          <cell r="AQ480">
            <v>9200000</v>
          </cell>
          <cell r="AR480">
            <v>0</v>
          </cell>
          <cell r="AS480">
            <v>2946</v>
          </cell>
          <cell r="AT480">
            <v>4</v>
          </cell>
          <cell r="AU480">
            <v>44564</v>
          </cell>
          <cell r="AV480">
            <v>101200000</v>
          </cell>
          <cell r="AW480" t="str">
            <v>O23011601190000007747</v>
          </cell>
          <cell r="AX480" t="str">
            <v>INVERSION</v>
          </cell>
          <cell r="AY480">
            <v>0</v>
          </cell>
          <cell r="AZ480" t="str">
            <v>5000262826</v>
          </cell>
          <cell r="BA480">
            <v>499</v>
          </cell>
          <cell r="BB480">
            <v>44579</v>
          </cell>
          <cell r="BC480">
            <v>101200000</v>
          </cell>
          <cell r="BK480" t="str">
            <v/>
          </cell>
          <cell r="CE480" t="str">
            <v/>
          </cell>
          <cell r="CF480" t="str">
            <v/>
          </cell>
          <cell r="EL480" t="str">
            <v>NO</v>
          </cell>
          <cell r="EM480" t="str">
            <v>No Aplica</v>
          </cell>
          <cell r="EN480" t="str">
            <v xml:space="preserve">120
</v>
          </cell>
          <cell r="EO480" t="e">
            <v>#VALUE!</v>
          </cell>
          <cell r="EP480">
            <v>45814</v>
          </cell>
          <cell r="ES480" t="str">
            <v>Clausula 1 - Numeral 6 y 23</v>
          </cell>
          <cell r="ET48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80" t="str">
            <v>No aplica</v>
          </cell>
        </row>
        <row r="481">
          <cell r="E481">
            <v>475</v>
          </cell>
          <cell r="F481" t="str">
            <v>475-2022</v>
          </cell>
          <cell r="G481" t="str">
            <v>CO1.PCCNTR.3267596</v>
          </cell>
          <cell r="H481" t="str">
            <v>CREAR 1 HERRAMIENTA TECNOLÓGICA QUE PERMITA REALIZAR LOS TRÁMITES DE MANERA VIRTUAL ANTE ENTIDADES DISTRITALES Y/O CURADURÍA SOCIAL DENTRO DEL MARCO MEJORAMIENTO INTEGRAL DE VIVIENDAS</v>
          </cell>
          <cell r="I481" t="str">
            <v>En Ejecución</v>
          </cell>
          <cell r="J481" t="str">
            <v>https://community.secop.gov.co/Public/Tendering/OpportunityDetail/Index?noticeUID=CO1.NTC.2583517&amp;isFromPublicArea=True&amp;isModal=true&amp;asPopupView=true</v>
          </cell>
          <cell r="K481" t="str">
            <v>SDHT-SDAC-SDPSP-011-2022</v>
          </cell>
          <cell r="L481" t="str">
            <v>X</v>
          </cell>
          <cell r="N481" t="str">
            <v>CC</v>
          </cell>
          <cell r="O481">
            <v>52618094</v>
          </cell>
          <cell r="P481">
            <v>5</v>
          </cell>
          <cell r="Q481" t="str">
            <v>RODRIGUEZ RIOS</v>
          </cell>
          <cell r="R481" t="str">
            <v>DIANA MARCELA</v>
          </cell>
          <cell r="S481" t="str">
            <v>No Aplica</v>
          </cell>
          <cell r="T481" t="str">
            <v>DIANA MARCELA RODRIGUEZ RIOS</v>
          </cell>
          <cell r="U481" t="str">
            <v>F</v>
          </cell>
          <cell r="V481">
            <v>44578</v>
          </cell>
          <cell r="W481">
            <v>44581</v>
          </cell>
          <cell r="X481">
            <v>44581</v>
          </cell>
          <cell r="Y481">
            <v>44883</v>
          </cell>
          <cell r="Z481" t="str">
            <v>Contratación Directa</v>
          </cell>
          <cell r="AA481" t="str">
            <v>Contrato</v>
          </cell>
          <cell r="AB481" t="str">
            <v>Prestación de Servicios Profesionales</v>
          </cell>
          <cell r="AC481" t="str">
            <v>PRESTAR SERVICIOS PROFESIONALES PARA LIDERAR EL APOYO INTERINSTITUCIONAL EN LA GESTIÓN DE LOS TRÁMITES PARA LA INICIACIÓN DE SOLUCIONES HABITACIONALES EN EL MARCO DEL MEJORAMIENTO INTEGRAL DE LAS VIVIENDAS</v>
          </cell>
          <cell r="AD481">
            <v>44581</v>
          </cell>
          <cell r="AE481">
            <v>44581</v>
          </cell>
          <cell r="AF481">
            <v>44581</v>
          </cell>
          <cell r="AG481">
            <v>44884</v>
          </cell>
          <cell r="AH481">
            <v>10</v>
          </cell>
          <cell r="AI481">
            <v>0</v>
          </cell>
          <cell r="AJ481">
            <v>10</v>
          </cell>
          <cell r="AK481">
            <v>10</v>
          </cell>
          <cell r="AL481">
            <v>0</v>
          </cell>
          <cell r="AN481">
            <v>44884</v>
          </cell>
          <cell r="AO481">
            <v>77000000</v>
          </cell>
          <cell r="AP481">
            <v>77000000</v>
          </cell>
          <cell r="AQ481">
            <v>7700000</v>
          </cell>
          <cell r="AR481">
            <v>0</v>
          </cell>
          <cell r="AS481">
            <v>2932</v>
          </cell>
          <cell r="AT481">
            <v>28</v>
          </cell>
          <cell r="AU481">
            <v>44564</v>
          </cell>
          <cell r="AV481">
            <v>77000000</v>
          </cell>
          <cell r="AW481" t="str">
            <v>O23011601190000007747</v>
          </cell>
          <cell r="AX481" t="str">
            <v>INVERSION</v>
          </cell>
          <cell r="AY481">
            <v>0</v>
          </cell>
          <cell r="AZ481" t="str">
            <v>5000262831</v>
          </cell>
          <cell r="BA481">
            <v>500</v>
          </cell>
          <cell r="BB481">
            <v>44579</v>
          </cell>
          <cell r="BC481">
            <v>77000000</v>
          </cell>
          <cell r="BK481" t="str">
            <v/>
          </cell>
          <cell r="CE481" t="str">
            <v/>
          </cell>
          <cell r="CF481" t="str">
            <v/>
          </cell>
          <cell r="EL481" t="str">
            <v>NO</v>
          </cell>
          <cell r="EM481" t="str">
            <v>No Aplica</v>
          </cell>
          <cell r="EN481" t="str">
            <v xml:space="preserve">120
</v>
          </cell>
          <cell r="EO481" t="e">
            <v>#VALUE!</v>
          </cell>
          <cell r="EP481">
            <v>45784</v>
          </cell>
          <cell r="ES481" t="str">
            <v>Clausula 1 - Numeral 6 y 23</v>
          </cell>
          <cell r="ET48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81" t="str">
            <v>No aplica</v>
          </cell>
        </row>
        <row r="482">
          <cell r="E482">
            <v>476</v>
          </cell>
          <cell r="F482" t="str">
            <v>476-2022</v>
          </cell>
          <cell r="G482" t="str">
            <v>CO1.PCCNTR.3267958</v>
          </cell>
          <cell r="H482" t="str">
            <v>PROMOVER LA INICIACIÓN DE  38750 VIVIENDAS A TRAVÉS DEL APOYO OFRECIDO DENTRO DEL MARCO DEL ESQUEMA DE MESA DE SOLUCIONES</v>
          </cell>
          <cell r="I482" t="str">
            <v>En Ejecución</v>
          </cell>
          <cell r="J482" t="str">
            <v>https://community.secop.gov.co/Public/Tendering/OpportunityDetail/Index?noticeUID=CO1.NTC.2583707&amp;isFromPublicArea=True&amp;isModal=true&amp;asPopupView=true</v>
          </cell>
          <cell r="K482" t="str">
            <v>SDHT-SDAC-SDPSP-014-2022</v>
          </cell>
          <cell r="L482" t="str">
            <v>X</v>
          </cell>
          <cell r="N482" t="str">
            <v>CC</v>
          </cell>
          <cell r="O482">
            <v>80219221</v>
          </cell>
          <cell r="P482">
            <v>4</v>
          </cell>
          <cell r="Q482" t="str">
            <v>VALENCIA CARVAJAL</v>
          </cell>
          <cell r="R482" t="str">
            <v>IGNACIO ANDRES</v>
          </cell>
          <cell r="S482" t="str">
            <v>No Aplica</v>
          </cell>
          <cell r="T482" t="str">
            <v>IGNACIO ANDRES VALENCIA CARVAJAL</v>
          </cell>
          <cell r="U482" t="str">
            <v>M</v>
          </cell>
          <cell r="V482">
            <v>44578</v>
          </cell>
          <cell r="W482">
            <v>44581</v>
          </cell>
          <cell r="X482">
            <v>44581</v>
          </cell>
          <cell r="Y482">
            <v>44913</v>
          </cell>
          <cell r="Z482" t="str">
            <v>Contratación Directa</v>
          </cell>
          <cell r="AA482" t="str">
            <v>Contrato</v>
          </cell>
          <cell r="AB482" t="str">
            <v>Prestación de Servicios Profesionales</v>
          </cell>
          <cell r="AC482" t="str">
            <v xml:space="preserve"> PRESTAR SERVICIOS PROFESIONALES PARA BRINDAR ASESORÍA TÉCNICA Y APOYO ADMINISTRATIVO Y TECNOLÓGICO EN LA GESTIÓN DE TRÁMITES PARA PROMOVER LA INICIACIÓN DE VIVIENDAS VIS Y VIP EN BOGOTÁ BAJO EL ESQUEMA DE MESA DE SOLUCIONES</v>
          </cell>
          <cell r="AD482">
            <v>44581</v>
          </cell>
          <cell r="AE482">
            <v>44581</v>
          </cell>
          <cell r="AF482">
            <v>44581</v>
          </cell>
          <cell r="AG482">
            <v>44914</v>
          </cell>
          <cell r="AH482">
            <v>11</v>
          </cell>
          <cell r="AI482">
            <v>0</v>
          </cell>
          <cell r="AJ482">
            <v>11</v>
          </cell>
          <cell r="AK482">
            <v>11</v>
          </cell>
          <cell r="AL482">
            <v>0</v>
          </cell>
          <cell r="AN482">
            <v>44914</v>
          </cell>
          <cell r="AO482">
            <v>84700000</v>
          </cell>
          <cell r="AP482">
            <v>84700000</v>
          </cell>
          <cell r="AQ482">
            <v>7700000</v>
          </cell>
          <cell r="AR482">
            <v>0</v>
          </cell>
          <cell r="AS482">
            <v>2959</v>
          </cell>
          <cell r="AT482">
            <v>14</v>
          </cell>
          <cell r="AU482">
            <v>44564</v>
          </cell>
          <cell r="AV482">
            <v>84700000</v>
          </cell>
          <cell r="AW482" t="str">
            <v>O23011601190000007747</v>
          </cell>
          <cell r="AX482" t="str">
            <v>INVERSION</v>
          </cell>
          <cell r="AY482">
            <v>0</v>
          </cell>
          <cell r="AZ482" t="str">
            <v>5000262840</v>
          </cell>
          <cell r="BA482">
            <v>502</v>
          </cell>
          <cell r="BB482">
            <v>44579</v>
          </cell>
          <cell r="BC482">
            <v>84700000</v>
          </cell>
          <cell r="BK482" t="str">
            <v/>
          </cell>
          <cell r="CE482" t="str">
            <v/>
          </cell>
          <cell r="CF482" t="str">
            <v/>
          </cell>
          <cell r="EL482" t="str">
            <v>NO</v>
          </cell>
          <cell r="EM482" t="str">
            <v>No Aplica</v>
          </cell>
          <cell r="EN482" t="str">
            <v xml:space="preserve">120
</v>
          </cell>
          <cell r="EO482" t="e">
            <v>#VALUE!</v>
          </cell>
          <cell r="EP482">
            <v>45814</v>
          </cell>
          <cell r="ES482" t="str">
            <v>Clausula 1 - Numeral 6 y 23</v>
          </cell>
          <cell r="ET48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82" t="str">
            <v>No aplica</v>
          </cell>
        </row>
        <row r="483">
          <cell r="E483">
            <v>477</v>
          </cell>
          <cell r="F483" t="str">
            <v>477-2022</v>
          </cell>
          <cell r="G483" t="str">
            <v>CO1.PCCNTR.3268045</v>
          </cell>
          <cell r="H483" t="str">
            <v>CREAR 1 HERRAMIENTA TECNOLÓGICA COMO SOPORTE VIRTUAL DEL BANCO DISTRITAL DE MATERIALES</v>
          </cell>
          <cell r="I483" t="str">
            <v>En Ejecución</v>
          </cell>
          <cell r="J483" t="str">
            <v>https://community.secop.gov.co/Public/Tendering/OpportunityDetail/Index?noticeUID=CO1.NTC.2584027&amp;isFromPublicArea=True&amp;isModal=true&amp;asPopupView=true</v>
          </cell>
          <cell r="K483" t="str">
            <v>SDHT-SDAC-SDPSP-015-2022</v>
          </cell>
          <cell r="L483" t="str">
            <v>X</v>
          </cell>
          <cell r="N483" t="str">
            <v>CC</v>
          </cell>
          <cell r="O483">
            <v>7693924</v>
          </cell>
          <cell r="P483">
            <v>9</v>
          </cell>
          <cell r="Q483" t="str">
            <v>CORTINA FIERRO</v>
          </cell>
          <cell r="R483" t="str">
            <v>CESAR FERNANDO</v>
          </cell>
          <cell r="S483" t="str">
            <v>No Aplica</v>
          </cell>
          <cell r="T483" t="str">
            <v>CESAR FERNANDO CORTINA FIERRO</v>
          </cell>
          <cell r="U483" t="str">
            <v>M</v>
          </cell>
          <cell r="V483">
            <v>44578</v>
          </cell>
          <cell r="W483">
            <v>44579</v>
          </cell>
          <cell r="X483">
            <v>44581</v>
          </cell>
          <cell r="Y483">
            <v>44883</v>
          </cell>
          <cell r="Z483" t="str">
            <v>Contratación Directa</v>
          </cell>
          <cell r="AA483" t="str">
            <v>Contrato</v>
          </cell>
          <cell r="AB483" t="str">
            <v>Prestación de Servicios Profesionales</v>
          </cell>
          <cell r="AC483" t="str">
            <v>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v>
          </cell>
          <cell r="AD483">
            <v>44581</v>
          </cell>
          <cell r="AE483">
            <v>44581</v>
          </cell>
          <cell r="AF483">
            <v>44581</v>
          </cell>
          <cell r="AG483">
            <v>44853</v>
          </cell>
          <cell r="AH483">
            <v>9</v>
          </cell>
          <cell r="AI483">
            <v>0</v>
          </cell>
          <cell r="AJ483">
            <v>9</v>
          </cell>
          <cell r="AK483">
            <v>9</v>
          </cell>
          <cell r="AL483">
            <v>0</v>
          </cell>
          <cell r="AN483">
            <v>44853</v>
          </cell>
          <cell r="AO483">
            <v>78795000</v>
          </cell>
          <cell r="AP483">
            <v>78795000</v>
          </cell>
          <cell r="AQ483">
            <v>8755000</v>
          </cell>
          <cell r="AR483">
            <v>0</v>
          </cell>
          <cell r="AS483">
            <v>2922</v>
          </cell>
          <cell r="AT483">
            <v>1</v>
          </cell>
          <cell r="AU483">
            <v>44564</v>
          </cell>
          <cell r="AV483">
            <v>78795000</v>
          </cell>
          <cell r="AW483" t="str">
            <v>O23011601190000007747</v>
          </cell>
          <cell r="AX483" t="str">
            <v>INVERSION</v>
          </cell>
          <cell r="AY483">
            <v>0</v>
          </cell>
          <cell r="AZ483" t="str">
            <v>5000262846</v>
          </cell>
          <cell r="BA483">
            <v>503</v>
          </cell>
          <cell r="BB483">
            <v>44579</v>
          </cell>
          <cell r="BC483">
            <v>78795000</v>
          </cell>
          <cell r="BK483" t="str">
            <v/>
          </cell>
          <cell r="CE483" t="str">
            <v/>
          </cell>
          <cell r="CF483" t="str">
            <v/>
          </cell>
          <cell r="EL483" t="str">
            <v>NO</v>
          </cell>
          <cell r="EM483" t="str">
            <v>No Aplica</v>
          </cell>
          <cell r="EN483" t="str">
            <v xml:space="preserve">120
</v>
          </cell>
          <cell r="EO483" t="e">
            <v>#VALUE!</v>
          </cell>
          <cell r="EP483">
            <v>45753</v>
          </cell>
          <cell r="ES483" t="str">
            <v>Clausula 1 - Numeral 6 y 23</v>
          </cell>
          <cell r="ET48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83" t="str">
            <v>No aplica</v>
          </cell>
        </row>
        <row r="484">
          <cell r="E484">
            <v>478</v>
          </cell>
          <cell r="F484" t="str">
            <v>478-2022</v>
          </cell>
          <cell r="G484" t="str">
            <v>CO1.PCCNTR.3257772</v>
          </cell>
          <cell r="H484" t="str">
            <v>EJECUTAR 100 % DEL PROGRAMA DE SANEAMIENTO FISCAL Y FINANCIERO</v>
          </cell>
          <cell r="I484" t="str">
            <v>En Ejecución</v>
          </cell>
          <cell r="J484" t="str">
            <v>https://community.secop.gov.co/Public/Tendering/OpportunityDetail/Index?noticeUID=CO1.NTC.2575011&amp;isFromPublicArea=True&amp;isModal=true&amp;asPopupView=true</v>
          </cell>
          <cell r="K484" t="str">
            <v>SDHT-SDF-PSP-009-2022</v>
          </cell>
          <cell r="L484" t="str">
            <v>X</v>
          </cell>
          <cell r="N484" t="str">
            <v>CC</v>
          </cell>
          <cell r="O484">
            <v>10774726</v>
          </cell>
          <cell r="P484">
            <v>6</v>
          </cell>
          <cell r="Q484" t="str">
            <v>ACOSTA PEREZ</v>
          </cell>
          <cell r="R484" t="str">
            <v>ALVARO JASON</v>
          </cell>
          <cell r="S484" t="str">
            <v>No Aplica</v>
          </cell>
          <cell r="T484" t="str">
            <v>ALVARO JASON ACOSTA PEREZ</v>
          </cell>
          <cell r="U484" t="str">
            <v>M</v>
          </cell>
          <cell r="V484">
            <v>44578</v>
          </cell>
          <cell r="W484" t="str">
            <v>No Aplica</v>
          </cell>
          <cell r="X484">
            <v>44580</v>
          </cell>
          <cell r="Y484">
            <v>44913</v>
          </cell>
          <cell r="Z484" t="str">
            <v>Contratación Directa</v>
          </cell>
          <cell r="AA484" t="str">
            <v>Contrato</v>
          </cell>
          <cell r="AB484" t="str">
            <v>Prestación de Servicios Profesionales</v>
          </cell>
          <cell r="AC484" t="str">
            <v>PRESTAR SERVICIOS PROFESIONALES EN LA SUBDIRECCIÓN FINANCIERA, PARA APOYAR LA PLANIFICACIÓN FINANCIERA DEL FONDO DE SOLIDARIDAD Y REDISTRIBUCIÓN DEL INGRESO Y EL PLAN TERRAZAS DE LA SECRETARIA DISTRITAL DEL HÁBITAT</v>
          </cell>
          <cell r="AD484">
            <v>44580</v>
          </cell>
          <cell r="AE484">
            <v>44580</v>
          </cell>
          <cell r="AF484">
            <v>44580</v>
          </cell>
          <cell r="AG484">
            <v>44913</v>
          </cell>
          <cell r="AH484">
            <v>11</v>
          </cell>
          <cell r="AI484">
            <v>0</v>
          </cell>
          <cell r="AJ484">
            <v>11</v>
          </cell>
          <cell r="AK484">
            <v>11</v>
          </cell>
          <cell r="AL484">
            <v>0</v>
          </cell>
          <cell r="AN484">
            <v>44913</v>
          </cell>
          <cell r="AO484">
            <v>77000000</v>
          </cell>
          <cell r="AP484">
            <v>77000000</v>
          </cell>
          <cell r="AQ484">
            <v>7000000</v>
          </cell>
          <cell r="AR484">
            <v>0</v>
          </cell>
          <cell r="AS484">
            <v>3110</v>
          </cell>
          <cell r="AT484">
            <v>546</v>
          </cell>
          <cell r="AU484">
            <v>44565</v>
          </cell>
          <cell r="AV484">
            <v>77050000</v>
          </cell>
          <cell r="AW484" t="str">
            <v>O23011605560000007754</v>
          </cell>
          <cell r="AX484" t="str">
            <v>INVERSION</v>
          </cell>
          <cell r="AY484">
            <v>0</v>
          </cell>
          <cell r="AZ484" t="str">
            <v>5000262072</v>
          </cell>
          <cell r="BA484">
            <v>476</v>
          </cell>
          <cell r="BB484">
            <v>44578</v>
          </cell>
          <cell r="BC484">
            <v>77000000</v>
          </cell>
          <cell r="BK484" t="str">
            <v/>
          </cell>
          <cell r="CE484" t="str">
            <v/>
          </cell>
          <cell r="CF484" t="str">
            <v/>
          </cell>
          <cell r="EL484" t="str">
            <v>NO</v>
          </cell>
          <cell r="EM484" t="str">
            <v>No Aplica</v>
          </cell>
          <cell r="EN484" t="str">
            <v xml:space="preserve">120
</v>
          </cell>
          <cell r="EO484" t="e">
            <v>#VALUE!</v>
          </cell>
          <cell r="EP484">
            <v>45813</v>
          </cell>
          <cell r="ES484" t="str">
            <v>Clausula 1 - Numeral 6 y 23</v>
          </cell>
          <cell r="ET48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84" t="str">
            <v>No aplica</v>
          </cell>
        </row>
        <row r="485">
          <cell r="E485">
            <v>479</v>
          </cell>
          <cell r="F485" t="str">
            <v>479-2022</v>
          </cell>
          <cell r="G485" t="str">
            <v>CO1.PCCNTR.3276537</v>
          </cell>
          <cell r="H485" t="str">
            <v>EJECUTAR 100 % DEL PROGRAMA DE SANEAMIENTO FISCAL Y FINANCIERO</v>
          </cell>
          <cell r="I485" t="str">
            <v>En Ejecución</v>
          </cell>
          <cell r="J485" t="str">
            <v>https://community.secop.gov.co/Public/Tendering/OpportunityDetail/Index?noticeUID=CO1.NTC.2591633&amp;isFromPublicArea=True&amp;isModal=true&amp;asPopupView=true</v>
          </cell>
          <cell r="K485" t="str">
            <v>SDHT-SDF-PSP-006-2022</v>
          </cell>
          <cell r="L485" t="str">
            <v>X</v>
          </cell>
          <cell r="N485" t="str">
            <v>CC</v>
          </cell>
          <cell r="O485">
            <v>1051568147</v>
          </cell>
          <cell r="P485">
            <v>9</v>
          </cell>
          <cell r="Q485" t="str">
            <v>GONZALEZ LOPEZ</v>
          </cell>
          <cell r="R485" t="str">
            <v>DIEGO ARMANDO</v>
          </cell>
          <cell r="S485" t="str">
            <v>No Aplica</v>
          </cell>
          <cell r="T485" t="str">
            <v>DIEGO ARMANDO GONZALEZ LOPEZ</v>
          </cell>
          <cell r="U485" t="str">
            <v>M</v>
          </cell>
          <cell r="V485">
            <v>44579</v>
          </cell>
          <cell r="W485" t="str">
            <v>No Aplica</v>
          </cell>
          <cell r="X485">
            <v>44580</v>
          </cell>
          <cell r="Y485">
            <v>44913</v>
          </cell>
          <cell r="Z485" t="str">
            <v>Contratación Directa</v>
          </cell>
          <cell r="AA485" t="str">
            <v>Contrato</v>
          </cell>
          <cell r="AB485" t="str">
            <v>Prestación de Servicios Profesionales</v>
          </cell>
          <cell r="AC485" t="str">
            <v xml:space="preserve"> PRESTAR SERVICIOS PROFESIONALES EN LA SUBDIRECCIÓN FINANCIERA DE LA SECRETARÍA DISTRITAL DEL HÁBITAT PARA APOYAR EL DESARROLLO Y SEGUIMIENTO DEL PROCESO FINANCIERO DE LA ENTIDAD</v>
          </cell>
          <cell r="AD485">
            <v>44580</v>
          </cell>
          <cell r="AE485">
            <v>44580</v>
          </cell>
          <cell r="AF485">
            <v>44580</v>
          </cell>
          <cell r="AG485">
            <v>44913</v>
          </cell>
          <cell r="AH485">
            <v>11</v>
          </cell>
          <cell r="AI485">
            <v>0</v>
          </cell>
          <cell r="AJ485">
            <v>11</v>
          </cell>
          <cell r="AK485">
            <v>11</v>
          </cell>
          <cell r="AL485">
            <v>0</v>
          </cell>
          <cell r="AN485">
            <v>44913</v>
          </cell>
          <cell r="AO485">
            <v>77050000</v>
          </cell>
          <cell r="AP485">
            <v>77050000</v>
          </cell>
          <cell r="AQ485">
            <v>6700000</v>
          </cell>
          <cell r="AR485">
            <v>-3350000</v>
          </cell>
          <cell r="AS485">
            <v>3119</v>
          </cell>
          <cell r="AT485">
            <v>576</v>
          </cell>
          <cell r="AU485">
            <v>44565</v>
          </cell>
          <cell r="AV485">
            <v>77050000</v>
          </cell>
          <cell r="AW485" t="str">
            <v>O23011605560000007754</v>
          </cell>
          <cell r="AX485" t="str">
            <v>INVERSION</v>
          </cell>
          <cell r="AY485">
            <v>0</v>
          </cell>
          <cell r="AZ485" t="str">
            <v>5000263487</v>
          </cell>
          <cell r="BA485">
            <v>527</v>
          </cell>
          <cell r="BB485">
            <v>44579</v>
          </cell>
          <cell r="BC485">
            <v>77050000</v>
          </cell>
          <cell r="BK485" t="str">
            <v/>
          </cell>
          <cell r="CE485" t="str">
            <v/>
          </cell>
          <cell r="CF485" t="str">
            <v/>
          </cell>
          <cell r="EL485" t="str">
            <v>NO</v>
          </cell>
          <cell r="EM485" t="str">
            <v>No Aplica</v>
          </cell>
          <cell r="EN485" t="str">
            <v xml:space="preserve">120
</v>
          </cell>
          <cell r="EO485" t="e">
            <v>#VALUE!</v>
          </cell>
          <cell r="EP485">
            <v>45813</v>
          </cell>
          <cell r="ES485" t="str">
            <v>Clausula 1 - Numeral 6 y 23</v>
          </cell>
          <cell r="ET48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85" t="str">
            <v>No aplica</v>
          </cell>
        </row>
        <row r="486">
          <cell r="E486">
            <v>480</v>
          </cell>
          <cell r="F486" t="str">
            <v>480-2022</v>
          </cell>
          <cell r="G486" t="str">
            <v>CO1.PCCNTR.3265658</v>
          </cell>
          <cell r="H486" t="str">
            <v xml:space="preserve">ASIGNAR 4500 SUBSIDIOS PARA MEJORAMIENTO DE VIVIENDA PRIORIZANDO HOGARES CON JEFATURA FEMENINA, PERSONAS CON DISCAPACIDAD, VÍCTIMAS DEL CONFLICTO ARMADO, POBLACIÓN ÉTNICA Y ADULTOS MAYORES </v>
          </cell>
          <cell r="I486" t="str">
            <v>En Ejecución</v>
          </cell>
          <cell r="J486" t="str">
            <v>https://community.secop.gov.co/Public/Tendering/OpportunityDetail/Index?noticeUID=CO1.NTC.2569766&amp;isFromPublicArea=True&amp;isModal=true&amp;asPopupView=true</v>
          </cell>
          <cell r="K486" t="str">
            <v>SDHT-SDB-PSAG-114-2022</v>
          </cell>
          <cell r="L486" t="str">
            <v>X</v>
          </cell>
          <cell r="N486" t="str">
            <v>CC</v>
          </cell>
          <cell r="O486">
            <v>52620942</v>
          </cell>
          <cell r="P486">
            <v>2</v>
          </cell>
          <cell r="Q486" t="str">
            <v>ACOSTA BARRETO</v>
          </cell>
          <cell r="R486" t="str">
            <v>MARGARITA MARIA</v>
          </cell>
          <cell r="S486" t="str">
            <v>No Aplica</v>
          </cell>
          <cell r="T486" t="str">
            <v>MARGARITA MARIA ACOSTA BARRETO</v>
          </cell>
          <cell r="U486" t="str">
            <v>F</v>
          </cell>
          <cell r="V486">
            <v>44578</v>
          </cell>
          <cell r="W486">
            <v>44579</v>
          </cell>
          <cell r="X486">
            <v>44582</v>
          </cell>
          <cell r="Y486">
            <v>44913</v>
          </cell>
          <cell r="Z486" t="str">
            <v>Contratación Directa</v>
          </cell>
          <cell r="AA486" t="str">
            <v>Contrato</v>
          </cell>
          <cell r="AB486" t="str">
            <v>Prestación de Servicios  de Apoyo a la Gestión</v>
          </cell>
          <cell r="AC486" t="str">
            <v xml:space="preserve"> PRESTAR SERVICIOS DE APOYO A LA GESTIÓN DOCUMENTAL PARA EL MANEJO Y ORGANIZACIÓN DE INFORMACIÓN REFERENTE A LA ESTRUCTURACIÓN DE LOS MEJORAMIENTOS DE VIVIENDA - MODALIDAD HABITABILIDAD EN LOS TERRITORIOS PRIORIZADOS POR LA SECRETARÍA DISTRITAL DEL HÁBITAT.</v>
          </cell>
          <cell r="AD486">
            <v>44582</v>
          </cell>
          <cell r="AE486">
            <v>44582</v>
          </cell>
          <cell r="AF486">
            <v>44582</v>
          </cell>
          <cell r="AG486">
            <v>44762</v>
          </cell>
          <cell r="AH486">
            <v>6</v>
          </cell>
          <cell r="AI486">
            <v>0</v>
          </cell>
          <cell r="AJ486">
            <v>6</v>
          </cell>
          <cell r="AK486">
            <v>6</v>
          </cell>
          <cell r="AL486">
            <v>0</v>
          </cell>
          <cell r="AN486">
            <v>44762</v>
          </cell>
          <cell r="AO486">
            <v>19800000</v>
          </cell>
          <cell r="AP486">
            <v>19800000</v>
          </cell>
          <cell r="AQ486">
            <v>3300000</v>
          </cell>
          <cell r="AR486">
            <v>0</v>
          </cell>
          <cell r="AS486">
            <v>3642</v>
          </cell>
          <cell r="AT486">
            <v>338</v>
          </cell>
          <cell r="AU486">
            <v>44565</v>
          </cell>
          <cell r="AV486">
            <v>19800000</v>
          </cell>
          <cell r="AW486" t="str">
            <v>O23011601010000007715</v>
          </cell>
          <cell r="AX486" t="str">
            <v>INVERSION</v>
          </cell>
          <cell r="AY486">
            <v>0</v>
          </cell>
          <cell r="AZ486" t="str">
            <v>5000262747</v>
          </cell>
          <cell r="BA486">
            <v>484</v>
          </cell>
          <cell r="BB486">
            <v>44579</v>
          </cell>
          <cell r="BC486">
            <v>19800000</v>
          </cell>
          <cell r="BK486" t="str">
            <v/>
          </cell>
          <cell r="CE486" t="str">
            <v/>
          </cell>
          <cell r="CF486" t="str">
            <v/>
          </cell>
          <cell r="EL486" t="str">
            <v>NO</v>
          </cell>
          <cell r="EM486" t="str">
            <v>No Aplica</v>
          </cell>
          <cell r="EN486" t="str">
            <v xml:space="preserve">120
</v>
          </cell>
          <cell r="EO486" t="e">
            <v>#VALUE!</v>
          </cell>
          <cell r="EP486">
            <v>45662</v>
          </cell>
          <cell r="ES486" t="str">
            <v>Clausula 1 - Numeral 6 y 23</v>
          </cell>
          <cell r="ET48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86" t="str">
            <v>No aplica</v>
          </cell>
        </row>
        <row r="487">
          <cell r="E487">
            <v>481</v>
          </cell>
          <cell r="F487" t="str">
            <v>481-2022</v>
          </cell>
          <cell r="G487" t="str">
            <v>CO1.PCCNTR.3266013</v>
          </cell>
          <cell r="H487" t="str">
            <v>CONSTRUIR  8  OBRAS EN ESPACIOS PÚBLICOS EN TERRITORIOS DE MEJORAMIENTO INTEGRAL DE BARRIOS</v>
          </cell>
          <cell r="I487" t="str">
            <v>En Ejecución</v>
          </cell>
          <cell r="J487" t="str">
            <v>https://community.secop.gov.co/Public/Tendering/OpportunityDetail/Index?noticeUID=CO1.NTC.2569769&amp;isFromPublicArea=True&amp;isModal=true&amp;asPopupView=true</v>
          </cell>
          <cell r="K487" t="str">
            <v>SDHT-SDB-PSP-016-2022</v>
          </cell>
          <cell r="L487" t="str">
            <v>X</v>
          </cell>
          <cell r="N487" t="str">
            <v>CC</v>
          </cell>
          <cell r="O487">
            <v>1024549975</v>
          </cell>
          <cell r="P487">
            <v>1</v>
          </cell>
          <cell r="Q487" t="str">
            <v>BLANCO AMORTEGUI</v>
          </cell>
          <cell r="R487" t="str">
            <v>JEISSON STIVEN</v>
          </cell>
          <cell r="S487" t="str">
            <v>No Aplica</v>
          </cell>
          <cell r="T487" t="str">
            <v>JEISSON STIVEN BLANCO AMORTEGUI</v>
          </cell>
          <cell r="U487" t="str">
            <v>M</v>
          </cell>
          <cell r="V487">
            <v>44578</v>
          </cell>
          <cell r="W487">
            <v>44579</v>
          </cell>
          <cell r="X487">
            <v>44580</v>
          </cell>
          <cell r="Y487">
            <v>44913</v>
          </cell>
          <cell r="Z487" t="str">
            <v>Contratación Directa</v>
          </cell>
          <cell r="AA487" t="str">
            <v>Contrato</v>
          </cell>
          <cell r="AB487" t="str">
            <v>Prestación de Servicios Profesionales</v>
          </cell>
          <cell r="AC487" t="str">
            <v>PRESTAR SERVICIOS PROFESIONALES PARA APOYAR JURÍDICAMENTE EN LA ESTRUCTURACIÓN, IMPLEMENTACIÓN, EJECUCIÓN Y SEGUIMIENTO DE LAS INTERVENCIONES DESARROLLADAS EN LOS TERRITORIOS PRIORIZADOS POR LA SECRETARÍA DISTRITAL DEL HÁBITAT.</v>
          </cell>
          <cell r="AD487">
            <v>44580</v>
          </cell>
          <cell r="AE487">
            <v>44580</v>
          </cell>
          <cell r="AF487">
            <v>44580</v>
          </cell>
          <cell r="AG487">
            <v>44913</v>
          </cell>
          <cell r="AH487">
            <v>11</v>
          </cell>
          <cell r="AI487">
            <v>0</v>
          </cell>
          <cell r="AJ487">
            <v>11</v>
          </cell>
          <cell r="AK487">
            <v>11</v>
          </cell>
          <cell r="AL487">
            <v>0</v>
          </cell>
          <cell r="AN487">
            <v>44913</v>
          </cell>
          <cell r="AO487">
            <v>84700000</v>
          </cell>
          <cell r="AP487">
            <v>84700000</v>
          </cell>
          <cell r="AQ487">
            <v>7700000</v>
          </cell>
          <cell r="AR487">
            <v>0</v>
          </cell>
          <cell r="AS487">
            <v>2791</v>
          </cell>
          <cell r="AT487">
            <v>430</v>
          </cell>
          <cell r="AU487">
            <v>44565</v>
          </cell>
          <cell r="AV487">
            <v>84700000</v>
          </cell>
          <cell r="AW487" t="str">
            <v>O23011601190000007575</v>
          </cell>
          <cell r="AX487" t="str">
            <v>INVERSION</v>
          </cell>
          <cell r="AY487">
            <v>0</v>
          </cell>
          <cell r="AZ487" t="str">
            <v>5000262755</v>
          </cell>
          <cell r="BA487">
            <v>485</v>
          </cell>
          <cell r="BB487">
            <v>44579</v>
          </cell>
          <cell r="BC487">
            <v>84700000</v>
          </cell>
          <cell r="BK487" t="str">
            <v/>
          </cell>
          <cell r="CE487" t="str">
            <v/>
          </cell>
          <cell r="CF487" t="str">
            <v/>
          </cell>
          <cell r="EL487" t="str">
            <v>NO</v>
          </cell>
          <cell r="EM487" t="str">
            <v>No Aplica</v>
          </cell>
          <cell r="EN487" t="str">
            <v xml:space="preserve">120
</v>
          </cell>
          <cell r="EO487" t="e">
            <v>#VALUE!</v>
          </cell>
          <cell r="EP487">
            <v>45813</v>
          </cell>
          <cell r="ES487" t="str">
            <v>Clausula 1 - Numeral 6 y 23</v>
          </cell>
          <cell r="ET48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87" t="str">
            <v>No aplica</v>
          </cell>
        </row>
        <row r="488">
          <cell r="E488">
            <v>482</v>
          </cell>
          <cell r="F488" t="str">
            <v>482-2022</v>
          </cell>
          <cell r="G488" t="str">
            <v>CO1.PCCNTR.3266304</v>
          </cell>
          <cell r="H488" t="str">
            <v>ASIGNAR 1250 SUBSIDIOS DISTRITALES DE MEJORAMIENTO DE VIVIENDA</v>
          </cell>
          <cell r="I488" t="str">
            <v>En Ejecución</v>
          </cell>
          <cell r="J488" t="str">
            <v>https://community.secop.gov.co/Public/Tendering/OpportunityDetail/Index?noticeUID=CO1.NTC.2569771&amp;isFromPublicArea=True&amp;isModal=true&amp;asPopupView=true</v>
          </cell>
          <cell r="K488" t="str">
            <v>SDHT-SDB-PSP-018-2022</v>
          </cell>
          <cell r="L488" t="str">
            <v>X</v>
          </cell>
          <cell r="N488" t="str">
            <v>CC</v>
          </cell>
          <cell r="O488">
            <v>1098616873</v>
          </cell>
          <cell r="Q488" t="str">
            <v>ANGARITA MIER</v>
          </cell>
          <cell r="R488" t="str">
            <v>MAYRA ALEJANDRA</v>
          </cell>
          <cell r="S488" t="str">
            <v>No Aplica</v>
          </cell>
          <cell r="T488" t="str">
            <v>MAYRA ALEJANDRA ANGARITA MIER</v>
          </cell>
          <cell r="U488" t="str">
            <v>F</v>
          </cell>
          <cell r="V488">
            <v>44578</v>
          </cell>
          <cell r="W488">
            <v>44579</v>
          </cell>
          <cell r="X488">
            <v>44580</v>
          </cell>
          <cell r="Y488">
            <v>44913</v>
          </cell>
          <cell r="Z488" t="str">
            <v>Contratación Directa</v>
          </cell>
          <cell r="AA488" t="str">
            <v>Contrato</v>
          </cell>
          <cell r="AB488" t="str">
            <v>Prestación de Servicios Profesionales</v>
          </cell>
          <cell r="AC488" t="str">
            <v>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v>
          </cell>
          <cell r="AD488">
            <v>44580</v>
          </cell>
          <cell r="AE488">
            <v>44580</v>
          </cell>
          <cell r="AF488">
            <v>44580</v>
          </cell>
          <cell r="AG488">
            <v>44913</v>
          </cell>
          <cell r="AH488">
            <v>11</v>
          </cell>
          <cell r="AI488">
            <v>0</v>
          </cell>
          <cell r="AJ488">
            <v>11</v>
          </cell>
          <cell r="AK488">
            <v>11</v>
          </cell>
          <cell r="AL488">
            <v>0</v>
          </cell>
          <cell r="AN488">
            <v>44913</v>
          </cell>
          <cell r="AO488">
            <v>104500000</v>
          </cell>
          <cell r="AP488">
            <v>104500000</v>
          </cell>
          <cell r="AQ488">
            <v>9500000</v>
          </cell>
          <cell r="AR488">
            <v>0</v>
          </cell>
          <cell r="AS488">
            <v>2679</v>
          </cell>
          <cell r="AT488">
            <v>723</v>
          </cell>
          <cell r="AU488">
            <v>44566</v>
          </cell>
          <cell r="AV488">
            <v>104500000</v>
          </cell>
          <cell r="AW488" t="str">
            <v>O23011601190000007582</v>
          </cell>
          <cell r="AX488" t="str">
            <v>INVERSION</v>
          </cell>
          <cell r="AY488">
            <v>0</v>
          </cell>
          <cell r="AZ488" t="str">
            <v>5000262760</v>
          </cell>
          <cell r="BA488">
            <v>486</v>
          </cell>
          <cell r="BB488">
            <v>44579</v>
          </cell>
          <cell r="BC488">
            <v>104500000</v>
          </cell>
          <cell r="BK488" t="str">
            <v/>
          </cell>
          <cell r="CE488" t="str">
            <v/>
          </cell>
          <cell r="CF488" t="str">
            <v/>
          </cell>
          <cell r="DA488">
            <v>44749</v>
          </cell>
          <cell r="DB488" t="str">
            <v xml:space="preserve">JULIETTE ARDILA SANCHEZ </v>
          </cell>
          <cell r="DC488">
            <v>53084422</v>
          </cell>
          <cell r="DD488" t="str">
            <v>Diagonal 77B No- 123A-85</v>
          </cell>
          <cell r="DE488">
            <v>3103082497</v>
          </cell>
          <cell r="DF488" t="str">
            <v>julietteardila@gmail.com</v>
          </cell>
          <cell r="DG488">
            <v>51300000</v>
          </cell>
          <cell r="DH488">
            <v>44749</v>
          </cell>
          <cell r="EL488" t="str">
            <v>NO</v>
          </cell>
          <cell r="EM488" t="str">
            <v>No Aplica</v>
          </cell>
          <cell r="EN488" t="str">
            <v xml:space="preserve">120
</v>
          </cell>
          <cell r="EO488" t="e">
            <v>#VALUE!</v>
          </cell>
          <cell r="EP488">
            <v>45813</v>
          </cell>
          <cell r="ES488" t="str">
            <v>Clausula 1 - Numeral 6 y 23</v>
          </cell>
          <cell r="ET48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88" t="str">
            <v>No aplica</v>
          </cell>
        </row>
        <row r="489">
          <cell r="E489">
            <v>483</v>
          </cell>
          <cell r="F489" t="str">
            <v>483-2022</v>
          </cell>
          <cell r="G489" t="str">
            <v>CO1.PCCNTR.3266446</v>
          </cell>
          <cell r="H489" t="str">
            <v xml:space="preserve">REALIZAR 30  ESTUDIOS O DISEÑOS DE PREFACTIBILIDAD Y FACTIBILIDAD PARA LAS INTERVENCIONES URBANAS EN ÁREAS DE LA CIUDAD CON ALTA INCIDENCIA DE VIOLENCIA SEXUAL. </v>
          </cell>
          <cell r="I489" t="str">
            <v>En Ejecución</v>
          </cell>
          <cell r="J489" t="str">
            <v>https://community.secop.gov.co/Public/Tendering/OpportunityDetail/Index?noticeUID=CO1.NTC.2551428&amp;isFromPublicArea=True&amp;isModal=true&amp;asPopupView=true</v>
          </cell>
          <cell r="K489" t="str">
            <v>SDTH-SDO-PSP-031-2022</v>
          </cell>
          <cell r="L489" t="str">
            <v>X</v>
          </cell>
          <cell r="N489" t="str">
            <v>CC</v>
          </cell>
          <cell r="O489">
            <v>1020731626</v>
          </cell>
          <cell r="P489">
            <v>0</v>
          </cell>
          <cell r="Q489" t="str">
            <v>GONZALEZ CANCELADO</v>
          </cell>
          <cell r="R489" t="str">
            <v>DIANA CAROLINA</v>
          </cell>
          <cell r="S489" t="str">
            <v>No Aplica</v>
          </cell>
          <cell r="T489" t="str">
            <v>DIANA CAROLINA GONZALEZ CANCELADO</v>
          </cell>
          <cell r="U489" t="str">
            <v>F</v>
          </cell>
          <cell r="V489">
            <v>44578</v>
          </cell>
          <cell r="W489" t="str">
            <v>No Aplica</v>
          </cell>
          <cell r="X489">
            <v>44579</v>
          </cell>
          <cell r="Y489">
            <v>44912</v>
          </cell>
          <cell r="Z489" t="str">
            <v>Contratación Directa</v>
          </cell>
          <cell r="AA489" t="str">
            <v>Contrato</v>
          </cell>
          <cell r="AB489" t="str">
            <v>Prestación de Servicios Profesionales</v>
          </cell>
          <cell r="AC489" t="str">
            <v>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v>
          </cell>
          <cell r="AD489">
            <v>44579</v>
          </cell>
          <cell r="AE489">
            <v>44580</v>
          </cell>
          <cell r="AF489">
            <v>44580</v>
          </cell>
          <cell r="AG489">
            <v>44913</v>
          </cell>
          <cell r="AH489">
            <v>11</v>
          </cell>
          <cell r="AI489">
            <v>0</v>
          </cell>
          <cell r="AJ489">
            <v>11</v>
          </cell>
          <cell r="AK489">
            <v>11</v>
          </cell>
          <cell r="AL489">
            <v>0</v>
          </cell>
          <cell r="AN489">
            <v>44913</v>
          </cell>
          <cell r="AO489">
            <v>57783000</v>
          </cell>
          <cell r="AP489">
            <v>57783000</v>
          </cell>
          <cell r="AQ489">
            <v>5253000</v>
          </cell>
          <cell r="AR489">
            <v>0</v>
          </cell>
          <cell r="AS489">
            <v>3379</v>
          </cell>
          <cell r="AT489">
            <v>145</v>
          </cell>
          <cell r="AU489">
            <v>44564</v>
          </cell>
          <cell r="AV489">
            <v>57783000</v>
          </cell>
          <cell r="AW489" t="str">
            <v>O23011603450000007645</v>
          </cell>
          <cell r="AX489" t="str">
            <v>INVERSION</v>
          </cell>
          <cell r="AY489">
            <v>0</v>
          </cell>
          <cell r="AZ489" t="str">
            <v>5000262765</v>
          </cell>
          <cell r="BA489">
            <v>487</v>
          </cell>
          <cell r="BB489">
            <v>44579</v>
          </cell>
          <cell r="BC489">
            <v>57783000</v>
          </cell>
          <cell r="BK489" t="str">
            <v/>
          </cell>
          <cell r="CE489" t="str">
            <v/>
          </cell>
          <cell r="CF489" t="str">
            <v/>
          </cell>
          <cell r="EL489" t="str">
            <v>NO</v>
          </cell>
          <cell r="EM489" t="str">
            <v>No Aplica</v>
          </cell>
          <cell r="EN489" t="str">
            <v xml:space="preserve">120
</v>
          </cell>
          <cell r="EO489" t="e">
            <v>#VALUE!</v>
          </cell>
          <cell r="EP489">
            <v>45813</v>
          </cell>
          <cell r="ES489" t="str">
            <v>Clausula 1 - Numeral 6 y 23</v>
          </cell>
          <cell r="ET48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89" t="str">
            <v>No aplica</v>
          </cell>
        </row>
        <row r="490">
          <cell r="E490">
            <v>484</v>
          </cell>
          <cell r="F490" t="str">
            <v>484-2022</v>
          </cell>
          <cell r="G490" t="str">
            <v>CO1.PCCNTR.3267025</v>
          </cell>
          <cell r="H490" t="str">
            <v xml:space="preserve">REALIZAR 2 ESTUDIOS O DISEÑOS DE PREFACTIBILIDAD Y FACTIBILIDAD PARA PROYECTOS GESTIONADOS DE REVITALIZACIÓN URBANA PARA LA COMPETITIVIDAD EN TORNO A NUEVAS INTERVENCIONES PÚBLICAS DE DESARROLLO URBANO. </v>
          </cell>
          <cell r="I490" t="str">
            <v>En Ejecución</v>
          </cell>
          <cell r="J490" t="str">
            <v>https://community.secop.gov.co/Public/Tendering/OpportunityDetail/Index?noticeUID=CO1.NTC.2563290&amp;isFromPublicArea=True&amp;isModal=true&amp;asPopupView=true</v>
          </cell>
          <cell r="K490" t="str">
            <v>SDHT-SDO-PSP-07-2022</v>
          </cell>
          <cell r="L490" t="str">
            <v>X</v>
          </cell>
          <cell r="N490" t="str">
            <v>CC</v>
          </cell>
          <cell r="O490">
            <v>52867844</v>
          </cell>
          <cell r="P490">
            <v>1</v>
          </cell>
          <cell r="Q490" t="str">
            <v>VILLATE URIBE</v>
          </cell>
          <cell r="R490" t="str">
            <v>DIANA CAROLINA</v>
          </cell>
          <cell r="S490" t="str">
            <v>No Aplica</v>
          </cell>
          <cell r="T490" t="str">
            <v>DIANA CAROLINA VILLATE URIBE</v>
          </cell>
          <cell r="U490" t="str">
            <v>F</v>
          </cell>
          <cell r="V490">
            <v>44578</v>
          </cell>
          <cell r="W490">
            <v>44581</v>
          </cell>
          <cell r="X490">
            <v>44579</v>
          </cell>
          <cell r="Y490">
            <v>44912</v>
          </cell>
          <cell r="Z490" t="str">
            <v>Contratación Directa</v>
          </cell>
          <cell r="AA490" t="str">
            <v>Contrato</v>
          </cell>
          <cell r="AB490" t="str">
            <v>Prestación de Servicios Profesionales</v>
          </cell>
          <cell r="AC490" t="str">
            <v>PRESTAR SERVICIOS PROFESIONALES PARA DISEÑAR E IMPLEMENTAR LA ESTRATEGIA DE PARTICIPACIÓN Y TRABAJO COMUNITARIO PARA LA FORMULACIÓN E IMPLEMENTACIÓN DE LA ESTRATEGIA INTEGRAL DE REVITALIZACIÓN, Y LOS DEMÁS PROYECTOS PRIORIZADOS POR LA SUBDIRECCIÓN DE OPERACIONES</v>
          </cell>
          <cell r="AD490">
            <v>44581</v>
          </cell>
          <cell r="AE490">
            <v>44581</v>
          </cell>
          <cell r="AF490">
            <v>44581</v>
          </cell>
          <cell r="AG490">
            <v>44914</v>
          </cell>
          <cell r="AH490">
            <v>11</v>
          </cell>
          <cell r="AI490">
            <v>0</v>
          </cell>
          <cell r="AJ490">
            <v>11</v>
          </cell>
          <cell r="AK490">
            <v>11</v>
          </cell>
          <cell r="AL490">
            <v>0</v>
          </cell>
          <cell r="AN490">
            <v>44914</v>
          </cell>
          <cell r="AO490">
            <v>96305000</v>
          </cell>
          <cell r="AP490">
            <v>96305000</v>
          </cell>
          <cell r="AQ490">
            <v>8755000</v>
          </cell>
          <cell r="AR490">
            <v>0</v>
          </cell>
          <cell r="AS490">
            <v>3314</v>
          </cell>
          <cell r="AT490">
            <v>361</v>
          </cell>
          <cell r="AU490">
            <v>44565</v>
          </cell>
          <cell r="AV490">
            <v>96305000</v>
          </cell>
          <cell r="AW490" t="str">
            <v>O23011602320000007641</v>
          </cell>
          <cell r="AX490" t="str">
            <v>INVERSION</v>
          </cell>
          <cell r="AY490">
            <v>0</v>
          </cell>
          <cell r="AZ490" t="str">
            <v>5000262770</v>
          </cell>
          <cell r="BA490">
            <v>489</v>
          </cell>
          <cell r="BB490">
            <v>44579</v>
          </cell>
          <cell r="BC490">
            <v>96305000</v>
          </cell>
          <cell r="BK490" t="str">
            <v/>
          </cell>
          <cell r="CE490" t="str">
            <v/>
          </cell>
          <cell r="CF490" t="str">
            <v/>
          </cell>
          <cell r="EL490" t="str">
            <v>NO</v>
          </cell>
          <cell r="EM490" t="str">
            <v>No Aplica</v>
          </cell>
          <cell r="EN490" t="str">
            <v xml:space="preserve">120
</v>
          </cell>
          <cell r="EO490" t="e">
            <v>#VALUE!</v>
          </cell>
          <cell r="EP490">
            <v>45814</v>
          </cell>
          <cell r="ES490" t="str">
            <v>Clausula 1 - Numeral 6 y 23</v>
          </cell>
          <cell r="ET49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90" t="str">
            <v>No aplica</v>
          </cell>
        </row>
        <row r="491">
          <cell r="E491">
            <v>485</v>
          </cell>
          <cell r="F491" t="str">
            <v>485-2022</v>
          </cell>
          <cell r="G491" t="str">
            <v>CO1.PCCNTR.3264817</v>
          </cell>
          <cell r="H491" t="str">
            <v xml:space="preserve">REALIZAR ADECUACIONES DE CALIDAD A 4500 VIVIENDAS PRIORIZANDO HOGARES CON JEFATURA FEMENINA, PERSONAS CON DISCAPACIDAD, VÍCTIMAS DEL CONFLICTO ARMADO, POBLACIÓN ÉTNICA Y ADULTOS MAYORES </v>
          </cell>
          <cell r="I491" t="str">
            <v>En Ejecución</v>
          </cell>
          <cell r="J491" t="str">
            <v>https://community.secop.gov.co/Public/Tendering/OpportunityDetail/Index?noticeUID=CO1.NTC.2580767&amp;isFromPublicArea=True&amp;isModal=true&amp;asPopupView=true</v>
          </cell>
          <cell r="K491" t="str">
            <v>SDHT-SDB-PSP-099-2022</v>
          </cell>
          <cell r="L491" t="str">
            <v>X</v>
          </cell>
          <cell r="N491" t="str">
            <v>CC</v>
          </cell>
          <cell r="O491">
            <v>53052455</v>
          </cell>
          <cell r="P491">
            <v>3</v>
          </cell>
          <cell r="Q491" t="str">
            <v xml:space="preserve">ARAGON </v>
          </cell>
          <cell r="R491" t="str">
            <v>MADIYERLEING SUATERNA</v>
          </cell>
          <cell r="S491" t="str">
            <v>No Aplica</v>
          </cell>
          <cell r="T491" t="str">
            <v xml:space="preserve">MADIYERLEING SUATERNA ARAGON </v>
          </cell>
          <cell r="U491" t="str">
            <v>F</v>
          </cell>
          <cell r="V491">
            <v>44578</v>
          </cell>
          <cell r="W491">
            <v>44579</v>
          </cell>
          <cell r="X491">
            <v>44582</v>
          </cell>
          <cell r="Y491">
            <v>44907</v>
          </cell>
          <cell r="Z491" t="str">
            <v>Contratación Directa</v>
          </cell>
          <cell r="AA491" t="str">
            <v>Contrato</v>
          </cell>
          <cell r="AB491" t="str">
            <v>Prestación de Servicios Profesionales</v>
          </cell>
          <cell r="AC491" t="str">
            <v>PRESTAR SERVICIOS PROFESIONALES PARA APOYAR LA ARTICULACIÓN INTERINSTITUCIONAL REFERENTE A LA IMPLEMENTACIÓN DE CONEXIONES INTRADOMICILIARIAS DE ACUEDUCTO Y ALCANTARILLADO EN SUS ETAPAS DE ESTRUCTURACIÓN, EJECUCIÓN Y SEGUIMIENTO EN EL MARCO DE LOS MEJORAMIENTOS DE VIVIENDA EN TERRITORIOS DE MEJORAMIENTO INTEGRAL</v>
          </cell>
          <cell r="AD491">
            <v>44582</v>
          </cell>
          <cell r="AE491">
            <v>44582</v>
          </cell>
          <cell r="AF491">
            <v>44582</v>
          </cell>
          <cell r="AG491">
            <v>44915</v>
          </cell>
          <cell r="AH491">
            <v>11</v>
          </cell>
          <cell r="AI491">
            <v>0</v>
          </cell>
          <cell r="AJ491">
            <v>11</v>
          </cell>
          <cell r="AK491">
            <v>11</v>
          </cell>
          <cell r="AL491">
            <v>0</v>
          </cell>
          <cell r="AN491">
            <v>44915</v>
          </cell>
          <cell r="AO491">
            <v>92400000</v>
          </cell>
          <cell r="AP491">
            <v>92400000</v>
          </cell>
          <cell r="AQ491">
            <v>8400000</v>
          </cell>
          <cell r="AR491">
            <v>0</v>
          </cell>
          <cell r="AS491">
            <v>2748</v>
          </cell>
          <cell r="AT491">
            <v>390</v>
          </cell>
          <cell r="AU491">
            <v>44565</v>
          </cell>
          <cell r="AV491">
            <v>92400000</v>
          </cell>
          <cell r="AW491" t="str">
            <v>O23011601010000007715</v>
          </cell>
          <cell r="AX491" t="str">
            <v>INVERSION</v>
          </cell>
          <cell r="AY491">
            <v>0</v>
          </cell>
          <cell r="AZ491" t="str">
            <v>5000262905</v>
          </cell>
          <cell r="BA491">
            <v>511</v>
          </cell>
          <cell r="BB491">
            <v>44579</v>
          </cell>
          <cell r="BC491">
            <v>92400000</v>
          </cell>
          <cell r="BK491" t="str">
            <v/>
          </cell>
          <cell r="CE491" t="str">
            <v/>
          </cell>
          <cell r="CF491" t="str">
            <v/>
          </cell>
          <cell r="EL491" t="str">
            <v>NO</v>
          </cell>
          <cell r="EM491" t="str">
            <v>No Aplica</v>
          </cell>
          <cell r="EN491" t="str">
            <v xml:space="preserve">120
</v>
          </cell>
          <cell r="EO491" t="e">
            <v>#VALUE!</v>
          </cell>
          <cell r="EP491">
            <v>45815</v>
          </cell>
          <cell r="ES491" t="str">
            <v>Clausula 1 - Numeral 6 y 23</v>
          </cell>
          <cell r="ET49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91" t="str">
            <v>No aplica</v>
          </cell>
        </row>
        <row r="492">
          <cell r="E492">
            <v>486</v>
          </cell>
          <cell r="F492" t="str">
            <v>486-2022</v>
          </cell>
          <cell r="G492" t="str">
            <v>CO1.PCCNTR.3264730</v>
          </cell>
          <cell r="H492" t="str">
            <v xml:space="preserve">CONFORMAR Y AJUSTAR 100 EXPEDIENTES URBANOS PARA LA REGULARIZACIÓN DE ASENTAMIENTOS LEGALIZADOS </v>
          </cell>
          <cell r="I492" t="str">
            <v>En Ejecución</v>
          </cell>
          <cell r="J492" t="str">
            <v>https://community.secop.gov.co/Public/Tendering/OpportunityDetail/Index?noticeUID=CO1.NTC.2580773&amp;isFromPublicArea=True&amp;isModal=true&amp;asPopupView=true</v>
          </cell>
          <cell r="K492" t="str">
            <v>SDHT-SDB-PSP-008-2022</v>
          </cell>
          <cell r="L492" t="str">
            <v>X</v>
          </cell>
          <cell r="N492" t="str">
            <v>CC</v>
          </cell>
          <cell r="O492">
            <v>80220975</v>
          </cell>
          <cell r="P492">
            <v>0</v>
          </cell>
          <cell r="Q492" t="str">
            <v>MONDRAGON SOSA</v>
          </cell>
          <cell r="R492" t="str">
            <v>JAVIER ORLANDO</v>
          </cell>
          <cell r="S492" t="str">
            <v>No Aplica</v>
          </cell>
          <cell r="T492" t="str">
            <v>JAVIER ORLANDO MONDRAGON SOSA</v>
          </cell>
          <cell r="U492" t="str">
            <v>M</v>
          </cell>
          <cell r="V492">
            <v>44578</v>
          </cell>
          <cell r="W492">
            <v>44581</v>
          </cell>
          <cell r="X492">
            <v>44579</v>
          </cell>
          <cell r="Y492">
            <v>44906</v>
          </cell>
          <cell r="Z492" t="str">
            <v>Contratación Directa</v>
          </cell>
          <cell r="AA492" t="str">
            <v>Contrato</v>
          </cell>
          <cell r="AB492" t="str">
            <v>Prestación de Servicios Profesionales</v>
          </cell>
          <cell r="AC492" t="str">
            <v>PRESTAR SERVICIOS PROFESIONALES PARA LAS LABORES DEL COMPONENTE SOCIAL Y EN EL RELACIONAMIENTO COMUNITARIO PARA LA REGULARIZACIÓN DE DESARROLLOS LEGALIZADOS EN SU ETAPA DE GESTIÓN</v>
          </cell>
          <cell r="AD492">
            <v>44581</v>
          </cell>
          <cell r="AE492">
            <v>44581</v>
          </cell>
          <cell r="AF492">
            <v>44581</v>
          </cell>
          <cell r="AG492">
            <v>44914</v>
          </cell>
          <cell r="AH492">
            <v>11</v>
          </cell>
          <cell r="AI492">
            <v>0</v>
          </cell>
          <cell r="AJ492">
            <v>11</v>
          </cell>
          <cell r="AK492">
            <v>11</v>
          </cell>
          <cell r="AL492">
            <v>0</v>
          </cell>
          <cell r="AN492">
            <v>44914</v>
          </cell>
          <cell r="AO492">
            <v>74800000</v>
          </cell>
          <cell r="AP492">
            <v>74800000</v>
          </cell>
          <cell r="AQ492">
            <v>6800000</v>
          </cell>
          <cell r="AR492">
            <v>0</v>
          </cell>
          <cell r="AS492">
            <v>2703</v>
          </cell>
          <cell r="AT492">
            <v>324</v>
          </cell>
          <cell r="AU492">
            <v>44565</v>
          </cell>
          <cell r="AV492">
            <v>74800000</v>
          </cell>
          <cell r="AW492" t="str">
            <v>O23011601190000007577</v>
          </cell>
          <cell r="AX492" t="str">
            <v>INVERSION</v>
          </cell>
          <cell r="AY492">
            <v>0</v>
          </cell>
          <cell r="AZ492" t="str">
            <v>5000262913</v>
          </cell>
          <cell r="BA492">
            <v>512</v>
          </cell>
          <cell r="BB492">
            <v>44579</v>
          </cell>
          <cell r="BC492">
            <v>74800000</v>
          </cell>
          <cell r="BK492" t="str">
            <v/>
          </cell>
          <cell r="CE492" t="str">
            <v/>
          </cell>
          <cell r="CF492" t="str">
            <v/>
          </cell>
          <cell r="EL492" t="str">
            <v>NO</v>
          </cell>
          <cell r="EM492" t="str">
            <v>No Aplica</v>
          </cell>
          <cell r="EN492" t="str">
            <v xml:space="preserve">120
</v>
          </cell>
          <cell r="EO492" t="e">
            <v>#VALUE!</v>
          </cell>
          <cell r="EP492">
            <v>45814</v>
          </cell>
          <cell r="ES492" t="str">
            <v>Clausula 1 - Numeral 6 y 23</v>
          </cell>
          <cell r="ET49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92" t="str">
            <v>No aplica</v>
          </cell>
        </row>
        <row r="493">
          <cell r="E493">
            <v>487</v>
          </cell>
          <cell r="F493" t="str">
            <v>487-2022</v>
          </cell>
          <cell r="G493" t="str">
            <v>CO1.PCCNTR.3264835</v>
          </cell>
          <cell r="H493" t="str">
            <v xml:space="preserve">CONFORMAR Y AJUSTAR 150 EXPEDIENTES URBANOS PARA LA LEGALIZACIÓN URBANÍSTICA DE ASENTAMIENTOS INFORMALES. </v>
          </cell>
          <cell r="I493" t="str">
            <v>En Ejecución</v>
          </cell>
          <cell r="J493" t="str">
            <v>https://community.secop.gov.co/Public/Tendering/OpportunityDetail/Index?noticeUID=CO1.NTC.2581017&amp;isFromPublicArea=True&amp;isModal=true&amp;asPopupView=true</v>
          </cell>
          <cell r="K493" t="str">
            <v>SDHT-SDB-PSP-012-2022</v>
          </cell>
          <cell r="L493" t="str">
            <v>X</v>
          </cell>
          <cell r="N493" t="str">
            <v>CC</v>
          </cell>
          <cell r="O493">
            <v>1030545677</v>
          </cell>
          <cell r="P493">
            <v>5</v>
          </cell>
          <cell r="Q493" t="str">
            <v>ROZO CORONA</v>
          </cell>
          <cell r="R493" t="str">
            <v>DIANA ALEJANDRA</v>
          </cell>
          <cell r="S493" t="str">
            <v>No Aplica</v>
          </cell>
          <cell r="T493" t="str">
            <v>DIANA ALEJANDRA ROZO CORONA</v>
          </cell>
          <cell r="U493" t="str">
            <v>F</v>
          </cell>
          <cell r="V493">
            <v>44578</v>
          </cell>
          <cell r="W493">
            <v>44580</v>
          </cell>
          <cell r="X493">
            <v>44580</v>
          </cell>
          <cell r="Y493">
            <v>44912</v>
          </cell>
          <cell r="Z493" t="str">
            <v>Contratación Directa</v>
          </cell>
          <cell r="AA493" t="str">
            <v>Contrato</v>
          </cell>
          <cell r="AB493" t="str">
            <v>Prestación de Servicios Profesionales</v>
          </cell>
          <cell r="AC493" t="str">
            <v>PRESTAR SERVICIOS PROFESIONALES PARA APOYAR LA ARTICULACIÓN Y ORGANIZACIÓN EN EL DESARROLLO DEL PROCEDIMIENTO DE LEGALIZACIÓN URBANÍSTICA EN SU ETAPA DE GESTIÓN Y ESTUDIOS PRELIMINARES EN LOS TERRITORIOS SUSCEPTIBLES DE SER LEGALIZADOS</v>
          </cell>
          <cell r="AD493">
            <v>44580</v>
          </cell>
          <cell r="AE493">
            <v>44580</v>
          </cell>
          <cell r="AF493">
            <v>44580</v>
          </cell>
          <cell r="AG493">
            <v>44913</v>
          </cell>
          <cell r="AH493">
            <v>11</v>
          </cell>
          <cell r="AI493">
            <v>0</v>
          </cell>
          <cell r="AJ493">
            <v>11</v>
          </cell>
          <cell r="AK493">
            <v>11</v>
          </cell>
          <cell r="AL493">
            <v>0</v>
          </cell>
          <cell r="AN493">
            <v>44913</v>
          </cell>
          <cell r="AO493">
            <v>104500000</v>
          </cell>
          <cell r="AP493">
            <v>104500000</v>
          </cell>
          <cell r="AQ493">
            <v>9500000</v>
          </cell>
          <cell r="AR493">
            <v>0</v>
          </cell>
          <cell r="AS493">
            <v>2687</v>
          </cell>
          <cell r="AT493">
            <v>440</v>
          </cell>
          <cell r="AU493">
            <v>44565</v>
          </cell>
          <cell r="AV493">
            <v>104500000</v>
          </cell>
          <cell r="AW493" t="str">
            <v>O23011601190000007577</v>
          </cell>
          <cell r="AX493" t="str">
            <v>INVERSION</v>
          </cell>
          <cell r="AY493">
            <v>0</v>
          </cell>
          <cell r="AZ493" t="str">
            <v>5000262917</v>
          </cell>
          <cell r="BA493">
            <v>513</v>
          </cell>
          <cell r="BB493">
            <v>44579</v>
          </cell>
          <cell r="BC493">
            <v>104500000</v>
          </cell>
          <cell r="BK493" t="str">
            <v/>
          </cell>
          <cell r="CE493" t="str">
            <v/>
          </cell>
          <cell r="CF493" t="str">
            <v/>
          </cell>
          <cell r="EL493" t="str">
            <v>NO</v>
          </cell>
          <cell r="EM493" t="str">
            <v>No Aplica</v>
          </cell>
          <cell r="EN493" t="str">
            <v xml:space="preserve">120
</v>
          </cell>
          <cell r="EO493" t="e">
            <v>#VALUE!</v>
          </cell>
          <cell r="EP493">
            <v>45813</v>
          </cell>
          <cell r="ES493" t="str">
            <v>Clausula 1 - Numeral 6 y 23</v>
          </cell>
          <cell r="ET49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93" t="str">
            <v>No aplica</v>
          </cell>
        </row>
        <row r="494">
          <cell r="E494">
            <v>488</v>
          </cell>
          <cell r="F494" t="str">
            <v>488-2022</v>
          </cell>
          <cell r="G494" t="str">
            <v>CO1.PCCNTR.3264845</v>
          </cell>
          <cell r="H494" t="str">
            <v xml:space="preserve">ASIGNAR 4500 SUBSIDIOS PARA MEJORAMIENTO DE VIVIENDA PRIORIZANDO HOGARES CON JEFATURA FEMENINA, PERSONAS CON DISCAPACIDAD, VÍCTIMAS DEL CONFLICTO ARMADO, POBLACIÓN ÉTNICA Y ADULTOS MAYORES </v>
          </cell>
          <cell r="I494" t="str">
            <v>En Ejecución</v>
          </cell>
          <cell r="J494" t="str">
            <v>https://community.secop.gov.co/Public/Tendering/OpportunityDetail/Index?noticeUID=CO1.NTC.2581026&amp;isFromPublicArea=True&amp;isModal=true&amp;asPopupView=true</v>
          </cell>
          <cell r="K494" t="str">
            <v>SDHT-SDB-PSP-087-2022</v>
          </cell>
          <cell r="L494" t="str">
            <v>X</v>
          </cell>
          <cell r="N494" t="str">
            <v>CC</v>
          </cell>
          <cell r="O494">
            <v>1018485225</v>
          </cell>
          <cell r="P494">
            <v>8</v>
          </cell>
          <cell r="Q494" t="str">
            <v>RAMIREZ ROBAYO</v>
          </cell>
          <cell r="R494" t="str">
            <v>ALBERT DANIEL</v>
          </cell>
          <cell r="S494" t="str">
            <v>No Aplica</v>
          </cell>
          <cell r="T494" t="str">
            <v>ALBERT DANIEL RAMIREZ ROBAYO</v>
          </cell>
          <cell r="U494" t="str">
            <v>M</v>
          </cell>
          <cell r="V494">
            <v>44578</v>
          </cell>
          <cell r="W494">
            <v>44581</v>
          </cell>
          <cell r="X494">
            <v>44580</v>
          </cell>
          <cell r="Y494">
            <v>44912</v>
          </cell>
          <cell r="Z494" t="str">
            <v>Contratación Directa</v>
          </cell>
          <cell r="AA494" t="str">
            <v>Contrato</v>
          </cell>
          <cell r="AB494" t="str">
            <v>Prestación de Servicios Profesionales</v>
          </cell>
          <cell r="AC494" t="str">
            <v>PRESTAR SERVICIOS PROFESIONALES PARA LA ESTRUCTURACIÓN TÉCNICA NECESARIA PARA LA ASIGNACIÓN DE SUBSIDIOS DE MEJORAMIENTOS DE VIVIENDA - MODALIDAD HABITABILIDAD EN LOS TERRITORIOS PRIORIZADOS POR LA SECRETARÍA DISTRITAL DEL HÁBITAT</v>
          </cell>
          <cell r="AD494">
            <v>44581</v>
          </cell>
          <cell r="AE494">
            <v>44581</v>
          </cell>
          <cell r="AF494">
            <v>44581</v>
          </cell>
          <cell r="AG494">
            <v>44914</v>
          </cell>
          <cell r="AH494">
            <v>11</v>
          </cell>
          <cell r="AI494">
            <v>0</v>
          </cell>
          <cell r="AJ494">
            <v>11</v>
          </cell>
          <cell r="AK494">
            <v>11</v>
          </cell>
          <cell r="AL494">
            <v>0</v>
          </cell>
          <cell r="AN494">
            <v>44914</v>
          </cell>
          <cell r="AO494">
            <v>80300000</v>
          </cell>
          <cell r="AP494">
            <v>80300000</v>
          </cell>
          <cell r="AQ494">
            <v>7300000</v>
          </cell>
          <cell r="AR494">
            <v>0</v>
          </cell>
          <cell r="AS494">
            <v>2730</v>
          </cell>
          <cell r="AT494">
            <v>118</v>
          </cell>
          <cell r="AU494">
            <v>44564</v>
          </cell>
          <cell r="AV494">
            <v>80300000</v>
          </cell>
          <cell r="AW494" t="str">
            <v>O23011601010000007715</v>
          </cell>
          <cell r="AX494" t="str">
            <v>INVERSION</v>
          </cell>
          <cell r="AY494">
            <v>0</v>
          </cell>
          <cell r="AZ494" t="str">
            <v>5000262922</v>
          </cell>
          <cell r="BA494">
            <v>514</v>
          </cell>
          <cell r="BB494">
            <v>44579</v>
          </cell>
          <cell r="BC494">
            <v>80300000</v>
          </cell>
          <cell r="BK494" t="str">
            <v/>
          </cell>
          <cell r="CE494" t="str">
            <v/>
          </cell>
          <cell r="CF494" t="str">
            <v/>
          </cell>
          <cell r="EL494" t="str">
            <v>NO</v>
          </cell>
          <cell r="EM494" t="str">
            <v>No Aplica</v>
          </cell>
          <cell r="EN494" t="str">
            <v xml:space="preserve">120
</v>
          </cell>
          <cell r="EO494" t="e">
            <v>#VALUE!</v>
          </cell>
          <cell r="EP494">
            <v>45814</v>
          </cell>
          <cell r="ES494" t="str">
            <v>Clausula 1 - Numeral 6 y 23</v>
          </cell>
          <cell r="ET49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94" t="str">
            <v>No aplica</v>
          </cell>
        </row>
        <row r="495">
          <cell r="E495">
            <v>489</v>
          </cell>
          <cell r="F495" t="str">
            <v>489-2022</v>
          </cell>
          <cell r="G495" t="str">
            <v>CO1.PCCNTR.3264858</v>
          </cell>
          <cell r="H495" t="str">
            <v>CONSTRUIR  8  OBRAS EN ESPACIOS PÚBLICOS EN TERRITORIOS DE MEJORAMIENTO INTEGRAL DE BARRIOS</v>
          </cell>
          <cell r="I495" t="str">
            <v>En Ejecución</v>
          </cell>
          <cell r="J495" t="str">
            <v>https://community.secop.gov.co/Public/Tendering/OpportunityDetail/Index?noticeUID=CO1.NTC.2581033&amp;isFromPublicArea=True&amp;isModal=true&amp;asPopupView=true</v>
          </cell>
          <cell r="K495" t="str">
            <v>SDHT-SDB-PSP-092-2022</v>
          </cell>
          <cell r="L495" t="str">
            <v>X</v>
          </cell>
          <cell r="N495" t="str">
            <v>CC</v>
          </cell>
          <cell r="O495">
            <v>1020748202</v>
          </cell>
          <cell r="P495">
            <v>6</v>
          </cell>
          <cell r="Q495" t="str">
            <v xml:space="preserve">ARCINIEGAS </v>
          </cell>
          <cell r="R495" t="str">
            <v>NATALIA JIMENEZ</v>
          </cell>
          <cell r="S495" t="str">
            <v>No Aplica</v>
          </cell>
          <cell r="T495" t="str">
            <v xml:space="preserve">NATALIA JIMENEZ ARCINIEGAS </v>
          </cell>
          <cell r="U495" t="str">
            <v>F</v>
          </cell>
          <cell r="V495">
            <v>44578</v>
          </cell>
          <cell r="W495">
            <v>44579</v>
          </cell>
          <cell r="X495">
            <v>44579</v>
          </cell>
          <cell r="Y495">
            <v>44753</v>
          </cell>
          <cell r="Z495" t="str">
            <v>Contratación Directa</v>
          </cell>
          <cell r="AA495" t="str">
            <v>Contrato</v>
          </cell>
          <cell r="AB495" t="str">
            <v>Prestación de Servicios Profesionales</v>
          </cell>
          <cell r="AC495" t="str">
            <v>PRESTAR SERVICIOS PROFESIONALES PARA APOYAR EL SEGUIMIENTO EN EL AVANCE DE OBRAS DE LAS INTERVENCIONES DEFINIDAS EN LOS PLANES DE ACCIÓN DE MEJORAMIENTO INTEGRAL EN TERRITORIOS PRIORIZADOS POR LA SECRETARÍA DISTRITAL DEL HÁBITAT.</v>
          </cell>
          <cell r="AD495">
            <v>44579</v>
          </cell>
          <cell r="AE495">
            <v>44579</v>
          </cell>
          <cell r="AF495">
            <v>44579</v>
          </cell>
          <cell r="AG495">
            <v>44759</v>
          </cell>
          <cell r="AH495">
            <v>6</v>
          </cell>
          <cell r="AI495">
            <v>0</v>
          </cell>
          <cell r="AJ495">
            <v>9</v>
          </cell>
          <cell r="AK495">
            <v>9</v>
          </cell>
          <cell r="AL495">
            <v>0</v>
          </cell>
          <cell r="AM495">
            <v>44759</v>
          </cell>
          <cell r="AN495">
            <v>44851</v>
          </cell>
          <cell r="AO495">
            <v>43800000</v>
          </cell>
          <cell r="AP495">
            <v>65700000</v>
          </cell>
          <cell r="AQ495">
            <v>7300000</v>
          </cell>
          <cell r="AR495">
            <v>0</v>
          </cell>
          <cell r="AS495">
            <v>2798</v>
          </cell>
          <cell r="AT495">
            <v>446</v>
          </cell>
          <cell r="AU495">
            <v>44565</v>
          </cell>
          <cell r="AV495">
            <v>43800000</v>
          </cell>
          <cell r="AW495" t="str">
            <v>O23011601190000007575</v>
          </cell>
          <cell r="AX495" t="str">
            <v>INVERSION</v>
          </cell>
          <cell r="AY495">
            <v>0</v>
          </cell>
          <cell r="AZ495" t="str">
            <v>5000262928</v>
          </cell>
          <cell r="BA495">
            <v>516</v>
          </cell>
          <cell r="BB495">
            <v>44579</v>
          </cell>
          <cell r="BC495">
            <v>43800000</v>
          </cell>
          <cell r="BD495">
            <v>3967</v>
          </cell>
          <cell r="BE495">
            <v>1127</v>
          </cell>
          <cell r="BF495">
            <v>44729</v>
          </cell>
          <cell r="BG495" t="str">
            <v>5000337218</v>
          </cell>
          <cell r="BH495">
            <v>1121</v>
          </cell>
          <cell r="BI495">
            <v>44757</v>
          </cell>
          <cell r="BJ495" t="str">
            <v>O23011601190000007575</v>
          </cell>
          <cell r="BK495" t="str">
            <v>INVERSION</v>
          </cell>
          <cell r="BL495">
            <v>44757</v>
          </cell>
          <cell r="BM495">
            <v>21900000</v>
          </cell>
          <cell r="CE495" t="str">
            <v/>
          </cell>
          <cell r="CF495" t="str">
            <v/>
          </cell>
          <cell r="CI495">
            <v>44747</v>
          </cell>
          <cell r="CJ495">
            <v>3</v>
          </cell>
          <cell r="CK495">
            <v>0</v>
          </cell>
          <cell r="CL495">
            <v>44757</v>
          </cell>
          <cell r="CM495">
            <v>44760</v>
          </cell>
          <cell r="CN495">
            <v>44851</v>
          </cell>
          <cell r="EL495" t="str">
            <v>NO</v>
          </cell>
          <cell r="EM495" t="str">
            <v>No Aplica</v>
          </cell>
          <cell r="EN495" t="str">
            <v xml:space="preserve">120
</v>
          </cell>
          <cell r="EO495" t="e">
            <v>#VALUE!</v>
          </cell>
          <cell r="EP495">
            <v>45751</v>
          </cell>
          <cell r="ES495" t="str">
            <v>Clausula 1 - Numeral 6 y 23</v>
          </cell>
          <cell r="ET49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95" t="str">
            <v>No aplica</v>
          </cell>
        </row>
        <row r="496">
          <cell r="E496">
            <v>490</v>
          </cell>
          <cell r="F496" t="str">
            <v>490-2022</v>
          </cell>
          <cell r="G496" t="str">
            <v>CO1.PCCNTR.3262727</v>
          </cell>
          <cell r="H496" t="str">
            <v>GESTIONAR Y ATENDER EL 100 % DE LOS REQUERIMIENTOS ALLEGADOS A LA ENTIDAD, RELACIONADOS CON ARRENDAMIENTO Y DESARROLLO DE VIVIENDA</v>
          </cell>
          <cell r="I496" t="str">
            <v>Suspendido</v>
          </cell>
          <cell r="J496" t="str">
            <v>https://community.secop.gov.co/Public/Tendering/OpportunityDetail/Index?noticeUID=CO1.NTC.2578848&amp;isFromPublicArea=True&amp;isModal=true&amp;asPopupView=true</v>
          </cell>
          <cell r="K496" t="str">
            <v>SDHT-SDPS-PSP-001-2022</v>
          </cell>
          <cell r="L496" t="str">
            <v>X</v>
          </cell>
          <cell r="N496" t="str">
            <v>CC</v>
          </cell>
          <cell r="O496">
            <v>52849652</v>
          </cell>
          <cell r="P496">
            <v>6</v>
          </cell>
          <cell r="Q496" t="str">
            <v>CORTES RINCON</v>
          </cell>
          <cell r="R496" t="str">
            <v>MARIA ALEXANDRA</v>
          </cell>
          <cell r="S496" t="str">
            <v>No Aplica</v>
          </cell>
          <cell r="T496" t="str">
            <v>MARIA ALEXANDRA CORTES RINCON</v>
          </cell>
          <cell r="U496" t="str">
            <v>F</v>
          </cell>
          <cell r="V496">
            <v>44578</v>
          </cell>
          <cell r="W496">
            <v>44582</v>
          </cell>
          <cell r="X496">
            <v>44580</v>
          </cell>
          <cell r="Y496">
            <v>44921</v>
          </cell>
          <cell r="Z496" t="str">
            <v>Contratación Directa</v>
          </cell>
          <cell r="AA496" t="str">
            <v>Contrato</v>
          </cell>
          <cell r="AB496" t="str">
            <v>Prestación de Servicios Profesionales</v>
          </cell>
          <cell r="AC496" t="str">
            <v>PRESTAR SERVICIOS PROFESIONALES ESPECIALIZADOS PARA APOYAR A LA SUBDIRECCIÓN DE PREVENCIÓN Y SEGUIMIENTO EN EL ÁREA TÉCNICA DE LAS ACTIVIDADES ORIENTADAS AL CONTROL DE PROYECTOS DE ENAJENACIÓN DE VIVIENDA Y RESOLUCION DE PROCESOS EN SEGUNDA INSTANCIA.</v>
          </cell>
          <cell r="AD496">
            <v>44582</v>
          </cell>
          <cell r="AE496">
            <v>44582</v>
          </cell>
          <cell r="AF496">
            <v>44582</v>
          </cell>
          <cell r="AG496">
            <v>44924</v>
          </cell>
          <cell r="AH496">
            <v>11</v>
          </cell>
          <cell r="AI496">
            <v>9</v>
          </cell>
          <cell r="AJ496">
            <v>11.3</v>
          </cell>
          <cell r="AK496">
            <v>11</v>
          </cell>
          <cell r="AL496">
            <v>9</v>
          </cell>
          <cell r="AN496">
            <v>44924</v>
          </cell>
          <cell r="AO496">
            <v>96603700</v>
          </cell>
          <cell r="AP496">
            <v>96603700</v>
          </cell>
          <cell r="AQ496">
            <v>8549000</v>
          </cell>
          <cell r="AR496">
            <v>0</v>
          </cell>
          <cell r="AS496">
            <v>2979</v>
          </cell>
          <cell r="AT496">
            <v>736</v>
          </cell>
          <cell r="AU496">
            <v>44566</v>
          </cell>
          <cell r="AV496">
            <v>96860170</v>
          </cell>
          <cell r="AW496" t="str">
            <v>O23011603450000007812</v>
          </cell>
          <cell r="AX496" t="str">
            <v>INVERSION</v>
          </cell>
          <cell r="AY496">
            <v>0</v>
          </cell>
          <cell r="AZ496" t="str">
            <v>5000262767</v>
          </cell>
          <cell r="BA496">
            <v>488</v>
          </cell>
          <cell r="BB496">
            <v>44579</v>
          </cell>
          <cell r="BC496">
            <v>96603700</v>
          </cell>
          <cell r="BK496" t="str">
            <v/>
          </cell>
          <cell r="CE496" t="str">
            <v/>
          </cell>
          <cell r="CF496" t="str">
            <v/>
          </cell>
          <cell r="DQ496">
            <v>44782</v>
          </cell>
          <cell r="DR496">
            <v>44782</v>
          </cell>
          <cell r="DS496">
            <v>44875</v>
          </cell>
          <cell r="DT496">
            <v>92</v>
          </cell>
          <cell r="EL496" t="str">
            <v>NO</v>
          </cell>
          <cell r="EM496" t="str">
            <v>No Aplica</v>
          </cell>
          <cell r="EN496" t="str">
            <v xml:space="preserve">120
</v>
          </cell>
          <cell r="EO496" t="e">
            <v>#VALUE!</v>
          </cell>
          <cell r="EP496">
            <v>45824</v>
          </cell>
          <cell r="ES496" t="str">
            <v>Clausula 1 - Numeral 6 y 23</v>
          </cell>
          <cell r="ET49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96" t="str">
            <v>No aplica</v>
          </cell>
        </row>
        <row r="497">
          <cell r="E497">
            <v>491</v>
          </cell>
          <cell r="F497" t="str">
            <v>491-2022</v>
          </cell>
          <cell r="G497" t="str">
            <v>CO1.PCCNTR.3262796</v>
          </cell>
          <cell r="H497" t="str">
            <v>GESTIONAR Y ATENDER EL 100 % DE LOS REQUERIMIENTOS ALLEGADOS A LA ENTIDAD, RELACIONADOS CON ARRENDAMIENTO Y DESARROLLO DE VIVIENDA</v>
          </cell>
          <cell r="I497" t="str">
            <v>En Ejecución</v>
          </cell>
          <cell r="J497" t="str">
            <v>https://community.secop.gov.co/Public/Tendering/OpportunityDetail/Index?noticeUID=CO1.NTC.2579058&amp;isFromPublicArea=True&amp;isModal=true&amp;asPopupView=true</v>
          </cell>
          <cell r="K497" t="str">
            <v>SDHT-SDICV-PSP-037-2022</v>
          </cell>
          <cell r="L497" t="str">
            <v>X</v>
          </cell>
          <cell r="N497" t="str">
            <v>CC</v>
          </cell>
          <cell r="O497">
            <v>79723144</v>
          </cell>
          <cell r="P497">
            <v>2</v>
          </cell>
          <cell r="Q497" t="str">
            <v>MONTOYA CESPEDES</v>
          </cell>
          <cell r="R497" t="str">
            <v>CAMILO ERNESTO</v>
          </cell>
          <cell r="S497" t="str">
            <v>No Aplica</v>
          </cell>
          <cell r="T497" t="str">
            <v>CAMILO ERNESTO MONTOYA CESPEDES</v>
          </cell>
          <cell r="U497" t="str">
            <v>M</v>
          </cell>
          <cell r="V497">
            <v>44578</v>
          </cell>
          <cell r="W497" t="str">
            <v>No Aplica</v>
          </cell>
          <cell r="X497">
            <v>44580</v>
          </cell>
          <cell r="Y497">
            <v>44921</v>
          </cell>
          <cell r="Z497" t="str">
            <v>Contratación Directa</v>
          </cell>
          <cell r="AA497" t="str">
            <v>Contrato</v>
          </cell>
          <cell r="AB497" t="str">
            <v>Prestación de Servicios Profesionales</v>
          </cell>
          <cell r="AC497" t="str">
            <v>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v>
          </cell>
          <cell r="AD497">
            <v>44580</v>
          </cell>
          <cell r="AE497">
            <v>44580</v>
          </cell>
          <cell r="AF497">
            <v>44580</v>
          </cell>
          <cell r="AG497">
            <v>44922</v>
          </cell>
          <cell r="AH497">
            <v>11</v>
          </cell>
          <cell r="AI497">
            <v>9</v>
          </cell>
          <cell r="AJ497">
            <v>11.3</v>
          </cell>
          <cell r="AK497">
            <v>11</v>
          </cell>
          <cell r="AL497">
            <v>9</v>
          </cell>
          <cell r="AN497">
            <v>44922</v>
          </cell>
          <cell r="AO497">
            <v>73325700</v>
          </cell>
          <cell r="AP497">
            <v>73325700</v>
          </cell>
          <cell r="AQ497">
            <v>6489000</v>
          </cell>
          <cell r="AR497">
            <v>0</v>
          </cell>
          <cell r="AS497">
            <v>2841</v>
          </cell>
          <cell r="AT497">
            <v>234</v>
          </cell>
          <cell r="AU497">
            <v>44565</v>
          </cell>
          <cell r="AV497">
            <v>73520370</v>
          </cell>
          <cell r="AW497" t="str">
            <v>O23011603450000007812</v>
          </cell>
          <cell r="AX497" t="str">
            <v>INVERSION</v>
          </cell>
          <cell r="AY497">
            <v>0</v>
          </cell>
          <cell r="AZ497" t="str">
            <v>5000261937</v>
          </cell>
          <cell r="BA497">
            <v>467</v>
          </cell>
          <cell r="BB497">
            <v>44578</v>
          </cell>
          <cell r="BC497">
            <v>73325700</v>
          </cell>
          <cell r="BK497" t="str">
            <v/>
          </cell>
          <cell r="CE497" t="str">
            <v/>
          </cell>
          <cell r="CF497" t="str">
            <v/>
          </cell>
          <cell r="EL497" t="str">
            <v>NO</v>
          </cell>
          <cell r="EM497" t="str">
            <v>No Aplica</v>
          </cell>
          <cell r="EN497" t="str">
            <v xml:space="preserve">120
</v>
          </cell>
          <cell r="EO497" t="e">
            <v>#VALUE!</v>
          </cell>
          <cell r="EP497">
            <v>45822</v>
          </cell>
          <cell r="ES497" t="str">
            <v>Clausula 1 - Numeral 6 y 23</v>
          </cell>
          <cell r="ET49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97" t="str">
            <v>No aplica</v>
          </cell>
        </row>
        <row r="498">
          <cell r="E498">
            <v>492</v>
          </cell>
          <cell r="F498" t="str">
            <v>492-2022</v>
          </cell>
          <cell r="G498" t="str">
            <v>CO1.PCCNTR.3263605</v>
          </cell>
          <cell r="H498" t="str">
            <v>ADELANTAR EL 100 % DE  ACCIONES DE PREVENCIÓN, VIGILANCIA Y CONTROL FRENTE A LOS DESARROLLOS URBANÍSTICOS ILEGALES.</v>
          </cell>
          <cell r="I498" t="str">
            <v>En Ejecución</v>
          </cell>
          <cell r="J498" t="str">
            <v>https://community.secop.gov.co/Public/Tendering/OpportunityDetail/Index?noticeUID=CO1.NTC.2579462&amp;isFromPublicArea=True&amp;isModal=true&amp;asPopupView=true</v>
          </cell>
          <cell r="K498" t="str">
            <v>SDHT-SDPS-PSP-013-2022</v>
          </cell>
          <cell r="L498" t="str">
            <v>X</v>
          </cell>
          <cell r="N498" t="str">
            <v>CC</v>
          </cell>
          <cell r="O498">
            <v>1014243514</v>
          </cell>
          <cell r="P498">
            <v>9</v>
          </cell>
          <cell r="Q498" t="str">
            <v>ZAMUDIO PEDRAZA</v>
          </cell>
          <cell r="R498" t="str">
            <v xml:space="preserve">PAOLA ANDREA </v>
          </cell>
          <cell r="S498" t="str">
            <v>No Aplica</v>
          </cell>
          <cell r="T498" t="str">
            <v>PAOLA ANDREA  ZAMUDIO PEDRAZA</v>
          </cell>
          <cell r="U498" t="str">
            <v>F</v>
          </cell>
          <cell r="V498">
            <v>44578</v>
          </cell>
          <cell r="W498" t="str">
            <v>No Aplica</v>
          </cell>
          <cell r="X498">
            <v>44580</v>
          </cell>
          <cell r="Y498">
            <v>44921</v>
          </cell>
          <cell r="Z498" t="str">
            <v>Contratación Directa</v>
          </cell>
          <cell r="AA498" t="str">
            <v>Contrato</v>
          </cell>
          <cell r="AB498" t="str">
            <v>Prestación de Servicios Profesionales</v>
          </cell>
          <cell r="AC498" t="str">
            <v xml:space="preserve">PRESTAR SERVICIOS PROFESIONALES PARA APOYAR TECNICAMENTE A LA SUBDIRECCIÓN DE PREVENCIÓN Y SEGUIMIENTO EN LAS ACTIVIDADES DE MONITOREO DE LAS AREAS SUSCEPTIBLES DE OCUPACIÓN ILEGAL Y EN LA PREVENCIÓN DE DESARROLLOS ILEGALES EN EL DISTRITO CAPITAL
</v>
          </cell>
          <cell r="AD498">
            <v>44580</v>
          </cell>
          <cell r="AE498">
            <v>44580</v>
          </cell>
          <cell r="AF498">
            <v>44580</v>
          </cell>
          <cell r="AG498">
            <v>44922</v>
          </cell>
          <cell r="AH498">
            <v>11</v>
          </cell>
          <cell r="AI498">
            <v>9</v>
          </cell>
          <cell r="AJ498">
            <v>11.3</v>
          </cell>
          <cell r="AK498">
            <v>11</v>
          </cell>
          <cell r="AL498">
            <v>9</v>
          </cell>
          <cell r="AN498">
            <v>44922</v>
          </cell>
          <cell r="AO498">
            <v>64596450</v>
          </cell>
          <cell r="AP498">
            <v>64596450</v>
          </cell>
          <cell r="AQ498">
            <v>5716500</v>
          </cell>
          <cell r="AR498">
            <v>0</v>
          </cell>
          <cell r="AS498">
            <v>2997</v>
          </cell>
          <cell r="AT498">
            <v>84</v>
          </cell>
          <cell r="AU498">
            <v>44564</v>
          </cell>
          <cell r="AV498">
            <v>64767945</v>
          </cell>
          <cell r="AW498" t="str">
            <v>O23011603450000007812</v>
          </cell>
          <cell r="AX498" t="str">
            <v>INVERSION</v>
          </cell>
          <cell r="AY498">
            <v>0</v>
          </cell>
          <cell r="AZ498" t="str">
            <v>5000261858</v>
          </cell>
          <cell r="BA498">
            <v>459</v>
          </cell>
          <cell r="BB498">
            <v>44578</v>
          </cell>
          <cell r="BC498">
            <v>64596450</v>
          </cell>
          <cell r="BK498" t="str">
            <v/>
          </cell>
          <cell r="CE498" t="str">
            <v/>
          </cell>
          <cell r="CF498" t="str">
            <v/>
          </cell>
          <cell r="DA498">
            <v>44627</v>
          </cell>
          <cell r="DB498" t="str">
            <v xml:space="preserve">OMAR DAZA PULIDO </v>
          </cell>
          <cell r="DC498">
            <v>79630166</v>
          </cell>
          <cell r="DD498" t="str">
            <v>carrera 45 # 22-05 Apto 405</v>
          </cell>
          <cell r="DE498" t="str">
            <v>3014063966;2680861</v>
          </cell>
          <cell r="DF498" t="str">
            <v>omar.daza@habitatbogota.gov.co</v>
          </cell>
          <cell r="DG498">
            <v>55450050</v>
          </cell>
          <cell r="DH498" t="str">
            <v>No Aplica</v>
          </cell>
          <cell r="EL498" t="str">
            <v>NO</v>
          </cell>
          <cell r="EM498" t="str">
            <v>No Aplica</v>
          </cell>
          <cell r="EN498" t="str">
            <v xml:space="preserve">120
</v>
          </cell>
          <cell r="EO498" t="e">
            <v>#VALUE!</v>
          </cell>
          <cell r="EP498">
            <v>45822</v>
          </cell>
          <cell r="ES498" t="str">
            <v>Clausula 1 - Numeral 6 y 23</v>
          </cell>
          <cell r="ET49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98" t="str">
            <v>No aplica</v>
          </cell>
        </row>
        <row r="499">
          <cell r="E499">
            <v>493</v>
          </cell>
          <cell r="F499" t="str">
            <v>493-2022</v>
          </cell>
          <cell r="G499" t="str">
            <v>CO1.PCCNTR.3264888</v>
          </cell>
          <cell r="H499" t="str">
            <v>GESTIONAR Y ATENDER EL 100 % DE LOS REQUERIMIENTOS ALLEGADOS A LA ENTIDAD, RELACIONADOS CON ARRENDAMIENTO Y DESARROLLO DE VIVIENDA</v>
          </cell>
          <cell r="I499" t="str">
            <v>En Ejecución</v>
          </cell>
          <cell r="J499" t="str">
            <v>https://community.secop.gov.co/Public/Tendering/OpportunityDetail/Index?noticeUID=CO1.NTC.2581149&amp;isFromPublicArea=True&amp;isModal=true&amp;asPopupView=true</v>
          </cell>
          <cell r="K499" t="str">
            <v>SDHT-SDPS-PSP-017-2022</v>
          </cell>
          <cell r="L499" t="str">
            <v>X</v>
          </cell>
          <cell r="N499" t="str">
            <v>CC</v>
          </cell>
          <cell r="O499">
            <v>1091665365</v>
          </cell>
          <cell r="P499">
            <v>9</v>
          </cell>
          <cell r="Q499" t="str">
            <v>ALVAREZ TORRADO</v>
          </cell>
          <cell r="R499" t="str">
            <v>LUIS ANDRES</v>
          </cell>
          <cell r="S499" t="str">
            <v>No Aplica</v>
          </cell>
          <cell r="T499" t="str">
            <v>LUIS ANDRES ALVAREZ TORRADO</v>
          </cell>
          <cell r="U499" t="str">
            <v>M</v>
          </cell>
          <cell r="V499">
            <v>44578</v>
          </cell>
          <cell r="W499" t="str">
            <v>No Aplica</v>
          </cell>
          <cell r="X499">
            <v>44580</v>
          </cell>
          <cell r="Y499">
            <v>44921</v>
          </cell>
          <cell r="Z499" t="str">
            <v>Contratación Directa</v>
          </cell>
          <cell r="AA499" t="str">
            <v>Contrato</v>
          </cell>
          <cell r="AB499" t="str">
            <v>Prestación de Servicios Profesionales</v>
          </cell>
          <cell r="AC499" t="str">
            <v>PRESTAR SERVICIOS PROFESIONALES PARA APOYAR JURIDICAMENTE LAS ACTIVIDADES ORIENTADAS AL CONTROL DE PROYECTOS DE ENAJENACIÓN DE VIVIENDA.</v>
          </cell>
          <cell r="AD499">
            <v>44580</v>
          </cell>
          <cell r="AE499">
            <v>44580</v>
          </cell>
          <cell r="AF499">
            <v>44580</v>
          </cell>
          <cell r="AG499">
            <v>44922</v>
          </cell>
          <cell r="AH499">
            <v>11</v>
          </cell>
          <cell r="AI499">
            <v>9</v>
          </cell>
          <cell r="AJ499">
            <v>11.3</v>
          </cell>
          <cell r="AK499">
            <v>11</v>
          </cell>
          <cell r="AL499">
            <v>9</v>
          </cell>
          <cell r="AN499">
            <v>44922</v>
          </cell>
          <cell r="AO499">
            <v>64596450</v>
          </cell>
          <cell r="AP499">
            <v>64596450</v>
          </cell>
          <cell r="AQ499">
            <v>5716500</v>
          </cell>
          <cell r="AR499">
            <v>0</v>
          </cell>
          <cell r="AS499">
            <v>2991</v>
          </cell>
          <cell r="AT499">
            <v>759</v>
          </cell>
          <cell r="AU499">
            <v>44566</v>
          </cell>
          <cell r="AV499">
            <v>64767945</v>
          </cell>
          <cell r="AW499" t="str">
            <v>O23011603450000007812</v>
          </cell>
          <cell r="AX499" t="str">
            <v>INVERSION</v>
          </cell>
          <cell r="AY499">
            <v>0</v>
          </cell>
          <cell r="AZ499" t="str">
            <v>5000261948</v>
          </cell>
          <cell r="BA499">
            <v>470</v>
          </cell>
          <cell r="BB499">
            <v>44578</v>
          </cell>
          <cell r="BC499">
            <v>64596450</v>
          </cell>
          <cell r="BK499" t="str">
            <v/>
          </cell>
          <cell r="CE499" t="str">
            <v/>
          </cell>
          <cell r="CF499" t="str">
            <v/>
          </cell>
          <cell r="EL499" t="str">
            <v>NO</v>
          </cell>
          <cell r="EM499" t="str">
            <v>No Aplica</v>
          </cell>
          <cell r="EN499" t="str">
            <v xml:space="preserve">120
</v>
          </cell>
          <cell r="EO499" t="e">
            <v>#VALUE!</v>
          </cell>
          <cell r="EP499">
            <v>45822</v>
          </cell>
          <cell r="ES499" t="str">
            <v>Clausula 1 - Numeral 6 y 23</v>
          </cell>
          <cell r="ET49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499" t="str">
            <v>No aplica</v>
          </cell>
        </row>
        <row r="500">
          <cell r="E500">
            <v>494</v>
          </cell>
          <cell r="F500" t="str">
            <v>494-2022</v>
          </cell>
          <cell r="G500" t="str">
            <v>CO1.PCCNTR.3265714</v>
          </cell>
          <cell r="H500" t="str">
            <v>GESTIONAR Y ATENDER EL 100 % DE LOS REQUERIMIENTOS ALLEGADOS A LA ENTIDAD, RELACIONADOS CON ARRENDAMIENTO Y DESARROLLO DE VIVIENDA</v>
          </cell>
          <cell r="I500" t="str">
            <v>En Ejecución</v>
          </cell>
          <cell r="J500" t="str">
            <v>https://community.secop.gov.co/Public/Tendering/OpportunityDetail/Index?noticeUID=CO1.NTC.2520636&amp;isFromPublicArea=True&amp;isModal=true&amp;asPopupView=true</v>
          </cell>
          <cell r="K500" t="str">
            <v>SDHT-SDPS-PSP-020-2022</v>
          </cell>
          <cell r="L500" t="str">
            <v>X</v>
          </cell>
          <cell r="N500" t="str">
            <v>CC</v>
          </cell>
          <cell r="O500">
            <v>1069729637</v>
          </cell>
          <cell r="P500">
            <v>3</v>
          </cell>
          <cell r="Q500" t="str">
            <v>GOMEZ MUÑOZ</v>
          </cell>
          <cell r="R500" t="str">
            <v>WILLIAM ALEXANDER</v>
          </cell>
          <cell r="S500" t="str">
            <v>No Aplica</v>
          </cell>
          <cell r="T500" t="str">
            <v>WILLIAM ALEXANDER GOMEZ MUÑOZ</v>
          </cell>
          <cell r="U500" t="str">
            <v>M</v>
          </cell>
          <cell r="V500">
            <v>44578</v>
          </cell>
          <cell r="W500" t="str">
            <v>No Aplica</v>
          </cell>
          <cell r="X500">
            <v>44580</v>
          </cell>
          <cell r="Y500">
            <v>44921</v>
          </cell>
          <cell r="Z500" t="str">
            <v>Contratación Directa</v>
          </cell>
          <cell r="AA500" t="str">
            <v>Contrato</v>
          </cell>
          <cell r="AB500" t="str">
            <v>Prestación de Servicios Profesionales</v>
          </cell>
          <cell r="AC500" t="str">
            <v>PRESTAR SERVICIOS PROFESIONALES PARA APOYAR JURIDICAMENTE LAS ACTIVIDADES ORIENTADAS AL CONTROL DE PROYECTOS DE ENAJENACIÓN DE VIVIENDA.</v>
          </cell>
          <cell r="AD500">
            <v>44580</v>
          </cell>
          <cell r="AE500">
            <v>44580</v>
          </cell>
          <cell r="AF500">
            <v>44580</v>
          </cell>
          <cell r="AG500">
            <v>44922</v>
          </cell>
          <cell r="AH500">
            <v>11</v>
          </cell>
          <cell r="AI500">
            <v>9</v>
          </cell>
          <cell r="AJ500">
            <v>11.3</v>
          </cell>
          <cell r="AK500">
            <v>11</v>
          </cell>
          <cell r="AL500">
            <v>9</v>
          </cell>
          <cell r="AN500">
            <v>44922</v>
          </cell>
          <cell r="AO500">
            <v>64767945</v>
          </cell>
          <cell r="AP500">
            <v>64767945</v>
          </cell>
          <cell r="AQ500">
            <v>5716500</v>
          </cell>
          <cell r="AR500">
            <v>-171495</v>
          </cell>
          <cell r="AS500">
            <v>2992</v>
          </cell>
          <cell r="AT500">
            <v>313</v>
          </cell>
          <cell r="AU500">
            <v>44565</v>
          </cell>
          <cell r="AV500">
            <v>64767945</v>
          </cell>
          <cell r="AW500" t="str">
            <v>O23011603450000007812</v>
          </cell>
          <cell r="AX500" t="str">
            <v>INVERSION</v>
          </cell>
          <cell r="AY500">
            <v>0</v>
          </cell>
          <cell r="AZ500" t="str">
            <v>5000261953</v>
          </cell>
          <cell r="BA500">
            <v>471</v>
          </cell>
          <cell r="BB500">
            <v>44578</v>
          </cell>
          <cell r="BC500">
            <v>64767945</v>
          </cell>
          <cell r="BK500" t="str">
            <v/>
          </cell>
          <cell r="CE500" t="str">
            <v/>
          </cell>
          <cell r="CF500" t="str">
            <v/>
          </cell>
          <cell r="EL500" t="str">
            <v>NO</v>
          </cell>
          <cell r="EM500" t="str">
            <v>No Aplica</v>
          </cell>
          <cell r="EN500" t="str">
            <v xml:space="preserve">120
</v>
          </cell>
          <cell r="EO500" t="e">
            <v>#VALUE!</v>
          </cell>
          <cell r="EP500">
            <v>45822</v>
          </cell>
          <cell r="ES500" t="str">
            <v>Clausula 1 - Numeral 6 y 23</v>
          </cell>
          <cell r="ET50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00" t="str">
            <v>No aplica</v>
          </cell>
        </row>
        <row r="501">
          <cell r="E501">
            <v>495</v>
          </cell>
          <cell r="F501" t="str">
            <v>495-2022</v>
          </cell>
          <cell r="G501" t="str">
            <v>CO1.PCCNTR.3265999</v>
          </cell>
          <cell r="H501" t="str">
            <v>ADELANTAR EL 100 % DE  ACCIONES DE PREVENCIÓN, VIGILANCIA Y CONTROL FRENTE A LOS DESARROLLOS URBANÍSTICOS ILEGALES.</v>
          </cell>
          <cell r="I501" t="str">
            <v>En Ejecución</v>
          </cell>
          <cell r="J501" t="str">
            <v>https://community.secop.gov.co/Public/Tendering/OpportunityDetail/Index?noticeUID=CO1.NTC.2581890&amp;isFromPublicArea=True&amp;isModal=true&amp;asPopupView=true</v>
          </cell>
          <cell r="K501" t="str">
            <v>SDHT-SDPS-PSP-022-2022</v>
          </cell>
          <cell r="L501" t="str">
            <v>X</v>
          </cell>
          <cell r="N501" t="str">
            <v>CC</v>
          </cell>
          <cell r="O501">
            <v>79724475</v>
          </cell>
          <cell r="P501">
            <v>1</v>
          </cell>
          <cell r="Q501" t="str">
            <v xml:space="preserve">SALAZAR </v>
          </cell>
          <cell r="R501" t="str">
            <v>ALEJANDRO QUINTERO</v>
          </cell>
          <cell r="S501" t="str">
            <v>No Aplica</v>
          </cell>
          <cell r="T501" t="str">
            <v xml:space="preserve">ALEJANDRO QUINTERO SALAZAR </v>
          </cell>
          <cell r="U501" t="str">
            <v>M</v>
          </cell>
          <cell r="V501">
            <v>44578</v>
          </cell>
          <cell r="W501" t="str">
            <v>No Aplica</v>
          </cell>
          <cell r="X501">
            <v>44580</v>
          </cell>
          <cell r="Y501">
            <v>44921</v>
          </cell>
          <cell r="Z501" t="str">
            <v>Contratación Directa</v>
          </cell>
          <cell r="AA501" t="str">
            <v>Contrato</v>
          </cell>
          <cell r="AB501" t="str">
            <v>Prestación de Servicios Profesionales</v>
          </cell>
          <cell r="AC501" t="str">
            <v>PRESTACIÓN DE SERVICIOS PROFESIONALES PARA APOYAR AL EQUIPO DE MONITOREO DE LA SUBDIRECCIÓN DE PREVENCIÓN Y SEGUIMIENTO EN EL DIAGNOSTICO Y ORIENTACIÓN A LOS CONFLICTOS QUE SE PRESENTEN EN LAS ÁREAS SUSCEPTIBLES DE OCUPACIÓN ILEGAL</v>
          </cell>
          <cell r="AD501">
            <v>44580</v>
          </cell>
          <cell r="AE501">
            <v>44580</v>
          </cell>
          <cell r="AF501">
            <v>44580</v>
          </cell>
          <cell r="AG501">
            <v>44922</v>
          </cell>
          <cell r="AH501">
            <v>11</v>
          </cell>
          <cell r="AI501">
            <v>9</v>
          </cell>
          <cell r="AJ501">
            <v>11.3</v>
          </cell>
          <cell r="AK501">
            <v>11</v>
          </cell>
          <cell r="AL501">
            <v>9</v>
          </cell>
          <cell r="AN501">
            <v>44922</v>
          </cell>
          <cell r="AO501">
            <v>73325700</v>
          </cell>
          <cell r="AP501">
            <v>73325700</v>
          </cell>
          <cell r="AQ501">
            <v>6489000</v>
          </cell>
          <cell r="AR501">
            <v>0</v>
          </cell>
          <cell r="AS501">
            <v>3660</v>
          </cell>
          <cell r="AT501">
            <v>319</v>
          </cell>
          <cell r="AU501">
            <v>44565</v>
          </cell>
          <cell r="AV501">
            <v>73520370</v>
          </cell>
          <cell r="AW501" t="str">
            <v>O23011603450000007812</v>
          </cell>
          <cell r="AX501" t="str">
            <v>INVERSION</v>
          </cell>
          <cell r="AY501">
            <v>0</v>
          </cell>
          <cell r="AZ501" t="str">
            <v>5000262771</v>
          </cell>
          <cell r="BA501">
            <v>490</v>
          </cell>
          <cell r="BB501">
            <v>44579</v>
          </cell>
          <cell r="BC501">
            <v>73325700</v>
          </cell>
          <cell r="BK501" t="str">
            <v/>
          </cell>
          <cell r="CE501" t="str">
            <v/>
          </cell>
          <cell r="CF501" t="str">
            <v/>
          </cell>
          <cell r="EL501" t="str">
            <v>NO</v>
          </cell>
          <cell r="EM501" t="str">
            <v>No Aplica</v>
          </cell>
          <cell r="EN501" t="str">
            <v xml:space="preserve">120
</v>
          </cell>
          <cell r="EO501" t="e">
            <v>#VALUE!</v>
          </cell>
          <cell r="EP501">
            <v>45822</v>
          </cell>
          <cell r="ES501" t="str">
            <v>Clausula 1 - Numeral 6 y 23</v>
          </cell>
          <cell r="ET50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01" t="str">
            <v>No aplica</v>
          </cell>
        </row>
        <row r="502">
          <cell r="E502">
            <v>496</v>
          </cell>
          <cell r="F502" t="str">
            <v>496-2022</v>
          </cell>
          <cell r="G502" t="str">
            <v>CO1.PCCNTR.3266718</v>
          </cell>
          <cell r="H502" t="str">
            <v>GESTIONAR Y ATENDER EL 100 % DE LOS REQUERIMIENTOS ALLEGADOS A LA ENTIDAD, RELACIONADOS CON ARRENDAMIENTO Y DESARROLLO DE VIVIENDA</v>
          </cell>
          <cell r="I502" t="str">
            <v>En Ejecución</v>
          </cell>
          <cell r="J502" t="str">
            <v>https://community.secop.gov.co/Public/Tendering/OpportunityDetail/Index?noticeUID=CO1.NTC.2582493&amp;isFromPublicArea=True&amp;isModal=true&amp;asPopupView=true</v>
          </cell>
          <cell r="K502" t="str">
            <v>SDHT-SDPS-PSP-023-2022</v>
          </cell>
          <cell r="L502" t="str">
            <v>X</v>
          </cell>
          <cell r="N502" t="str">
            <v>CC</v>
          </cell>
          <cell r="O502">
            <v>19290021</v>
          </cell>
          <cell r="P502">
            <v>7</v>
          </cell>
          <cell r="Q502" t="str">
            <v xml:space="preserve">PRIETO </v>
          </cell>
          <cell r="R502" t="str">
            <v>GONZALO PEÑA</v>
          </cell>
          <cell r="S502" t="str">
            <v>No Aplica</v>
          </cell>
          <cell r="T502" t="str">
            <v xml:space="preserve">GONZALO PEÑA PRIETO </v>
          </cell>
          <cell r="U502" t="str">
            <v>M</v>
          </cell>
          <cell r="V502">
            <v>44578</v>
          </cell>
          <cell r="W502" t="str">
            <v>No Aplica</v>
          </cell>
          <cell r="X502">
            <v>44580</v>
          </cell>
          <cell r="Y502">
            <v>44921</v>
          </cell>
          <cell r="Z502" t="str">
            <v>Contratación Directa</v>
          </cell>
          <cell r="AA502" t="str">
            <v>Contrato</v>
          </cell>
          <cell r="AB502" t="str">
            <v>Prestación de Servicios Profesionales</v>
          </cell>
          <cell r="AC502" t="str">
            <v>PRESTAR SERVICIOS PROFESIONALES DE APOYO JURÍDICO A LA SUBDIRECCIÓN DE PREVENCIÓN Y SEGUIMIENTO EN RELACIÓN CON EL REGISTRO DE ARRENDADORES Y ENAJENADORES DE VIVIENDA, LAS AUTORIZACIONES PARA LA ENAJENACIÓN DE VIVIENDA Y DEMÁS ASPECTOS JURÍDICOS QUE SE REQUIERA.</v>
          </cell>
          <cell r="AD502">
            <v>44580</v>
          </cell>
          <cell r="AE502">
            <v>44580</v>
          </cell>
          <cell r="AF502">
            <v>44580</v>
          </cell>
          <cell r="AG502">
            <v>44922</v>
          </cell>
          <cell r="AH502">
            <v>11</v>
          </cell>
          <cell r="AI502">
            <v>9</v>
          </cell>
          <cell r="AJ502">
            <v>11.3</v>
          </cell>
          <cell r="AK502">
            <v>11</v>
          </cell>
          <cell r="AL502">
            <v>9</v>
          </cell>
          <cell r="AN502">
            <v>44922</v>
          </cell>
          <cell r="AO502">
            <v>64767945</v>
          </cell>
          <cell r="AP502">
            <v>64767945</v>
          </cell>
          <cell r="AQ502">
            <v>5716500</v>
          </cell>
          <cell r="AR502">
            <v>-171495</v>
          </cell>
          <cell r="AS502">
            <v>2993</v>
          </cell>
          <cell r="AT502">
            <v>215</v>
          </cell>
          <cell r="AU502">
            <v>44565</v>
          </cell>
          <cell r="AV502">
            <v>64767945</v>
          </cell>
          <cell r="AW502" t="str">
            <v>O23011603450000007812</v>
          </cell>
          <cell r="AX502" t="str">
            <v>INVERSION</v>
          </cell>
          <cell r="AY502">
            <v>0</v>
          </cell>
          <cell r="AZ502" t="str">
            <v>5000262780</v>
          </cell>
          <cell r="BA502">
            <v>492</v>
          </cell>
          <cell r="BB502">
            <v>44579</v>
          </cell>
          <cell r="BC502">
            <v>64767945</v>
          </cell>
          <cell r="BK502" t="str">
            <v/>
          </cell>
          <cell r="CE502" t="str">
            <v/>
          </cell>
          <cell r="CF502" t="str">
            <v/>
          </cell>
          <cell r="EL502" t="str">
            <v>NO</v>
          </cell>
          <cell r="EM502" t="str">
            <v>No Aplica</v>
          </cell>
          <cell r="EN502" t="str">
            <v xml:space="preserve">120
</v>
          </cell>
          <cell r="EO502" t="e">
            <v>#VALUE!</v>
          </cell>
          <cell r="EP502">
            <v>45822</v>
          </cell>
          <cell r="ES502" t="str">
            <v>Clausula 1 - Numeral 6 y 23</v>
          </cell>
          <cell r="ET50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02" t="str">
            <v>No aplica</v>
          </cell>
        </row>
        <row r="503">
          <cell r="E503">
            <v>497</v>
          </cell>
          <cell r="F503" t="str">
            <v>497-2022</v>
          </cell>
          <cell r="G503" t="str">
            <v>CO1.PCCNTR.3268084</v>
          </cell>
          <cell r="H503" t="str">
            <v>GESTIONAR Y ATENDER EL 100 % DE LOS REQUERIMIENTOS ALLEGADOS A LA ENTIDAD, RELACIONADOS CON ARRENDAMIENTO Y DESARROLLO DE VIVIENDA</v>
          </cell>
          <cell r="I503" t="str">
            <v>En Ejecución</v>
          </cell>
          <cell r="J503" t="str">
            <v>https://community.secop.gov.co/Public/Tendering/OpportunityDetail/Index?noticeUID=CO1.NTC.2584212&amp;isFromPublicArea=True&amp;isModal=true&amp;asPopupView=true</v>
          </cell>
          <cell r="K503" t="str">
            <v>SDHT-SDICV-PSP-049-2022</v>
          </cell>
          <cell r="L503" t="str">
            <v>X</v>
          </cell>
          <cell r="N503" t="str">
            <v>CC</v>
          </cell>
          <cell r="O503">
            <v>10289392</v>
          </cell>
          <cell r="P503">
            <v>1</v>
          </cell>
          <cell r="Q503" t="str">
            <v>VALENCIA TABORDA</v>
          </cell>
          <cell r="R503" t="str">
            <v>LUIS FERNANDO</v>
          </cell>
          <cell r="S503" t="str">
            <v>No Aplica</v>
          </cell>
          <cell r="T503" t="str">
            <v>LUIS FERNANDO VALENCIA TABORDA</v>
          </cell>
          <cell r="U503" t="str">
            <v>M</v>
          </cell>
          <cell r="V503">
            <v>44578</v>
          </cell>
          <cell r="W503" t="str">
            <v>No Aplica</v>
          </cell>
          <cell r="X503">
            <v>44580</v>
          </cell>
          <cell r="Y503">
            <v>44927</v>
          </cell>
          <cell r="Z503" t="str">
            <v>Contratación Directa</v>
          </cell>
          <cell r="AA503" t="str">
            <v>Contrato</v>
          </cell>
          <cell r="AB503" t="str">
            <v>Prestación de Servicios Profesionales</v>
          </cell>
          <cell r="AC503" t="str">
            <v>PRESTAR SERVICIOS PROFESIONALES DE APOYO JURIDICO PARA SUSTANCIAR INVESTIGACIONES ADMINISTRATIVAS RELACIONADAS CON LA ENAJENACIÓN Y ARRENDAMIENTO DE VIVIENDA.</v>
          </cell>
          <cell r="AD503">
            <v>44580</v>
          </cell>
          <cell r="AE503">
            <v>44580</v>
          </cell>
          <cell r="AF503">
            <v>44580</v>
          </cell>
          <cell r="AG503">
            <v>44928</v>
          </cell>
          <cell r="AH503">
            <v>11</v>
          </cell>
          <cell r="AI503">
            <v>15</v>
          </cell>
          <cell r="AJ503">
            <v>11.5</v>
          </cell>
          <cell r="AK503">
            <v>11</v>
          </cell>
          <cell r="AL503">
            <v>15</v>
          </cell>
          <cell r="AN503">
            <v>44928</v>
          </cell>
          <cell r="AO503">
            <v>65739750</v>
          </cell>
          <cell r="AP503">
            <v>65739750</v>
          </cell>
          <cell r="AQ503">
            <v>5716500</v>
          </cell>
          <cell r="AR503">
            <v>0</v>
          </cell>
          <cell r="AS503">
            <v>2771</v>
          </cell>
          <cell r="AT503">
            <v>228</v>
          </cell>
          <cell r="AU503">
            <v>44565</v>
          </cell>
          <cell r="AV503">
            <v>65739750</v>
          </cell>
          <cell r="AW503" t="str">
            <v>O23011603450000007812</v>
          </cell>
          <cell r="AX503" t="str">
            <v>INVERSION</v>
          </cell>
          <cell r="AY503">
            <v>0</v>
          </cell>
          <cell r="AZ503" t="str">
            <v>5000262787</v>
          </cell>
          <cell r="BA503">
            <v>494</v>
          </cell>
          <cell r="BB503">
            <v>44579</v>
          </cell>
          <cell r="BC503">
            <v>65739750</v>
          </cell>
          <cell r="BK503" t="str">
            <v/>
          </cell>
          <cell r="CE503" t="str">
            <v/>
          </cell>
          <cell r="CF503" t="str">
            <v/>
          </cell>
          <cell r="EL503" t="str">
            <v>NO</v>
          </cell>
          <cell r="EM503" t="str">
            <v>No Aplica</v>
          </cell>
          <cell r="EN503" t="str">
            <v xml:space="preserve">120
</v>
          </cell>
          <cell r="EO503" t="e">
            <v>#VALUE!</v>
          </cell>
          <cell r="EP503">
            <v>45828</v>
          </cell>
          <cell r="ES503" t="str">
            <v>Clausula 1 - Numeral 6 y 23</v>
          </cell>
          <cell r="ET50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03" t="str">
            <v>No aplica</v>
          </cell>
        </row>
        <row r="504">
          <cell r="E504">
            <v>498</v>
          </cell>
          <cell r="F504" t="str">
            <v>498-2022</v>
          </cell>
          <cell r="G504" t="str">
            <v>CO1.PCCNTR.3269029</v>
          </cell>
          <cell r="H504" t="str">
            <v>GESTIONAR Y ATENDER EL 100 % DE LOS REQUERIMIENTOS ALLEGADOS A LA ENTIDAD, RELACIONADOS CON ARRENDAMIENTO Y DESARROLLO DE VIVIENDA</v>
          </cell>
          <cell r="I504" t="str">
            <v>En Ejecución</v>
          </cell>
          <cell r="J504" t="str">
            <v>https://community.secop.gov.co/Public/Tendering/OpportunityDetail/Index?noticeUID=CO1.NTC.2584456&amp;isFromPublicArea=True&amp;isModal=true&amp;asPopupView=true</v>
          </cell>
          <cell r="K504" t="str">
            <v>SDHT-SDICV-PSP-050-2022</v>
          </cell>
          <cell r="L504" t="str">
            <v>X</v>
          </cell>
          <cell r="N504" t="str">
            <v>CC</v>
          </cell>
          <cell r="O504">
            <v>1014250598</v>
          </cell>
          <cell r="P504">
            <v>6</v>
          </cell>
          <cell r="Q504" t="str">
            <v>VILLOTA MARTINEZ</v>
          </cell>
          <cell r="R504" t="str">
            <v>MARIA ALEJANDRA</v>
          </cell>
          <cell r="S504" t="str">
            <v>No Aplica</v>
          </cell>
          <cell r="T504" t="str">
            <v>MARIA ALEJANDRA VILLOTA MARTINEZ</v>
          </cell>
          <cell r="U504" t="str">
            <v>F</v>
          </cell>
          <cell r="V504">
            <v>44578</v>
          </cell>
          <cell r="W504" t="str">
            <v>No Aplica</v>
          </cell>
          <cell r="X504">
            <v>44580</v>
          </cell>
          <cell r="Y504">
            <v>44927</v>
          </cell>
          <cell r="Z504" t="str">
            <v>Contratación Directa</v>
          </cell>
          <cell r="AA504" t="str">
            <v>Contrato</v>
          </cell>
          <cell r="AB504" t="str">
            <v>Prestación de Servicios Profesionales</v>
          </cell>
          <cell r="AC504" t="str">
            <v>PRESTAR SERVICIOS PROFESIONALES DE APOYO JURIDICO PARA SUSTANCIAR INVESTIGACIONES ADMINISTRATIVAS RELACIONADAS CON LA ENAJENACIÓN Y ARRENDAMIENTO DE VIVIENDA</v>
          </cell>
          <cell r="AD504">
            <v>44580</v>
          </cell>
          <cell r="AE504">
            <v>44580</v>
          </cell>
          <cell r="AF504">
            <v>44580</v>
          </cell>
          <cell r="AG504">
            <v>44928</v>
          </cell>
          <cell r="AH504">
            <v>11</v>
          </cell>
          <cell r="AI504">
            <v>15</v>
          </cell>
          <cell r="AJ504">
            <v>11.5</v>
          </cell>
          <cell r="AK504">
            <v>11</v>
          </cell>
          <cell r="AL504">
            <v>15</v>
          </cell>
          <cell r="AN504">
            <v>44928</v>
          </cell>
          <cell r="AO504">
            <v>65739750</v>
          </cell>
          <cell r="AP504">
            <v>65739750</v>
          </cell>
          <cell r="AQ504">
            <v>5716500</v>
          </cell>
          <cell r="AR504">
            <v>0</v>
          </cell>
          <cell r="AS504">
            <v>2865</v>
          </cell>
          <cell r="AT504">
            <v>399</v>
          </cell>
          <cell r="AU504">
            <v>44565</v>
          </cell>
          <cell r="AV504">
            <v>65739750</v>
          </cell>
          <cell r="AW504" t="str">
            <v>O23011603450000007812</v>
          </cell>
          <cell r="AX504" t="str">
            <v>INVERSION</v>
          </cell>
          <cell r="AY504">
            <v>0</v>
          </cell>
          <cell r="AZ504" t="str">
            <v>5000261959</v>
          </cell>
          <cell r="BA504">
            <v>473</v>
          </cell>
          <cell r="BB504">
            <v>44578</v>
          </cell>
          <cell r="BC504">
            <v>65739750</v>
          </cell>
          <cell r="BK504" t="str">
            <v/>
          </cell>
          <cell r="CE504" t="str">
            <v/>
          </cell>
          <cell r="CF504" t="str">
            <v/>
          </cell>
          <cell r="EL504" t="str">
            <v>NO</v>
          </cell>
          <cell r="EM504" t="str">
            <v>No Aplica</v>
          </cell>
          <cell r="EN504" t="str">
            <v xml:space="preserve">120
</v>
          </cell>
          <cell r="EO504" t="e">
            <v>#VALUE!</v>
          </cell>
          <cell r="EP504">
            <v>45828</v>
          </cell>
          <cell r="ES504" t="str">
            <v>Clausula 1 - Numeral 6 y 23</v>
          </cell>
          <cell r="ET50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04" t="str">
            <v>No aplica</v>
          </cell>
        </row>
        <row r="505">
          <cell r="E505">
            <v>499</v>
          </cell>
          <cell r="F505" t="str">
            <v>499-2022</v>
          </cell>
          <cell r="G505" t="str">
            <v>CO1.PCCNTR.3263630</v>
          </cell>
          <cell r="H505" t="str">
            <v>GESTIONAR Y ATENDER EL 100 % DE LOS REQUERIMIENTOS ALLEGADOS A LA ENTIDAD, RELACIONADOS CON ARRENDAMIENTO Y DESARROLLO DE VIVIENDA</v>
          </cell>
          <cell r="I505" t="str">
            <v>En Ejecución</v>
          </cell>
          <cell r="J505" t="str">
            <v>https://community.secop.gov.co/Public/Tendering/OpportunityDetail/Index?noticeUID=CO1.NTC.2579817&amp;isFromPublicArea=True&amp;isModal=true&amp;asPopupView=true</v>
          </cell>
          <cell r="K505" t="str">
            <v>SDHT-SDICV-PSP-054-2022</v>
          </cell>
          <cell r="L505" t="str">
            <v>X</v>
          </cell>
          <cell r="N505" t="str">
            <v>CC</v>
          </cell>
          <cell r="O505">
            <v>52874586</v>
          </cell>
          <cell r="P505">
            <v>3</v>
          </cell>
          <cell r="Q505" t="str">
            <v>RODRIGUEZ RIVERA</v>
          </cell>
          <cell r="R505" t="str">
            <v>DANCY LUDY</v>
          </cell>
          <cell r="S505" t="str">
            <v>No Aplica</v>
          </cell>
          <cell r="T505" t="str">
            <v>DANCY LUDY RODRIGUEZ RIVERA</v>
          </cell>
          <cell r="U505" t="str">
            <v>F</v>
          </cell>
          <cell r="V505">
            <v>44578</v>
          </cell>
          <cell r="W505" t="str">
            <v>No Aplica</v>
          </cell>
          <cell r="X505">
            <v>44580</v>
          </cell>
          <cell r="Y505">
            <v>44921</v>
          </cell>
          <cell r="Z505" t="str">
            <v>Contratación Directa</v>
          </cell>
          <cell r="AA505" t="str">
            <v>Contrato</v>
          </cell>
          <cell r="AB505" t="str">
            <v>Prestación de Servicios Profesionales</v>
          </cell>
          <cell r="AC505" t="str">
            <v>PRESTAR SERVICIOS PROFESIONALES DE APOYO JURIDICO PARA SUSTANCIAR INVESTIGACIONES ADMINISTRATIVAS RELACIONADAS CON LA ENAJENACIÓN Y ARRENDAMIENTO DE VIVIENDA</v>
          </cell>
          <cell r="AD505">
            <v>44580</v>
          </cell>
          <cell r="AE505">
            <v>44580</v>
          </cell>
          <cell r="AF505">
            <v>44580</v>
          </cell>
          <cell r="AG505">
            <v>44922</v>
          </cell>
          <cell r="AH505">
            <v>11</v>
          </cell>
          <cell r="AI505">
            <v>9</v>
          </cell>
          <cell r="AJ505">
            <v>11.3</v>
          </cell>
          <cell r="AK505">
            <v>11</v>
          </cell>
          <cell r="AL505">
            <v>9</v>
          </cell>
          <cell r="AN505">
            <v>44922</v>
          </cell>
          <cell r="AO505">
            <v>64596450</v>
          </cell>
          <cell r="AP505">
            <v>64596450</v>
          </cell>
          <cell r="AQ505">
            <v>5716500</v>
          </cell>
          <cell r="AR505">
            <v>0</v>
          </cell>
          <cell r="AS505">
            <v>2927</v>
          </cell>
          <cell r="AT505">
            <v>790</v>
          </cell>
          <cell r="AU505">
            <v>44568</v>
          </cell>
          <cell r="AV505">
            <v>64767945</v>
          </cell>
          <cell r="AW505" t="str">
            <v>O23011603450000007812</v>
          </cell>
          <cell r="AX505" t="str">
            <v>INVERSION</v>
          </cell>
          <cell r="AY505">
            <v>0</v>
          </cell>
          <cell r="AZ505" t="str">
            <v>5000261870</v>
          </cell>
          <cell r="BA505">
            <v>460</v>
          </cell>
          <cell r="BB505">
            <v>44578</v>
          </cell>
          <cell r="BC505">
            <v>64596450</v>
          </cell>
          <cell r="BK505" t="str">
            <v/>
          </cell>
          <cell r="CE505" t="str">
            <v/>
          </cell>
          <cell r="CF505" t="str">
            <v/>
          </cell>
          <cell r="EL505" t="str">
            <v>NO</v>
          </cell>
          <cell r="EM505" t="str">
            <v>No Aplica</v>
          </cell>
          <cell r="EN505" t="str">
            <v xml:space="preserve">120
</v>
          </cell>
          <cell r="EO505" t="e">
            <v>#VALUE!</v>
          </cell>
          <cell r="EP505">
            <v>45822</v>
          </cell>
          <cell r="ES505" t="str">
            <v>Clausula 1 - Numeral 6 y 23</v>
          </cell>
          <cell r="ET50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05" t="str">
            <v>No aplica</v>
          </cell>
        </row>
        <row r="506">
          <cell r="E506">
            <v>500</v>
          </cell>
          <cell r="F506" t="str">
            <v>500-2022</v>
          </cell>
          <cell r="G506" t="str">
            <v>CO1.PCCNTR.3263665</v>
          </cell>
          <cell r="H506" t="str">
            <v>GESTIONAR Y ATENDER EL 100 % DE LOS REQUERIMIENTOS ALLEGADOS A LA ENTIDAD, RELACIONADOS CON ARRENDAMIENTO Y DESARROLLO DE VIVIENDA</v>
          </cell>
          <cell r="I506" t="str">
            <v>En Ejecución</v>
          </cell>
          <cell r="J506" t="str">
            <v>https://community.secop.gov.co/Public/Tendering/OpportunityDetail/Index?noticeUID=CO1.NTC.2579859&amp;isFromPublicArea=True&amp;isModal=true&amp;asPopupView=true</v>
          </cell>
          <cell r="K506" t="str">
            <v>SDHT-SDICV-PSP-015-2022</v>
          </cell>
          <cell r="L506" t="str">
            <v>X</v>
          </cell>
          <cell r="N506" t="str">
            <v>CC</v>
          </cell>
          <cell r="O506">
            <v>79960990</v>
          </cell>
          <cell r="P506">
            <v>2</v>
          </cell>
          <cell r="Q506" t="str">
            <v>MOLINA GAVIRIA</v>
          </cell>
          <cell r="R506" t="str">
            <v>ALEX DIXON</v>
          </cell>
          <cell r="S506" t="str">
            <v>No Aplica</v>
          </cell>
          <cell r="T506" t="str">
            <v>ALEX DIXON MOLINA GAVIRIA</v>
          </cell>
          <cell r="U506" t="str">
            <v>M</v>
          </cell>
          <cell r="V506">
            <v>44578</v>
          </cell>
          <cell r="W506" t="str">
            <v>No Aplica</v>
          </cell>
          <cell r="X506">
            <v>44580</v>
          </cell>
          <cell r="Y506">
            <v>44891</v>
          </cell>
          <cell r="Z506" t="str">
            <v>Contratación Directa</v>
          </cell>
          <cell r="AA506" t="str">
            <v>Contrato</v>
          </cell>
          <cell r="AB506" t="str">
            <v>Prestación de Servicios Profesionales</v>
          </cell>
          <cell r="AC506" t="str">
            <v xml:space="preserve">PRESTAR SERVICIOS PROFESIONALES DE APOYO JURIDICO PARA SUSTANCIAR INVESTIGACIONES ADMINISTRATIVAS RELACIONADAS CON LA ENAJENACIÓN Y ARRENDAMIENTO DE VIVIENDA
</v>
          </cell>
          <cell r="AD506">
            <v>44580</v>
          </cell>
          <cell r="AE506">
            <v>44580</v>
          </cell>
          <cell r="AF506">
            <v>44580</v>
          </cell>
          <cell r="AG506">
            <v>44892</v>
          </cell>
          <cell r="AH506">
            <v>10</v>
          </cell>
          <cell r="AI506">
            <v>9</v>
          </cell>
          <cell r="AJ506">
            <v>10.3</v>
          </cell>
          <cell r="AK506">
            <v>10</v>
          </cell>
          <cell r="AL506">
            <v>9</v>
          </cell>
          <cell r="AN506">
            <v>44892</v>
          </cell>
          <cell r="AO506">
            <v>58879950</v>
          </cell>
          <cell r="AP506">
            <v>58879950</v>
          </cell>
          <cell r="AQ506">
            <v>5716500</v>
          </cell>
          <cell r="AR506">
            <v>0</v>
          </cell>
          <cell r="AS506">
            <v>2931</v>
          </cell>
          <cell r="AT506">
            <v>791</v>
          </cell>
          <cell r="AU506">
            <v>44568</v>
          </cell>
          <cell r="AV506">
            <v>58879950</v>
          </cell>
          <cell r="AW506" t="str">
            <v>O23011603450000007812</v>
          </cell>
          <cell r="AX506" t="str">
            <v>INVERSION</v>
          </cell>
          <cell r="AY506">
            <v>0</v>
          </cell>
          <cell r="AZ506" t="str">
            <v>5000261885</v>
          </cell>
          <cell r="BA506">
            <v>461</v>
          </cell>
          <cell r="BB506">
            <v>44578</v>
          </cell>
          <cell r="BC506">
            <v>58879950</v>
          </cell>
          <cell r="BK506" t="str">
            <v/>
          </cell>
          <cell r="CE506" t="str">
            <v/>
          </cell>
          <cell r="CF506" t="str">
            <v/>
          </cell>
          <cell r="EL506" t="str">
            <v>NO</v>
          </cell>
          <cell r="EM506" t="str">
            <v>No Aplica</v>
          </cell>
          <cell r="EN506" t="str">
            <v xml:space="preserve">120
</v>
          </cell>
          <cell r="EO506" t="e">
            <v>#VALUE!</v>
          </cell>
          <cell r="EP506">
            <v>45792</v>
          </cell>
          <cell r="ES506" t="str">
            <v>Clausula 1 - Numeral 6 y 23</v>
          </cell>
          <cell r="ET50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06" t="str">
            <v>No aplica</v>
          </cell>
        </row>
        <row r="507">
          <cell r="E507">
            <v>501</v>
          </cell>
          <cell r="F507" t="str">
            <v>501-2022</v>
          </cell>
          <cell r="G507" t="str">
            <v>CO1.PCCNTR.3263692</v>
          </cell>
          <cell r="H507" t="str">
            <v>GESTIONAR Y ATENDER EL 100 % DE LOS REQUERIMIENTOS ALLEGADOS A LA ENTIDAD, RELACIONADOS CON ARRENDAMIENTO Y DESARROLLO DE VIVIENDA</v>
          </cell>
          <cell r="I507" t="str">
            <v>En Ejecución</v>
          </cell>
          <cell r="J507" t="str">
            <v>https://community.secop.gov.co/Public/Tendering/OpportunityDetail/Index?noticeUID=CO1.NTC.2579880&amp;isFromPublicArea=True&amp;isModal=true&amp;asPopupView=true</v>
          </cell>
          <cell r="K507" t="str">
            <v>SDHT-SDICV-PSP-016-2022</v>
          </cell>
          <cell r="L507" t="str">
            <v>X</v>
          </cell>
          <cell r="N507" t="str">
            <v>CC</v>
          </cell>
          <cell r="O507">
            <v>44157549</v>
          </cell>
          <cell r="P507">
            <v>6</v>
          </cell>
          <cell r="Q507" t="str">
            <v>MENDOZA NAVARRO</v>
          </cell>
          <cell r="R507" t="str">
            <v>OLGA ELENA</v>
          </cell>
          <cell r="S507" t="str">
            <v>No Aplica</v>
          </cell>
          <cell r="T507" t="str">
            <v>OLGA ELENA MENDOZA NAVARRO</v>
          </cell>
          <cell r="U507" t="str">
            <v>F</v>
          </cell>
          <cell r="V507">
            <v>44578</v>
          </cell>
          <cell r="W507" t="str">
            <v>No Aplica</v>
          </cell>
          <cell r="X507">
            <v>44580</v>
          </cell>
          <cell r="Y507">
            <v>44921</v>
          </cell>
          <cell r="Z507" t="str">
            <v>Contratación Directa</v>
          </cell>
          <cell r="AA507" t="str">
            <v>Contrato</v>
          </cell>
          <cell r="AB507" t="str">
            <v>Prestación de Servicios Profesionales</v>
          </cell>
          <cell r="AC507" t="str">
            <v>PRESTAR SERVICIOS PROFESIONALES PARA APOYAR JURIDICAMENTE EN LA REVISIÓNY SUSTANCIACIÓN DE LOS ACTOS ADMINISTRATIVOS EXPEDIDOS POR LA SUBDIRECCIÓN DE INVESTIGACIONES Y CONTROL DE VIVIENDA</v>
          </cell>
          <cell r="AD507">
            <v>44580</v>
          </cell>
          <cell r="AE507">
            <v>44580</v>
          </cell>
          <cell r="AF507">
            <v>44580</v>
          </cell>
          <cell r="AG507">
            <v>44922</v>
          </cell>
          <cell r="AH507">
            <v>10</v>
          </cell>
          <cell r="AI507">
            <v>9</v>
          </cell>
          <cell r="AJ507">
            <v>10.3</v>
          </cell>
          <cell r="AK507">
            <v>10</v>
          </cell>
          <cell r="AL507">
            <v>9</v>
          </cell>
          <cell r="AN507">
            <v>44922</v>
          </cell>
          <cell r="AO507">
            <v>66836700</v>
          </cell>
          <cell r="AP507">
            <v>66836700</v>
          </cell>
          <cell r="AQ507">
            <v>6489000</v>
          </cell>
          <cell r="AR507">
            <v>0</v>
          </cell>
          <cell r="AS507">
            <v>2941</v>
          </cell>
          <cell r="AT507">
            <v>315</v>
          </cell>
          <cell r="AU507">
            <v>44565</v>
          </cell>
          <cell r="AV507">
            <v>66836700</v>
          </cell>
          <cell r="AW507" t="str">
            <v>O23011603450000007812</v>
          </cell>
          <cell r="AX507" t="str">
            <v>INVERSION</v>
          </cell>
          <cell r="AY507">
            <v>0</v>
          </cell>
          <cell r="AZ507" t="str">
            <v>5000261916</v>
          </cell>
          <cell r="BA507">
            <v>462</v>
          </cell>
          <cell r="BB507">
            <v>44578</v>
          </cell>
          <cell r="BC507">
            <v>66836700</v>
          </cell>
          <cell r="BK507" t="str">
            <v/>
          </cell>
          <cell r="CE507" t="str">
            <v/>
          </cell>
          <cell r="CF507" t="str">
            <v/>
          </cell>
          <cell r="EL507" t="str">
            <v>NO</v>
          </cell>
          <cell r="EM507" t="str">
            <v>No Aplica</v>
          </cell>
          <cell r="EN507" t="str">
            <v xml:space="preserve">120
</v>
          </cell>
          <cell r="EO507" t="e">
            <v>#VALUE!</v>
          </cell>
          <cell r="EP507">
            <v>45822</v>
          </cell>
          <cell r="ES507" t="str">
            <v>Clausula 1 - Numeral 6 y 23</v>
          </cell>
          <cell r="ET50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07" t="str">
            <v>No aplica</v>
          </cell>
        </row>
        <row r="508">
          <cell r="E508">
            <v>502</v>
          </cell>
          <cell r="F508" t="str">
            <v>502-2022</v>
          </cell>
          <cell r="G508" t="str">
            <v>CO1.PCCNTR.3263934</v>
          </cell>
          <cell r="H508" t="str">
            <v>GESTIONAR Y ATENDER EL 100 % DE LOS REQUERIMIENTOS ALLEGADOS A LA ENTIDAD, RELACIONADOS CON ARRENDAMIENTO Y DESARROLLO DE VIVIENDA</v>
          </cell>
          <cell r="I508" t="str">
            <v>En Ejecución</v>
          </cell>
          <cell r="J508" t="str">
            <v>https://community.secop.gov.co/Public/Tendering/OpportunityDetail/Index?noticeUID=CO1.NTC.2579979&amp;isFromPublicArea=True&amp;isModal=true&amp;asPopupView=true</v>
          </cell>
          <cell r="K508" t="str">
            <v>SDHT-SDICV-PSP-052-2022</v>
          </cell>
          <cell r="L508" t="str">
            <v>X</v>
          </cell>
          <cell r="N508" t="str">
            <v>CC</v>
          </cell>
          <cell r="O508">
            <v>80236119</v>
          </cell>
          <cell r="P508">
            <v>2</v>
          </cell>
          <cell r="Q508" t="str">
            <v>MURILLO PAREDES</v>
          </cell>
          <cell r="R508" t="str">
            <v>AXEL DAVID</v>
          </cell>
          <cell r="S508" t="str">
            <v>No Aplica</v>
          </cell>
          <cell r="T508" t="str">
            <v>AXEL DAVID MURILLO PAREDES</v>
          </cell>
          <cell r="U508" t="str">
            <v>M</v>
          </cell>
          <cell r="V508">
            <v>44578</v>
          </cell>
          <cell r="W508" t="str">
            <v>No Aplica</v>
          </cell>
          <cell r="X508">
            <v>44580</v>
          </cell>
          <cell r="Y508">
            <v>44748</v>
          </cell>
          <cell r="Z508" t="str">
            <v>Contratación Directa</v>
          </cell>
          <cell r="AA508" t="str">
            <v>Contrato</v>
          </cell>
          <cell r="AB508" t="str">
            <v>Prestación de Servicios Profesionales</v>
          </cell>
          <cell r="AC508" t="str">
            <v>PRESTAR SERVICIOS PROFESIONALES PARA APOYAR JURIDICAMENTE EN LA SUSTANCIACIÓN DE LOS ACTOS ADMINISTRATIVOS EXPEDIDOS POR LA SUBDIRECCIÓN DE INVESTIGACIONES Y CONTROL DE VIVIENDA</v>
          </cell>
          <cell r="AD508">
            <v>44580</v>
          </cell>
          <cell r="AE508">
            <v>44580</v>
          </cell>
          <cell r="AF508">
            <v>44580</v>
          </cell>
          <cell r="AG508">
            <v>44760</v>
          </cell>
          <cell r="AH508">
            <v>6</v>
          </cell>
          <cell r="AI508">
            <v>0</v>
          </cell>
          <cell r="AJ508">
            <v>6</v>
          </cell>
          <cell r="AK508">
            <v>6</v>
          </cell>
          <cell r="AL508">
            <v>0</v>
          </cell>
          <cell r="AN508">
            <v>44760</v>
          </cell>
          <cell r="AO508">
            <v>34299000</v>
          </cell>
          <cell r="AP508">
            <v>34299000</v>
          </cell>
          <cell r="AQ508">
            <v>5716500</v>
          </cell>
          <cell r="AR508">
            <v>0</v>
          </cell>
          <cell r="AS508">
            <v>2937</v>
          </cell>
          <cell r="AT508">
            <v>792</v>
          </cell>
          <cell r="AU508">
            <v>44568</v>
          </cell>
          <cell r="AV508">
            <v>34299000</v>
          </cell>
          <cell r="AW508" t="str">
            <v>O23011603450000007812</v>
          </cell>
          <cell r="AX508" t="str">
            <v>INVERSION</v>
          </cell>
          <cell r="AY508">
            <v>0</v>
          </cell>
          <cell r="AZ508" t="str">
            <v>5000261922</v>
          </cell>
          <cell r="BA508">
            <v>464</v>
          </cell>
          <cell r="BB508">
            <v>44578</v>
          </cell>
          <cell r="BC508">
            <v>34299000</v>
          </cell>
          <cell r="BK508" t="str">
            <v/>
          </cell>
          <cell r="CE508" t="str">
            <v/>
          </cell>
          <cell r="CF508" t="str">
            <v/>
          </cell>
          <cell r="EL508" t="str">
            <v>NO</v>
          </cell>
          <cell r="EM508" t="str">
            <v>No Aplica</v>
          </cell>
          <cell r="EN508" t="str">
            <v xml:space="preserve">120
</v>
          </cell>
          <cell r="EO508" t="e">
            <v>#VALUE!</v>
          </cell>
          <cell r="EP508">
            <v>45660</v>
          </cell>
          <cell r="ES508" t="str">
            <v>Clausula 1 - Numeral 6 y 23</v>
          </cell>
          <cell r="ET50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08" t="str">
            <v>No aplica</v>
          </cell>
        </row>
        <row r="509">
          <cell r="E509">
            <v>503</v>
          </cell>
          <cell r="F509" t="str">
            <v>503-2022</v>
          </cell>
          <cell r="G509" t="str">
            <v>CO1.PCCNTR.3264037</v>
          </cell>
          <cell r="H509" t="str">
            <v>GESTIONAR Y ATENDER EL 100 % DE LOS REQUERIMIENTOS ALLEGADOS A LA ENTIDAD, RELACIONADOS CON ARRENDAMIENTO Y DESARROLLO DE VIVIENDA</v>
          </cell>
          <cell r="I509" t="str">
            <v>En Ejecución</v>
          </cell>
          <cell r="J509" t="str">
            <v>https://community.secop.gov.co/Public/Tendering/OpportunityDetail/Index?noticeUID=CO1.NTC.2580229&amp;isFromPublicArea=True&amp;isModal=true&amp;asPopupView=true</v>
          </cell>
          <cell r="K509" t="str">
            <v>SDHT-SIVC-PSP-007-2022</v>
          </cell>
          <cell r="L509" t="str">
            <v>X</v>
          </cell>
          <cell r="N509" t="str">
            <v>CC</v>
          </cell>
          <cell r="O509">
            <v>1022411811</v>
          </cell>
          <cell r="P509">
            <v>1</v>
          </cell>
          <cell r="Q509" t="str">
            <v>BOLAÑOS LOZANO</v>
          </cell>
          <cell r="R509" t="str">
            <v>LAURA VANESSA</v>
          </cell>
          <cell r="S509" t="str">
            <v>No Aplica</v>
          </cell>
          <cell r="T509" t="str">
            <v>LAURA VANESSA BOLAÑOS LOZANO</v>
          </cell>
          <cell r="U509" t="str">
            <v>F</v>
          </cell>
          <cell r="V509">
            <v>44578</v>
          </cell>
          <cell r="W509" t="str">
            <v>No Aplica</v>
          </cell>
          <cell r="X509">
            <v>44580</v>
          </cell>
          <cell r="Y509">
            <v>44921</v>
          </cell>
          <cell r="Z509" t="str">
            <v>Contratación Directa</v>
          </cell>
          <cell r="AA509" t="str">
            <v>Contrato</v>
          </cell>
          <cell r="AB509" t="str">
            <v>Prestación de Servicios Profesionales</v>
          </cell>
          <cell r="AC509" t="str">
            <v>PRESTAR PRESTAR SERVICIOS PROFESIONALES PARA APOYAR TECNICAMENTE A LA COMISIÓN DE VEEDURÍA DE LAS CURADURÍAS URBANAS DE BOGOTÁ EN LA REVISIÓN Y CONCEPTUALIZACIÓN DE LOS CASOS QUE LE SEAN ASIGNADOS EN LOS ASPECTOS ARQUITECTONICOS Y URBANISTICOSERVICIOS PROFESIONALES PARA APOYAR TECNICAMENTE A LA COMISIÓN DE VEEDURÍA DE LAS CURADURÍAS URBANAS DE BOGOTÁ EN LA REVISIÓN Y CONCEPTUALIZACIÓN DE LOS CASOS QUE LE SEAN ASIGNADOS EN LOS ASPECTOS ARQUITECTONICOS Y URBANISTICOS</v>
          </cell>
          <cell r="AD509">
            <v>44580</v>
          </cell>
          <cell r="AE509">
            <v>44580</v>
          </cell>
          <cell r="AF509">
            <v>44580</v>
          </cell>
          <cell r="AG509">
            <v>44922</v>
          </cell>
          <cell r="AH509">
            <v>11</v>
          </cell>
          <cell r="AI509">
            <v>9</v>
          </cell>
          <cell r="AJ509">
            <v>11.3</v>
          </cell>
          <cell r="AK509">
            <v>11</v>
          </cell>
          <cell r="AL509">
            <v>9</v>
          </cell>
          <cell r="AN509">
            <v>44922</v>
          </cell>
          <cell r="AO509">
            <v>64596450</v>
          </cell>
          <cell r="AP509">
            <v>64596450</v>
          </cell>
          <cell r="AQ509">
            <v>5716500</v>
          </cell>
          <cell r="AR509">
            <v>0</v>
          </cell>
          <cell r="AS509">
            <v>2954</v>
          </cell>
          <cell r="AT509">
            <v>748</v>
          </cell>
          <cell r="AU509">
            <v>44566</v>
          </cell>
          <cell r="AV509">
            <v>64767945</v>
          </cell>
          <cell r="AW509" t="str">
            <v>O23011603450000007812</v>
          </cell>
          <cell r="AX509" t="str">
            <v>INVERSION</v>
          </cell>
          <cell r="AY509">
            <v>0</v>
          </cell>
          <cell r="AZ509" t="str">
            <v>5000261919</v>
          </cell>
          <cell r="BA509">
            <v>463</v>
          </cell>
          <cell r="BB509">
            <v>44578</v>
          </cell>
          <cell r="BC509">
            <v>64596450</v>
          </cell>
          <cell r="BK509" t="str">
            <v/>
          </cell>
          <cell r="CE509" t="str">
            <v/>
          </cell>
          <cell r="CF509" t="str">
            <v/>
          </cell>
          <cell r="EL509" t="str">
            <v>NO</v>
          </cell>
          <cell r="EM509" t="str">
            <v>No Aplica</v>
          </cell>
          <cell r="EN509" t="str">
            <v xml:space="preserve">120
</v>
          </cell>
          <cell r="EO509" t="e">
            <v>#VALUE!</v>
          </cell>
          <cell r="EP509">
            <v>45822</v>
          </cell>
          <cell r="ES509" t="str">
            <v>Clausula 1 - Numeral 6 y 23</v>
          </cell>
          <cell r="ET50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09" t="str">
            <v>No aplica</v>
          </cell>
        </row>
        <row r="510">
          <cell r="E510">
            <v>504</v>
          </cell>
          <cell r="F510" t="str">
            <v>504-2022</v>
          </cell>
          <cell r="G510" t="str">
            <v>CO1.PCCNTR.3264075</v>
          </cell>
          <cell r="H510" t="str">
            <v>GESTIONAR Y ATENDER EL 100 % DE LOS REQUERIMIENTOS ALLEGADOS A LA ENTIDAD, RELACIONADOS CON ARRENDAMIENTO Y DESARROLLO DE VIVIENDA</v>
          </cell>
          <cell r="I510" t="str">
            <v>En Ejecución</v>
          </cell>
          <cell r="J510" t="str">
            <v>https://community.secop.gov.co/Public/Tendering/OpportunityDetail/Index?noticeUID=CO1.NTC.2580527&amp;isFromPublicArea=True&amp;isModal=true&amp;asPopupView=true</v>
          </cell>
          <cell r="K510" t="str">
            <v>SDHT-SIVC-PSP-008-2022</v>
          </cell>
          <cell r="L510" t="str">
            <v>X</v>
          </cell>
          <cell r="N510" t="str">
            <v>CC</v>
          </cell>
          <cell r="O510">
            <v>88210346</v>
          </cell>
          <cell r="P510">
            <v>4</v>
          </cell>
          <cell r="Q510" t="str">
            <v>ANDRADE DIAZ</v>
          </cell>
          <cell r="R510" t="str">
            <v>MIGUEL ANGEL</v>
          </cell>
          <cell r="S510" t="str">
            <v>No Aplica</v>
          </cell>
          <cell r="T510" t="str">
            <v>MIGUEL ANGEL ANDRADE DIAZ</v>
          </cell>
          <cell r="U510" t="str">
            <v>M</v>
          </cell>
          <cell r="V510">
            <v>44578</v>
          </cell>
          <cell r="W510" t="str">
            <v>No Aplica</v>
          </cell>
          <cell r="X510">
            <v>44580</v>
          </cell>
          <cell r="Y510">
            <v>44748</v>
          </cell>
          <cell r="Z510" t="str">
            <v>Contratación Directa</v>
          </cell>
          <cell r="AA510" t="str">
            <v>Contrato</v>
          </cell>
          <cell r="AB510" t="str">
            <v>Prestación de Servicios Profesionales</v>
          </cell>
          <cell r="AC510" t="str">
            <v>PRESTAR SERVICIOS PROFESIONALES PARA APOYAR A LA COMISIÓN DE VEEDURÍA DE LAS CURADURÍAS URBANAS DE BOGOTÁ, EN LA REVISIÓN DE LOS CASOS QUE LE SEAN ASIGNADOS RESPECTO A SU CUMPLIMIENTO CON LA NORMA SISMO RESISTENTE APLICABLE.</v>
          </cell>
          <cell r="AD510">
            <v>44580</v>
          </cell>
          <cell r="AE510">
            <v>44580</v>
          </cell>
          <cell r="AF510">
            <v>44580</v>
          </cell>
          <cell r="AG510">
            <v>44760</v>
          </cell>
          <cell r="AH510">
            <v>6</v>
          </cell>
          <cell r="AI510">
            <v>0</v>
          </cell>
          <cell r="AJ510">
            <v>6</v>
          </cell>
          <cell r="AK510">
            <v>6</v>
          </cell>
          <cell r="AL510">
            <v>0</v>
          </cell>
          <cell r="AN510">
            <v>44760</v>
          </cell>
          <cell r="AO510">
            <v>34299000</v>
          </cell>
          <cell r="AP510">
            <v>34299000</v>
          </cell>
          <cell r="AQ510">
            <v>5716500</v>
          </cell>
          <cell r="AR510">
            <v>0</v>
          </cell>
          <cell r="AS510">
            <v>2957</v>
          </cell>
          <cell r="AT510">
            <v>752</v>
          </cell>
          <cell r="AU510">
            <v>44566</v>
          </cell>
          <cell r="AV510">
            <v>34299000</v>
          </cell>
          <cell r="AW510" t="str">
            <v>O23011603450000007812</v>
          </cell>
          <cell r="AX510" t="str">
            <v>INVERSION</v>
          </cell>
          <cell r="AY510">
            <v>0</v>
          </cell>
          <cell r="AZ510" t="str">
            <v>5000261927</v>
          </cell>
          <cell r="BA510">
            <v>465</v>
          </cell>
          <cell r="BB510">
            <v>44578</v>
          </cell>
          <cell r="BC510">
            <v>34299000</v>
          </cell>
          <cell r="BK510" t="str">
            <v/>
          </cell>
          <cell r="CE510" t="str">
            <v/>
          </cell>
          <cell r="CF510" t="str">
            <v/>
          </cell>
          <cell r="EL510" t="str">
            <v>NO</v>
          </cell>
          <cell r="EM510" t="str">
            <v>No Aplica</v>
          </cell>
          <cell r="EN510" t="str">
            <v xml:space="preserve">120
</v>
          </cell>
          <cell r="EO510" t="e">
            <v>#VALUE!</v>
          </cell>
          <cell r="EP510">
            <v>45660</v>
          </cell>
          <cell r="ES510" t="str">
            <v>Clausula 1 - Numeral 6 y 23</v>
          </cell>
          <cell r="ET51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10" t="str">
            <v>No aplica</v>
          </cell>
        </row>
        <row r="511">
          <cell r="E511">
            <v>505</v>
          </cell>
          <cell r="F511" t="str">
            <v>505-2022</v>
          </cell>
          <cell r="G511" t="str">
            <v>CO1.PCCNTR.3264415</v>
          </cell>
          <cell r="H511" t="str">
            <v>GESTIONAR Y ATENDER EL 100 % DE LOS REQUERIMIENTOS ALLEGADOS A LA ENTIDAD, RELACIONADOS CON ARRENDAMIENTO Y DESARROLLO DE VIVIENDA</v>
          </cell>
          <cell r="I511" t="str">
            <v>En Ejecución</v>
          </cell>
          <cell r="J511" t="str">
            <v>https://community.secop.gov.co/Public/Tendering/OpportunityDetail/Index?noticeUID=CO1.NTC.2580189&amp;isFromPublicArea=True&amp;isModal=true&amp;asPopupView=true</v>
          </cell>
          <cell r="K511" t="str">
            <v>SDHT-SIVC-PSP-014-2022</v>
          </cell>
          <cell r="L511" t="str">
            <v>X</v>
          </cell>
          <cell r="N511" t="str">
            <v>CC</v>
          </cell>
          <cell r="O511">
            <v>1010196411</v>
          </cell>
          <cell r="P511">
            <v>2</v>
          </cell>
          <cell r="Q511" t="str">
            <v>MORALES ROMERO</v>
          </cell>
          <cell r="R511" t="str">
            <v>JORGE ANDRES</v>
          </cell>
          <cell r="S511" t="str">
            <v>No Aplica</v>
          </cell>
          <cell r="T511" t="str">
            <v>JORGE ANDRES MORALES ROMERO</v>
          </cell>
          <cell r="U511" t="str">
            <v>M</v>
          </cell>
          <cell r="V511">
            <v>44582</v>
          </cell>
          <cell r="W511" t="str">
            <v>No Aplica</v>
          </cell>
          <cell r="X511">
            <v>44586</v>
          </cell>
          <cell r="Y511">
            <v>44921</v>
          </cell>
          <cell r="Z511" t="str">
            <v>Contratación Directa</v>
          </cell>
          <cell r="AA511" t="str">
            <v>Contrato</v>
          </cell>
          <cell r="AB511" t="str">
            <v>Prestación de Servicios Profesionales</v>
          </cell>
          <cell r="AC511" t="str">
            <v>PRESTAR SERVICIOS PROFESIONALES PARA APOYAR JURIDICAMENTE A LA SDHT EN EL MARCO DE SU PARTICIPACION EN LA COMISIÓN DE VEEDURÍA DE LAS CURADURÍASURBANAS DE BOGOTÁ.</v>
          </cell>
          <cell r="AD511">
            <v>44586</v>
          </cell>
          <cell r="AE511">
            <v>44586</v>
          </cell>
          <cell r="AF511">
            <v>44586</v>
          </cell>
          <cell r="AG511">
            <v>44928</v>
          </cell>
          <cell r="AH511">
            <v>11</v>
          </cell>
          <cell r="AI511">
            <v>9</v>
          </cell>
          <cell r="AJ511">
            <v>11.3</v>
          </cell>
          <cell r="AK511">
            <v>11</v>
          </cell>
          <cell r="AL511">
            <v>9</v>
          </cell>
          <cell r="AN511">
            <v>44928</v>
          </cell>
          <cell r="AO511">
            <v>64596450</v>
          </cell>
          <cell r="AP511">
            <v>64596450</v>
          </cell>
          <cell r="AQ511">
            <v>5716500</v>
          </cell>
          <cell r="AR511">
            <v>0</v>
          </cell>
          <cell r="AS511">
            <v>2962</v>
          </cell>
          <cell r="AT511">
            <v>758</v>
          </cell>
          <cell r="AU511">
            <v>44566</v>
          </cell>
          <cell r="AV511">
            <v>64767945</v>
          </cell>
          <cell r="AW511" t="str">
            <v>O23011603450000007812</v>
          </cell>
          <cell r="AX511" t="str">
            <v>INVERSION</v>
          </cell>
          <cell r="AY511">
            <v>0</v>
          </cell>
          <cell r="AZ511" t="str">
            <v>5000275216</v>
          </cell>
          <cell r="BA511" t="str">
            <v>733</v>
          </cell>
          <cell r="BB511">
            <v>44585</v>
          </cell>
          <cell r="BC511">
            <v>64596450</v>
          </cell>
          <cell r="BK511" t="str">
            <v/>
          </cell>
          <cell r="CE511" t="str">
            <v/>
          </cell>
          <cell r="CF511" t="str">
            <v/>
          </cell>
          <cell r="DA511">
            <v>44652</v>
          </cell>
          <cell r="DB511" t="str">
            <v>MATILDE ISABEL SILVA GOMEZ</v>
          </cell>
          <cell r="DC511">
            <v>52349463</v>
          </cell>
          <cell r="DD511" t="str">
            <v>Calle 173 No. 18-60</v>
          </cell>
          <cell r="DE511" t="str">
            <v>3143310998;4665221</v>
          </cell>
          <cell r="DF511" t="str">
            <v>matilde.silva@habitatbogota.gov.co</v>
          </cell>
          <cell r="DG511">
            <v>52020150</v>
          </cell>
          <cell r="DH511" t="str">
            <v>No Aplica</v>
          </cell>
          <cell r="EL511" t="str">
            <v>NO</v>
          </cell>
          <cell r="EM511" t="str">
            <v>No Aplica</v>
          </cell>
          <cell r="EN511" t="str">
            <v xml:space="preserve">120
</v>
          </cell>
          <cell r="EO511" t="e">
            <v>#VALUE!</v>
          </cell>
          <cell r="EP511">
            <v>45828</v>
          </cell>
          <cell r="ES511" t="str">
            <v>Clausula 1 - Numeral 6 y 23</v>
          </cell>
          <cell r="ET51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11" t="str">
            <v>No aplica</v>
          </cell>
        </row>
        <row r="512">
          <cell r="E512">
            <v>506</v>
          </cell>
          <cell r="F512" t="str">
            <v>506-2022</v>
          </cell>
          <cell r="G512" t="str">
            <v>CO1.PCCNTR.3264456</v>
          </cell>
          <cell r="H512" t="str">
            <v>GESTIONAR Y ATENDER EL 100 % DE LOS REQUERIMIENTOS ALLEGADOS A LA ENTIDAD, RELACIONADOS CON ARRENDAMIENTO Y DESARROLLO DE VIVIENDA</v>
          </cell>
          <cell r="I512" t="str">
            <v>En Ejecución</v>
          </cell>
          <cell r="J512" t="str">
            <v>https://community.secop.gov.co/Public/Tendering/OpportunityDetail/Index?noticeUID=CO1.NTC.2580638&amp;isFromPublicArea=True&amp;isModal=true&amp;asPopupView=true</v>
          </cell>
          <cell r="K512" t="str">
            <v>SDHT-SIVC-PSP-013-2022</v>
          </cell>
          <cell r="L512" t="str">
            <v>X</v>
          </cell>
          <cell r="N512" t="str">
            <v>CC</v>
          </cell>
          <cell r="O512">
            <v>53073605</v>
          </cell>
          <cell r="P512">
            <v>1</v>
          </cell>
          <cell r="Q512" t="str">
            <v xml:space="preserve">DAZA </v>
          </cell>
          <cell r="R512" t="str">
            <v>ELIZABETH MARCIALES</v>
          </cell>
          <cell r="S512" t="str">
            <v>No Aplica</v>
          </cell>
          <cell r="T512" t="str">
            <v xml:space="preserve">ELIZABETH MARCIALES DAZA </v>
          </cell>
          <cell r="U512" t="str">
            <v>F</v>
          </cell>
          <cell r="V512">
            <v>44578</v>
          </cell>
          <cell r="W512" t="str">
            <v>No Aplica</v>
          </cell>
          <cell r="X512">
            <v>44580</v>
          </cell>
          <cell r="Y512">
            <v>44921</v>
          </cell>
          <cell r="Z512" t="str">
            <v>Contratación Directa</v>
          </cell>
          <cell r="AA512" t="str">
            <v>Contrato</v>
          </cell>
          <cell r="AB512" t="str">
            <v>Prestación de Servicios Profesionales</v>
          </cell>
          <cell r="AC512" t="str">
            <v>PRESTAR SERVICIOS PROFESIONALES PARA APOYAR TECNICAMENTE A LA COMISIÓN DE VEEDURÍA DE LAS CURADURÍAS URBANAS DE BOGOTÁ EN LA REVISIÓN Y CONCEPTUALIZACIÓN DE LOS CASOS QUE LE SEAN ASIGNADOS EN LOS ASPECTOS ARQUITECTONICOS Y URBANISTICOS</v>
          </cell>
          <cell r="AD512">
            <v>44580</v>
          </cell>
          <cell r="AE512">
            <v>44580</v>
          </cell>
          <cell r="AF512">
            <v>44580</v>
          </cell>
          <cell r="AG512">
            <v>44922</v>
          </cell>
          <cell r="AH512">
            <v>11</v>
          </cell>
          <cell r="AI512">
            <v>9</v>
          </cell>
          <cell r="AJ512">
            <v>11.3</v>
          </cell>
          <cell r="AK512">
            <v>11</v>
          </cell>
          <cell r="AL512">
            <v>9</v>
          </cell>
          <cell r="AN512">
            <v>44922</v>
          </cell>
          <cell r="AO512">
            <v>64596450</v>
          </cell>
          <cell r="AP512">
            <v>64596450</v>
          </cell>
          <cell r="AQ512">
            <v>5716500</v>
          </cell>
          <cell r="AR512">
            <v>0</v>
          </cell>
          <cell r="AS512">
            <v>2963</v>
          </cell>
          <cell r="AT512">
            <v>763</v>
          </cell>
          <cell r="AU512">
            <v>44566</v>
          </cell>
          <cell r="AV512">
            <v>64767945</v>
          </cell>
          <cell r="AW512" t="str">
            <v>O23011603450000007812</v>
          </cell>
          <cell r="AX512" t="str">
            <v>INVERSION</v>
          </cell>
          <cell r="AY512">
            <v>0</v>
          </cell>
          <cell r="AZ512" t="str">
            <v>5000261944</v>
          </cell>
          <cell r="BA512">
            <v>468</v>
          </cell>
          <cell r="BB512">
            <v>44578</v>
          </cell>
          <cell r="BC512">
            <v>64596450</v>
          </cell>
          <cell r="BK512" t="str">
            <v/>
          </cell>
          <cell r="CE512" t="str">
            <v/>
          </cell>
          <cell r="CF512" t="str">
            <v/>
          </cell>
          <cell r="EL512" t="str">
            <v>NO</v>
          </cell>
          <cell r="EM512" t="str">
            <v>No Aplica</v>
          </cell>
          <cell r="EN512" t="str">
            <v xml:space="preserve">120
</v>
          </cell>
          <cell r="EO512" t="e">
            <v>#VALUE!</v>
          </cell>
          <cell r="EP512">
            <v>45822</v>
          </cell>
          <cell r="ES512" t="str">
            <v>Clausula 1 - Numeral 6 y 23</v>
          </cell>
          <cell r="ET51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12" t="str">
            <v>No aplica</v>
          </cell>
        </row>
        <row r="513">
          <cell r="E513">
            <v>507</v>
          </cell>
          <cell r="F513" t="str">
            <v>507-2022</v>
          </cell>
          <cell r="G513" t="str">
            <v>CO1.PCCNTR.3264561</v>
          </cell>
          <cell r="H513" t="str">
            <v>GESTIONAR Y ATENDER EL 100 % DE LOS REQUERIMIENTOS ALLEGADOS A LA ENTIDAD, RELACIONADOS CON ARRENDAMIENTO Y DESARROLLO DE VIVIENDA</v>
          </cell>
          <cell r="I513" t="str">
            <v>En Ejecución</v>
          </cell>
          <cell r="J513" t="str">
            <v>https://community.secop.gov.co/Public/Tendering/OpportunityDetail/Index?noticeUID=CO1.NTC.2580821&amp;isFromPublicArea=True&amp;isModal=true&amp;asPopupView=true</v>
          </cell>
          <cell r="K513" t="str">
            <v>SDHT-SDPS-PSP-010-2022</v>
          </cell>
          <cell r="L513" t="str">
            <v>X</v>
          </cell>
          <cell r="N513" t="str">
            <v>CC</v>
          </cell>
          <cell r="O513">
            <v>1013600355</v>
          </cell>
          <cell r="P513">
            <v>2</v>
          </cell>
          <cell r="Q513" t="str">
            <v>SALAMANCA ROCHA</v>
          </cell>
          <cell r="R513" t="str">
            <v>JULY ELIZABETH</v>
          </cell>
          <cell r="S513" t="str">
            <v>No Aplica</v>
          </cell>
          <cell r="T513" t="str">
            <v>JULY ELIZABETH SALAMANCA ROCHA</v>
          </cell>
          <cell r="U513" t="str">
            <v>F</v>
          </cell>
          <cell r="V513">
            <v>44578</v>
          </cell>
          <cell r="W513" t="str">
            <v>No Aplica</v>
          </cell>
          <cell r="X513">
            <v>44580</v>
          </cell>
          <cell r="Y513">
            <v>44921</v>
          </cell>
          <cell r="Z513" t="str">
            <v>Contratación Directa</v>
          </cell>
          <cell r="AA513" t="str">
            <v>Contrato</v>
          </cell>
          <cell r="AB513" t="str">
            <v>Prestación de Servicios Profesionales</v>
          </cell>
          <cell r="AC513" t="str">
            <v>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v>
          </cell>
          <cell r="AD513">
            <v>44580</v>
          </cell>
          <cell r="AE513">
            <v>44580</v>
          </cell>
          <cell r="AF513">
            <v>44580</v>
          </cell>
          <cell r="AG513">
            <v>44922</v>
          </cell>
          <cell r="AH513">
            <v>11</v>
          </cell>
          <cell r="AI513">
            <v>8</v>
          </cell>
          <cell r="AJ513">
            <v>11.266666666666667</v>
          </cell>
          <cell r="AK513">
            <v>11</v>
          </cell>
          <cell r="AL513">
            <v>8</v>
          </cell>
          <cell r="AN513">
            <v>44922</v>
          </cell>
          <cell r="AO513">
            <v>52221000</v>
          </cell>
          <cell r="AP513">
            <v>52221000</v>
          </cell>
          <cell r="AQ513">
            <v>4635000</v>
          </cell>
          <cell r="AR513">
            <v>0</v>
          </cell>
          <cell r="AS513">
            <v>2983</v>
          </cell>
          <cell r="AT513">
            <v>740</v>
          </cell>
          <cell r="AU513">
            <v>44566</v>
          </cell>
          <cell r="AV513">
            <v>52375000</v>
          </cell>
          <cell r="AW513" t="str">
            <v>O23011603450000007812</v>
          </cell>
          <cell r="AX513" t="str">
            <v>INVERSION</v>
          </cell>
          <cell r="AY513">
            <v>0</v>
          </cell>
          <cell r="AZ513" t="str">
            <v>5000261934</v>
          </cell>
          <cell r="BA513">
            <v>466</v>
          </cell>
          <cell r="BB513">
            <v>44578</v>
          </cell>
          <cell r="BC513">
            <v>52221000</v>
          </cell>
          <cell r="BK513" t="str">
            <v/>
          </cell>
          <cell r="CE513" t="str">
            <v/>
          </cell>
          <cell r="CF513" t="str">
            <v/>
          </cell>
          <cell r="EL513" t="str">
            <v>NO</v>
          </cell>
          <cell r="EM513" t="str">
            <v>No Aplica</v>
          </cell>
          <cell r="EN513" t="str">
            <v xml:space="preserve">120
</v>
          </cell>
          <cell r="EO513" t="e">
            <v>#VALUE!</v>
          </cell>
          <cell r="EP513">
            <v>45822</v>
          </cell>
          <cell r="ES513" t="str">
            <v>Clausula 1 - Numeral 6 y 23</v>
          </cell>
          <cell r="ET51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13" t="str">
            <v>No aplica</v>
          </cell>
        </row>
        <row r="514">
          <cell r="E514">
            <v>508</v>
          </cell>
          <cell r="F514" t="str">
            <v>508-2022</v>
          </cell>
          <cell r="G514" t="str">
            <v>CO1.PCCNTR.3271142</v>
          </cell>
          <cell r="H514" t="str">
            <v xml:space="preserve">COODINAR 100 % DEL DISEÑO E IMPLEMENTACIÓN DE LA POLÍTICA PÚBLICA DE SERVICIOS PÚBLICOS. </v>
          </cell>
          <cell r="I514" t="str">
            <v>En Ejecución</v>
          </cell>
          <cell r="J514" t="str">
            <v>https://community.secop.gov.co/Public/Tendering/OpportunityDetail/Index?noticeUID=CO1.NTC.2586614&amp;isFromPublicArea=True&amp;isModal=true&amp;asPopupView=true</v>
          </cell>
          <cell r="K514" t="str">
            <v>SDHT-SDSP-PSP-017-2022</v>
          </cell>
          <cell r="L514" t="str">
            <v>X</v>
          </cell>
          <cell r="N514" t="str">
            <v>CC</v>
          </cell>
          <cell r="O514">
            <v>52168152</v>
          </cell>
          <cell r="P514">
            <v>2</v>
          </cell>
          <cell r="Q514" t="str">
            <v>PINZON GARCIA</v>
          </cell>
          <cell r="R514" t="str">
            <v>SANDRA MILENA</v>
          </cell>
          <cell r="S514" t="str">
            <v>No Aplica</v>
          </cell>
          <cell r="T514" t="str">
            <v>SANDRA MILENA PINZON GARCIA</v>
          </cell>
          <cell r="U514" t="str">
            <v>F</v>
          </cell>
          <cell r="V514">
            <v>44578</v>
          </cell>
          <cell r="W514" t="str">
            <v>No Aplica</v>
          </cell>
          <cell r="X514">
            <v>44581</v>
          </cell>
          <cell r="Y514">
            <v>44926</v>
          </cell>
          <cell r="Z514" t="str">
            <v>Contratación Directa</v>
          </cell>
          <cell r="AA514" t="str">
            <v>Contrato</v>
          </cell>
          <cell r="AB514" t="str">
            <v>Prestación de Servicios Profesionales</v>
          </cell>
          <cell r="AC514" t="str">
            <v>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v>
          </cell>
          <cell r="AD514">
            <v>44581</v>
          </cell>
          <cell r="AE514">
            <v>44581</v>
          </cell>
          <cell r="AF514">
            <v>44581</v>
          </cell>
          <cell r="AG514">
            <v>44930</v>
          </cell>
          <cell r="AH514">
            <v>11</v>
          </cell>
          <cell r="AI514">
            <v>15</v>
          </cell>
          <cell r="AJ514">
            <v>11.5</v>
          </cell>
          <cell r="AK514">
            <v>11</v>
          </cell>
          <cell r="AL514">
            <v>15</v>
          </cell>
          <cell r="AN514">
            <v>44930</v>
          </cell>
          <cell r="AO514">
            <v>88837500</v>
          </cell>
          <cell r="AP514">
            <v>88837500</v>
          </cell>
          <cell r="AQ514">
            <v>7725000</v>
          </cell>
          <cell r="AR514">
            <v>0</v>
          </cell>
          <cell r="AS514">
            <v>3433</v>
          </cell>
          <cell r="AT514">
            <v>265</v>
          </cell>
          <cell r="AU514">
            <v>44565</v>
          </cell>
          <cell r="AV514">
            <v>88837500</v>
          </cell>
          <cell r="AW514" t="str">
            <v>O23011602370000007615</v>
          </cell>
          <cell r="AX514" t="str">
            <v>INVERSION</v>
          </cell>
          <cell r="AY514">
            <v>0</v>
          </cell>
          <cell r="AZ514" t="str">
            <v>5000263528</v>
          </cell>
          <cell r="BA514">
            <v>532</v>
          </cell>
          <cell r="BB514">
            <v>44579</v>
          </cell>
          <cell r="BC514">
            <v>88837500</v>
          </cell>
          <cell r="BK514" t="str">
            <v/>
          </cell>
          <cell r="CE514" t="str">
            <v/>
          </cell>
          <cell r="CF514" t="str">
            <v/>
          </cell>
          <cell r="EL514" t="str">
            <v>NO</v>
          </cell>
          <cell r="EM514" t="str">
            <v>No Aplica</v>
          </cell>
          <cell r="EN514" t="str">
            <v xml:space="preserve">120
</v>
          </cell>
          <cell r="EO514" t="e">
            <v>#VALUE!</v>
          </cell>
          <cell r="EP514">
            <v>45830</v>
          </cell>
          <cell r="ES514" t="str">
            <v>Clausula 1 - Numeral 6 y 23</v>
          </cell>
          <cell r="ET51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14" t="str">
            <v>No aplica</v>
          </cell>
        </row>
        <row r="515">
          <cell r="E515">
            <v>509</v>
          </cell>
          <cell r="F515" t="str">
            <v>509-2022</v>
          </cell>
          <cell r="G515" t="str">
            <v>CO1.PCCNTR.3262475</v>
          </cell>
          <cell r="H515" t="str">
            <v>ATENDER 100 % DE LOS REQUERIMIENTOS NORMATIVOS SOLICITADOS A LA SUBSECRETARÍA JURÍDICA</v>
          </cell>
          <cell r="I515" t="str">
            <v>Suspendido</v>
          </cell>
          <cell r="J515" t="str">
            <v>https://community.secop.gov.co/Public/Tendering/OpportunityDetail/Index?noticeUID=CO1.NTC.2578700&amp;isFromPublicArea=True&amp;isModal=true&amp;asPopupView=true</v>
          </cell>
          <cell r="K515" t="str">
            <v>SDTH-SJ-PSP-009-2021</v>
          </cell>
          <cell r="L515" t="str">
            <v>X</v>
          </cell>
          <cell r="N515" t="str">
            <v>CC</v>
          </cell>
          <cell r="O515">
            <v>1032394420</v>
          </cell>
          <cell r="P515">
            <v>8</v>
          </cell>
          <cell r="Q515" t="str">
            <v>RUEDA PEREZ</v>
          </cell>
          <cell r="R515" t="str">
            <v>MARIA CAROLINA</v>
          </cell>
          <cell r="S515" t="str">
            <v>No Aplica</v>
          </cell>
          <cell r="T515" t="str">
            <v>MARIA CAROLINA RUEDA PEREZ</v>
          </cell>
          <cell r="U515" t="str">
            <v>F</v>
          </cell>
          <cell r="V515">
            <v>44578</v>
          </cell>
          <cell r="W515">
            <v>44579</v>
          </cell>
          <cell r="X515">
            <v>44579</v>
          </cell>
          <cell r="Y515">
            <v>44928</v>
          </cell>
          <cell r="Z515" t="str">
            <v>Contratación Directa</v>
          </cell>
          <cell r="AA515" t="str">
            <v>Contrato</v>
          </cell>
          <cell r="AB515" t="str">
            <v>Prestación de Servicios Profesionales</v>
          </cell>
          <cell r="AC515" t="str">
            <v>PRESTAR SERVICIOS PROFESIONALES ESPECIALIZADOS EN DERECHO PARA APOYAR EN LA COORDINACIÓN DE LA CONCEPTUALIZACIÓN, ELABORACIÓN, REVISIÓN, ACOMPAÑAMIENTO Y TRÁMITE DE LAS ACTIVIDADES JURÍDICAS DESARROLLADAS EN EL MARCO DE APLICACIÓN DE LAS POLÍTICAS EN MATERIA DE HÁBITAT.</v>
          </cell>
          <cell r="AD515">
            <v>44579</v>
          </cell>
          <cell r="AE515">
            <v>44579</v>
          </cell>
          <cell r="AF515">
            <v>44579</v>
          </cell>
          <cell r="AG515">
            <v>44927</v>
          </cell>
          <cell r="AH515">
            <v>11</v>
          </cell>
          <cell r="AI515">
            <v>15</v>
          </cell>
          <cell r="AJ515">
            <v>11.5</v>
          </cell>
          <cell r="AK515">
            <v>11</v>
          </cell>
          <cell r="AL515">
            <v>15</v>
          </cell>
          <cell r="AM515">
            <v>44927</v>
          </cell>
          <cell r="AN515">
            <v>45048</v>
          </cell>
          <cell r="AO515">
            <v>153985000</v>
          </cell>
          <cell r="AP515">
            <v>153985000</v>
          </cell>
          <cell r="AQ515">
            <v>13390000</v>
          </cell>
          <cell r="AR515">
            <v>0</v>
          </cell>
          <cell r="AS515">
            <v>3300</v>
          </cell>
          <cell r="AT515">
            <v>617</v>
          </cell>
          <cell r="AU515">
            <v>44565</v>
          </cell>
          <cell r="AV515">
            <v>153985000</v>
          </cell>
          <cell r="AW515" t="str">
            <v>O23011605560000007810</v>
          </cell>
          <cell r="AX515" t="str">
            <v>INVERSION</v>
          </cell>
          <cell r="AY515">
            <v>0</v>
          </cell>
          <cell r="AZ515" t="str">
            <v>5000261958</v>
          </cell>
          <cell r="BA515">
            <v>472</v>
          </cell>
          <cell r="BB515">
            <v>44578</v>
          </cell>
          <cell r="BC515">
            <v>153985000</v>
          </cell>
          <cell r="BK515" t="str">
            <v/>
          </cell>
          <cell r="CE515" t="str">
            <v/>
          </cell>
          <cell r="CF515" t="str">
            <v/>
          </cell>
          <cell r="DQ515">
            <v>44664</v>
          </cell>
          <cell r="DR515">
            <v>44669</v>
          </cell>
          <cell r="DS515">
            <v>44790</v>
          </cell>
          <cell r="DT515">
            <v>120</v>
          </cell>
          <cell r="EL515" t="str">
            <v>NO</v>
          </cell>
          <cell r="EM515" t="str">
            <v>No Aplica</v>
          </cell>
          <cell r="EN515" t="str">
            <v>No Aplica</v>
          </cell>
          <cell r="EO515" t="e">
            <v>#VALUE!</v>
          </cell>
          <cell r="EP515">
            <v>45948</v>
          </cell>
          <cell r="ES515" t="str">
            <v>Clausula 1 - Numeral 6 y 23</v>
          </cell>
          <cell r="ET51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15" t="str">
            <v>No aplica</v>
          </cell>
        </row>
        <row r="516">
          <cell r="E516">
            <v>510</v>
          </cell>
          <cell r="F516" t="str">
            <v>510-2022</v>
          </cell>
          <cell r="G516" t="str">
            <v>CO1.PCCNTR.3263000</v>
          </cell>
          <cell r="H516" t="str">
            <v>PRODUCIR 100 % DE LOS DOCUMENTOS CON LINEAMIENTOS TÉCNICOS SOLICITADOS A LA SUBSECRETARÍA JURÍDICA</v>
          </cell>
          <cell r="I516" t="str">
            <v>En Ejecución</v>
          </cell>
          <cell r="J516" t="str">
            <v>https://community.secop.gov.co/Public/Tendering/OpportunityDetail/Index?noticeUID=CO1.NTC.2579358&amp;isFromPublicArea=True&amp;isModal=true&amp;asPopupView=true</v>
          </cell>
          <cell r="K516" t="str">
            <v>SDTH-SJ-PSP-011-2021</v>
          </cell>
          <cell r="L516" t="str">
            <v>X</v>
          </cell>
          <cell r="N516" t="str">
            <v>CC</v>
          </cell>
          <cell r="O516">
            <v>52047756</v>
          </cell>
          <cell r="P516">
            <v>1</v>
          </cell>
          <cell r="Q516" t="str">
            <v>ORTEGA REYES</v>
          </cell>
          <cell r="R516" t="str">
            <v>MARIA CLAUDIA</v>
          </cell>
          <cell r="S516" t="str">
            <v>No Aplica</v>
          </cell>
          <cell r="T516" t="str">
            <v>MARIA CLAUDIA ORTEGA REYES</v>
          </cell>
          <cell r="U516" t="str">
            <v>F</v>
          </cell>
          <cell r="V516">
            <v>44578</v>
          </cell>
          <cell r="W516" t="str">
            <v>No Aplica</v>
          </cell>
          <cell r="X516">
            <v>44579</v>
          </cell>
          <cell r="Y516">
            <v>44918</v>
          </cell>
          <cell r="Z516" t="str">
            <v>Contratación Directa</v>
          </cell>
          <cell r="AA516" t="str">
            <v>Contrato</v>
          </cell>
          <cell r="AB516" t="str">
            <v>Prestación de Servicios Profesionales</v>
          </cell>
          <cell r="AC516" t="str">
            <v>PRESTAR SERVICIOS PROFESIONALES PARA APOYAR EL SEGUIMIENTO, CONTROL Y ARTICULACIÓN DE LA INFORMACIÓN QUE SE REQUIERA EN EL MARCO DEL PROYECTO DE INVERSIÓN, ASI COMO LAS DEMÁS ACTUACIONES ADMINISTRATIVAS ENCOMENDADAS</v>
          </cell>
          <cell r="AD516">
            <v>44579</v>
          </cell>
          <cell r="AE516">
            <v>44579</v>
          </cell>
          <cell r="AF516">
            <v>44579</v>
          </cell>
          <cell r="AG516">
            <v>44918</v>
          </cell>
          <cell r="AH516">
            <v>11</v>
          </cell>
          <cell r="AI516">
            <v>6</v>
          </cell>
          <cell r="AJ516">
            <v>11.2</v>
          </cell>
          <cell r="AK516">
            <v>11</v>
          </cell>
          <cell r="AL516">
            <v>6</v>
          </cell>
          <cell r="AN516">
            <v>44918</v>
          </cell>
          <cell r="AO516">
            <v>63448000</v>
          </cell>
          <cell r="AP516">
            <v>63448000</v>
          </cell>
          <cell r="AQ516">
            <v>5665000</v>
          </cell>
          <cell r="AR516">
            <v>0</v>
          </cell>
          <cell r="AS516">
            <v>3301</v>
          </cell>
          <cell r="AT516">
            <v>840</v>
          </cell>
          <cell r="AU516">
            <v>44573</v>
          </cell>
          <cell r="AV516">
            <v>63448000</v>
          </cell>
          <cell r="AW516" t="str">
            <v>O23011605560000007810</v>
          </cell>
          <cell r="AX516" t="str">
            <v>INVERSION</v>
          </cell>
          <cell r="AY516">
            <v>0</v>
          </cell>
          <cell r="AZ516" t="str">
            <v>5000261964</v>
          </cell>
          <cell r="BA516">
            <v>474</v>
          </cell>
          <cell r="BB516">
            <v>44578</v>
          </cell>
          <cell r="BC516">
            <v>63448000</v>
          </cell>
          <cell r="BK516" t="str">
            <v/>
          </cell>
          <cell r="CE516" t="str">
            <v/>
          </cell>
          <cell r="CF516" t="str">
            <v/>
          </cell>
          <cell r="EL516" t="str">
            <v>NO</v>
          </cell>
          <cell r="EM516" t="str">
            <v>No Aplica</v>
          </cell>
          <cell r="EN516" t="str">
            <v xml:space="preserve">120
</v>
          </cell>
          <cell r="EO516" t="e">
            <v>#VALUE!</v>
          </cell>
          <cell r="EP516">
            <v>45818</v>
          </cell>
          <cell r="ES516" t="str">
            <v>Clausula 1 - Numeral 6 y 23</v>
          </cell>
          <cell r="ET51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16" t="str">
            <v>No aplica</v>
          </cell>
        </row>
        <row r="517">
          <cell r="E517">
            <v>511</v>
          </cell>
          <cell r="F517" t="str">
            <v>511-2022</v>
          </cell>
          <cell r="G517" t="str">
            <v>CO1.PCCNTR.3269472</v>
          </cell>
          <cell r="H517" t="str">
            <v>ADELANTAR EL 100 % DE  ACCIONES DE PREVENCIÓN, VIGILANCIA Y CONTROL FRENTE A LOS DESARROLLOS URBANÍSTICOS ILEGALES.</v>
          </cell>
          <cell r="I517" t="str">
            <v>En Ejecución</v>
          </cell>
          <cell r="J517" t="str">
            <v>https://community.secop.gov.co/Public/Tendering/OpportunityDetail/Index?noticeUID=CO1.NTC.2585242&amp;isFromPublicArea=True&amp;isModal=true&amp;asPopupView=true</v>
          </cell>
          <cell r="K517" t="str">
            <v>SDHT-SDPS-PSP-005-2022</v>
          </cell>
          <cell r="L517" t="str">
            <v>X</v>
          </cell>
          <cell r="N517" t="str">
            <v>CC</v>
          </cell>
          <cell r="O517">
            <v>1015399199</v>
          </cell>
          <cell r="P517">
            <v>5</v>
          </cell>
          <cell r="Q517" t="str">
            <v>HOLGUIN SUAREZ</v>
          </cell>
          <cell r="R517" t="str">
            <v>LUIS FERNANDO</v>
          </cell>
          <cell r="S517" t="str">
            <v>No Aplica</v>
          </cell>
          <cell r="T517" t="str">
            <v>LUIS FERNANDO HOLGUIN SUAREZ</v>
          </cell>
          <cell r="U517" t="str">
            <v>M</v>
          </cell>
          <cell r="V517">
            <v>44578</v>
          </cell>
          <cell r="W517">
            <v>44580</v>
          </cell>
          <cell r="X517">
            <v>44580</v>
          </cell>
          <cell r="Y517">
            <v>44921</v>
          </cell>
          <cell r="Z517" t="str">
            <v>Contratación Directa</v>
          </cell>
          <cell r="AA517" t="str">
            <v>Contrato</v>
          </cell>
          <cell r="AB517" t="str">
            <v>Prestación de Servicios Profesionales</v>
          </cell>
          <cell r="AC517" t="str">
            <v>PRESTAR SERVICIOS PROFESIONALES ESPECIALIZADOS EN LA SUBDIRECCIÓN DE PREVENCIÓN Y SEGUIMIENTO PARA APOYAR LAS ACTIVIDADES DE MONITOREO DE LAS ÁREAS SUSCEPTIBLES DE OCUPACIÓN ILEGAL Y EN LOS TEMAS RELACIONADOS CON LA EJENACIÓN ILEGAL EN EL DISTRITO CAPITAL</v>
          </cell>
          <cell r="AD517">
            <v>44580</v>
          </cell>
          <cell r="AE517">
            <v>44580</v>
          </cell>
          <cell r="AF517">
            <v>44580</v>
          </cell>
          <cell r="AG517">
            <v>44922</v>
          </cell>
          <cell r="AH517">
            <v>11</v>
          </cell>
          <cell r="AI517">
            <v>9</v>
          </cell>
          <cell r="AJ517">
            <v>11.3</v>
          </cell>
          <cell r="AK517">
            <v>11</v>
          </cell>
          <cell r="AL517">
            <v>9</v>
          </cell>
          <cell r="AN517">
            <v>44922</v>
          </cell>
          <cell r="AO517">
            <v>98931500</v>
          </cell>
          <cell r="AP517">
            <v>98931500</v>
          </cell>
          <cell r="AQ517">
            <v>8755000</v>
          </cell>
          <cell r="AR517">
            <v>0</v>
          </cell>
          <cell r="AS517">
            <v>2995</v>
          </cell>
          <cell r="AT517">
            <v>765</v>
          </cell>
          <cell r="AU517">
            <v>44566</v>
          </cell>
          <cell r="AV517">
            <v>52010725</v>
          </cell>
          <cell r="AW517" t="str">
            <v>O23011603450000007812</v>
          </cell>
          <cell r="AX517" t="str">
            <v>INVERSION</v>
          </cell>
          <cell r="AY517">
            <v>0</v>
          </cell>
          <cell r="AZ517" t="str">
            <v>5000262797</v>
          </cell>
          <cell r="BA517">
            <v>495</v>
          </cell>
          <cell r="BB517">
            <v>44579</v>
          </cell>
          <cell r="BC517">
            <v>98931500</v>
          </cell>
          <cell r="BK517" t="str">
            <v/>
          </cell>
          <cell r="CE517" t="str">
            <v/>
          </cell>
          <cell r="CF517" t="str">
            <v/>
          </cell>
          <cell r="EL517" t="str">
            <v>NO</v>
          </cell>
          <cell r="EM517" t="str">
            <v>No Aplica</v>
          </cell>
          <cell r="EN517" t="str">
            <v xml:space="preserve">120
</v>
          </cell>
          <cell r="EO517" t="e">
            <v>#VALUE!</v>
          </cell>
          <cell r="EP517">
            <v>45822</v>
          </cell>
          <cell r="ES517" t="str">
            <v>Clausula 1 - Numeral 6 y 23</v>
          </cell>
          <cell r="ET51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17" t="str">
            <v>No aplica</v>
          </cell>
        </row>
        <row r="518">
          <cell r="E518">
            <v>512</v>
          </cell>
          <cell r="F518" t="str">
            <v>512-2022</v>
          </cell>
          <cell r="G518" t="str">
            <v>CO1.PCCNTR.3264742</v>
          </cell>
          <cell r="H518" t="str">
            <v>GESTIONAR Y ATENDER EL 100 % DE LOS REQUERIMIENTOS ALLEGADOS A LA ENTIDAD, RELACIONADOS CON ARRENDAMIENTO Y DESARROLLO DE VIVIENDA</v>
          </cell>
          <cell r="I518" t="str">
            <v>En Ejecución</v>
          </cell>
          <cell r="J518" t="str">
            <v>https://community.secop.gov.co/Public/Tendering/OpportunityDetail/Index?noticeUID=CO1.NTC.2578276&amp;isFromPublicArea=True&amp;isModal=true&amp;asPopupView=true</v>
          </cell>
          <cell r="K518" t="str">
            <v>SDHT-SDICV-PSP-026-2022</v>
          </cell>
          <cell r="L518" t="str">
            <v>X</v>
          </cell>
          <cell r="N518" t="str">
            <v>CC</v>
          </cell>
          <cell r="O518">
            <v>1032471175</v>
          </cell>
          <cell r="P518">
            <v>8</v>
          </cell>
          <cell r="Q518" t="str">
            <v>GOMEZ SIERRA</v>
          </cell>
          <cell r="R518" t="str">
            <v>LAURA VIVIANA</v>
          </cell>
          <cell r="S518" t="str">
            <v>No Aplica</v>
          </cell>
          <cell r="T518" t="str">
            <v>LAURA VIVIANA GOMEZ SIERRA</v>
          </cell>
          <cell r="U518" t="str">
            <v>F</v>
          </cell>
          <cell r="V518">
            <v>44578</v>
          </cell>
          <cell r="W518" t="str">
            <v>No Aplica</v>
          </cell>
          <cell r="X518">
            <v>44580</v>
          </cell>
          <cell r="Y518">
            <v>44920</v>
          </cell>
          <cell r="Z518" t="str">
            <v>Contratación Directa</v>
          </cell>
          <cell r="AA518" t="str">
            <v>Contrato</v>
          </cell>
          <cell r="AB518" t="str">
            <v>Prestación de Servicios Profesionales</v>
          </cell>
          <cell r="AC518" t="str">
            <v>PRESTAR SERVICIOS PROFESIONALES PARA APOYAR TECNICAMENTE LA SUSTANCIACIÓN DE LAS INVESTIGACIONES ADMINISTRATIVAS RELACIONADAS CON LA  ENAJENACIÓN Y ARRENDAMIENTO DE VIVIENDA</v>
          </cell>
          <cell r="AD518">
            <v>44581</v>
          </cell>
          <cell r="AE518">
            <v>44581</v>
          </cell>
          <cell r="AF518">
            <v>44581</v>
          </cell>
          <cell r="AG518">
            <v>44923</v>
          </cell>
          <cell r="AH518">
            <v>11</v>
          </cell>
          <cell r="AI518">
            <v>9</v>
          </cell>
          <cell r="AJ518">
            <v>11.3</v>
          </cell>
          <cell r="AK518">
            <v>11</v>
          </cell>
          <cell r="AL518">
            <v>9</v>
          </cell>
          <cell r="AN518">
            <v>44923</v>
          </cell>
          <cell r="AO518">
            <v>64596450</v>
          </cell>
          <cell r="AP518">
            <v>64596450</v>
          </cell>
          <cell r="AQ518">
            <v>5716500</v>
          </cell>
          <cell r="AR518">
            <v>0</v>
          </cell>
          <cell r="AS518">
            <v>2829</v>
          </cell>
          <cell r="AT518">
            <v>822</v>
          </cell>
          <cell r="AU518">
            <v>44568</v>
          </cell>
          <cell r="AV518">
            <v>64767945</v>
          </cell>
          <cell r="AW518" t="str">
            <v>O23011603450000007812</v>
          </cell>
          <cell r="AX518" t="str">
            <v>INVERSION</v>
          </cell>
          <cell r="AY518">
            <v>0</v>
          </cell>
          <cell r="AZ518" t="str">
            <v>5000269236</v>
          </cell>
          <cell r="BA518">
            <v>676</v>
          </cell>
          <cell r="BB518">
            <v>44581</v>
          </cell>
          <cell r="BC518">
            <v>64596450</v>
          </cell>
          <cell r="BK518" t="str">
            <v/>
          </cell>
          <cell r="CE518" t="str">
            <v/>
          </cell>
          <cell r="CF518" t="str">
            <v/>
          </cell>
          <cell r="EL518" t="str">
            <v>NO</v>
          </cell>
          <cell r="EM518" t="str">
            <v>No Aplica</v>
          </cell>
          <cell r="EN518" t="str">
            <v xml:space="preserve">120
</v>
          </cell>
          <cell r="EO518" t="e">
            <v>#VALUE!</v>
          </cell>
          <cell r="EP518">
            <v>45823</v>
          </cell>
          <cell r="ES518" t="str">
            <v>Clausula 1 - Numeral 6 y 23</v>
          </cell>
          <cell r="ET51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18" t="str">
            <v>No aplica</v>
          </cell>
        </row>
        <row r="519">
          <cell r="E519">
            <v>513</v>
          </cell>
          <cell r="F519" t="str">
            <v>513-2022</v>
          </cell>
          <cell r="G519" t="str">
            <v>CO1.PCCNTR.3265226</v>
          </cell>
          <cell r="H519" t="str">
            <v>GESTIONAR Y ATENDER EL 100 % DE LOS REQUERIMIENTOS ALLEGADOS A LA ENTIDAD, RELACIONADOS CON ARRENDAMIENTO Y DESARROLLO DE VIVIENDA</v>
          </cell>
          <cell r="I519" t="str">
            <v>En Ejecución</v>
          </cell>
          <cell r="J519" t="str">
            <v>https://community.secop.gov.co/Public/Tendering/OpportunityDetail/Index?noticeUID=CO1.NTC.2581333&amp;isFromPublicArea=True&amp;isModal=true&amp;asPopupView=true</v>
          </cell>
          <cell r="K519" t="str">
            <v>SDHT-SDICV-PSP-011-2022</v>
          </cell>
          <cell r="L519" t="str">
            <v>X</v>
          </cell>
          <cell r="N519" t="str">
            <v>CC</v>
          </cell>
          <cell r="O519">
            <v>1032372023</v>
          </cell>
          <cell r="P519">
            <v>2</v>
          </cell>
          <cell r="Q519" t="str">
            <v>DIAZ CAMPOS</v>
          </cell>
          <cell r="R519" t="str">
            <v>JESUS DAVID</v>
          </cell>
          <cell r="S519" t="str">
            <v>No Aplica</v>
          </cell>
          <cell r="T519" t="str">
            <v>JESUS DAVID DIAZ CAMPOS</v>
          </cell>
          <cell r="U519" t="str">
            <v>M</v>
          </cell>
          <cell r="V519">
            <v>44578</v>
          </cell>
          <cell r="W519" t="str">
            <v>No Aplica</v>
          </cell>
          <cell r="X519">
            <v>44580</v>
          </cell>
          <cell r="Y519">
            <v>44920</v>
          </cell>
          <cell r="Z519" t="str">
            <v>Contratación Directa</v>
          </cell>
          <cell r="AA519" t="str">
            <v>Contrato</v>
          </cell>
          <cell r="AB519" t="str">
            <v>Prestación de Servicios Profesionales</v>
          </cell>
          <cell r="AC519" t="str">
            <v>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v>
          </cell>
          <cell r="AD519">
            <v>44581</v>
          </cell>
          <cell r="AE519">
            <v>44581</v>
          </cell>
          <cell r="AF519">
            <v>44581</v>
          </cell>
          <cell r="AG519">
            <v>44923</v>
          </cell>
          <cell r="AH519">
            <v>11</v>
          </cell>
          <cell r="AI519">
            <v>9</v>
          </cell>
          <cell r="AJ519">
            <v>11.3</v>
          </cell>
          <cell r="AK519">
            <v>11</v>
          </cell>
          <cell r="AL519">
            <v>9</v>
          </cell>
          <cell r="AN519">
            <v>44923</v>
          </cell>
          <cell r="AO519">
            <v>75653500</v>
          </cell>
          <cell r="AP519">
            <v>75653500</v>
          </cell>
          <cell r="AQ519">
            <v>6695000</v>
          </cell>
          <cell r="AR519">
            <v>0</v>
          </cell>
          <cell r="AS519">
            <v>2882</v>
          </cell>
          <cell r="AT519">
            <v>810</v>
          </cell>
          <cell r="AU519">
            <v>44568</v>
          </cell>
          <cell r="AV519">
            <v>75854350</v>
          </cell>
          <cell r="AW519" t="str">
            <v>O23011603450000007812</v>
          </cell>
          <cell r="AX519" t="str">
            <v>INVERSION</v>
          </cell>
          <cell r="AY519">
            <v>0</v>
          </cell>
          <cell r="AZ519" t="str">
            <v>5000269239</v>
          </cell>
          <cell r="BA519">
            <v>677</v>
          </cell>
          <cell r="BB519">
            <v>44581</v>
          </cell>
          <cell r="BC519">
            <v>75653500</v>
          </cell>
          <cell r="BK519" t="str">
            <v/>
          </cell>
          <cell r="CE519" t="str">
            <v/>
          </cell>
          <cell r="CF519" t="str">
            <v/>
          </cell>
          <cell r="DA519">
            <v>44589</v>
          </cell>
          <cell r="DB519" t="str">
            <v>AURA PATRICIA ROBLES VELASQUEZ</v>
          </cell>
          <cell r="DC519">
            <v>31429190</v>
          </cell>
          <cell r="DD519" t="str">
            <v>Carrera 69B # 24-10 Int. 3 Apto 501 Alcaparros de Sauzalito</v>
          </cell>
          <cell r="DE519">
            <v>3165380383</v>
          </cell>
          <cell r="DF519" t="str">
            <v>auparove.30@gmail.com</v>
          </cell>
          <cell r="DG519">
            <v>73868167</v>
          </cell>
          <cell r="DH519" t="str">
            <v>No Aplica</v>
          </cell>
          <cell r="EL519" t="str">
            <v>NO</v>
          </cell>
          <cell r="EM519" t="str">
            <v>No Aplica</v>
          </cell>
          <cell r="EN519" t="str">
            <v xml:space="preserve">120
</v>
          </cell>
          <cell r="EO519" t="e">
            <v>#VALUE!</v>
          </cell>
          <cell r="EP519">
            <v>45823</v>
          </cell>
          <cell r="ES519" t="str">
            <v>Clausula 1 - Numeral 6 y 23</v>
          </cell>
          <cell r="ET51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19" t="str">
            <v>No aplica</v>
          </cell>
        </row>
        <row r="520">
          <cell r="E520">
            <v>514</v>
          </cell>
          <cell r="F520" t="str">
            <v>514-2022</v>
          </cell>
          <cell r="G520" t="str">
            <v>CO1.PCCNTR.3269124</v>
          </cell>
          <cell r="H520" t="str">
            <v>EJECUTAR  6 ESTRATEGIAS PARA EL FORTALECIMIENTO DE LA PARTICIPACIÓN CIUDADANA EN LOS TEMAS ESTRATÉGICOS DEL SECTOR</v>
          </cell>
          <cell r="I520" t="str">
            <v>En Ejecución</v>
          </cell>
          <cell r="J520" t="str">
            <v>https://community.secop.gov.co/Public/Tendering/OpportunityDetail/Index?noticeUID=CO1.NTC.2584911&amp;isFromPublicArea=True&amp;isModal=true&amp;asPopupView=true</v>
          </cell>
          <cell r="K520" t="str">
            <v>SDHT-SPRC-PSP-015-2022</v>
          </cell>
          <cell r="L520" t="str">
            <v>X</v>
          </cell>
          <cell r="N520" t="str">
            <v>CC</v>
          </cell>
          <cell r="O520">
            <v>1032419724</v>
          </cell>
          <cell r="P520">
            <v>1</v>
          </cell>
          <cell r="Q520" t="str">
            <v>ZARAZA MARTINEZ</v>
          </cell>
          <cell r="R520" t="str">
            <v>LAURA ANDREA</v>
          </cell>
          <cell r="S520" t="str">
            <v>No Aplica</v>
          </cell>
          <cell r="T520" t="str">
            <v>LAURA ANDREA ZARAZA MARTINEZ</v>
          </cell>
          <cell r="U520" t="str">
            <v>F</v>
          </cell>
          <cell r="V520">
            <v>44578</v>
          </cell>
          <cell r="W520" t="str">
            <v>No Aplica</v>
          </cell>
          <cell r="X520">
            <v>44580</v>
          </cell>
          <cell r="Y520">
            <v>44911</v>
          </cell>
          <cell r="Z520" t="str">
            <v>Contratación Directa</v>
          </cell>
          <cell r="AA520" t="str">
            <v>Contrato</v>
          </cell>
          <cell r="AB520" t="str">
            <v>Prestación de Servicios Profesionales</v>
          </cell>
          <cell r="AC520" t="str">
            <v xml:space="preserve"> PRESTAR SERVICIOS PROFESIONALES PARA APOYAR EL POSICIONAMIENTO, IMPLEMENTACIÓN Y SEGUIMIENTO DE LAS ESTRATEGIAS DE PARTICIPACIÓN E INTERVENCIÓN DEL SECTOR HÁBITAT A NIVEL TERRITORIAL Y SU ARTICULACIÓN CON EL NIVEL CENTRAL</v>
          </cell>
          <cell r="AD520">
            <v>44580</v>
          </cell>
          <cell r="AE520">
            <v>44580</v>
          </cell>
          <cell r="AF520">
            <v>44580</v>
          </cell>
          <cell r="AG520">
            <v>44913</v>
          </cell>
          <cell r="AH520">
            <v>11</v>
          </cell>
          <cell r="AI520">
            <v>0</v>
          </cell>
          <cell r="AJ520">
            <v>11</v>
          </cell>
          <cell r="AK520">
            <v>11</v>
          </cell>
          <cell r="AL520">
            <v>0</v>
          </cell>
          <cell r="AN520">
            <v>44913</v>
          </cell>
          <cell r="AO520">
            <v>73645000</v>
          </cell>
          <cell r="AP520">
            <v>73645000</v>
          </cell>
          <cell r="AQ520">
            <v>6695000</v>
          </cell>
          <cell r="AR520">
            <v>0</v>
          </cell>
          <cell r="AS520">
            <v>2912</v>
          </cell>
          <cell r="AT520">
            <v>720</v>
          </cell>
          <cell r="AU520">
            <v>44566</v>
          </cell>
          <cell r="AV520">
            <v>73645000</v>
          </cell>
          <cell r="AW520" t="str">
            <v>O23011601210000007590</v>
          </cell>
          <cell r="AX520" t="str">
            <v>INVERSION</v>
          </cell>
          <cell r="AY520">
            <v>0</v>
          </cell>
          <cell r="AZ520" t="str">
            <v>5000262853</v>
          </cell>
          <cell r="BA520">
            <v>504</v>
          </cell>
          <cell r="BB520">
            <v>44579</v>
          </cell>
          <cell r="BC520">
            <v>73645000</v>
          </cell>
          <cell r="BK520" t="str">
            <v/>
          </cell>
          <cell r="CE520" t="str">
            <v/>
          </cell>
          <cell r="CF520" t="str">
            <v/>
          </cell>
          <cell r="EL520" t="str">
            <v>NO</v>
          </cell>
          <cell r="EM520" t="str">
            <v>No Aplica</v>
          </cell>
          <cell r="EN520" t="str">
            <v xml:space="preserve">120
</v>
          </cell>
          <cell r="EO520" t="e">
            <v>#VALUE!</v>
          </cell>
          <cell r="EP520">
            <v>45813</v>
          </cell>
          <cell r="ES520" t="str">
            <v>Clausula 1 - Numeral 6 y 23</v>
          </cell>
          <cell r="ET52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20" t="str">
            <v>No aplica</v>
          </cell>
        </row>
        <row r="521">
          <cell r="E521">
            <v>515</v>
          </cell>
          <cell r="F521" t="str">
            <v>515-2022</v>
          </cell>
          <cell r="G521" t="str">
            <v>CO1.PCCNTR.3269412</v>
          </cell>
          <cell r="H521" t="str">
            <v>EJECUTAR  6 ESTRATEGIAS PARA EL FORTALECIMIENTO DE LA PARTICIPACIÓN CIUDADANA EN LOS TEMAS ESTRATÉGICOS DEL SECTOR</v>
          </cell>
          <cell r="I521" t="str">
            <v>En Ejecución</v>
          </cell>
          <cell r="J521" t="str">
            <v>https://community.secop.gov.co/Public/Tendering/OpportunityDetail/Index?noticeUID=CO1.NTC.2584942&amp;isFromPublicArea=True&amp;isModal=true&amp;asPopupView=true</v>
          </cell>
          <cell r="K521" t="str">
            <v>SDHT-SPRC-PSP-017-2022</v>
          </cell>
          <cell r="L521" t="str">
            <v>X</v>
          </cell>
          <cell r="N521" t="str">
            <v>CC</v>
          </cell>
          <cell r="O521">
            <v>1022944281</v>
          </cell>
          <cell r="P521">
            <v>5</v>
          </cell>
          <cell r="Q521" t="str">
            <v>SALAZAR LADINO</v>
          </cell>
          <cell r="R521" t="str">
            <v>NATALY ANDREA</v>
          </cell>
          <cell r="S521" t="str">
            <v>No Aplica</v>
          </cell>
          <cell r="T521" t="str">
            <v>NATALY ANDREA SALAZAR LADINO</v>
          </cell>
          <cell r="U521" t="str">
            <v>F</v>
          </cell>
          <cell r="V521">
            <v>44578</v>
          </cell>
          <cell r="W521" t="str">
            <v>No Aplica</v>
          </cell>
          <cell r="X521">
            <v>44580</v>
          </cell>
          <cell r="Y521">
            <v>44911</v>
          </cell>
          <cell r="Z521" t="str">
            <v>Contratación Directa</v>
          </cell>
          <cell r="AA521" t="str">
            <v>Contrato</v>
          </cell>
          <cell r="AB521" t="str">
            <v>Prestación de Servicios Profesionales</v>
          </cell>
          <cell r="AC521" t="str">
            <v xml:space="preserve"> PRESTAR SERVICIOS PROFESIONALES PARA APOYAR EL POSICIONAMIENTO, IMPLEMENTACIÓN Y SEGUIMIENTO DE LAS ESTRATEGIAS DE PARTICIPACIÓN E INTERVENCIÓN DEL SECTOR HÁBITAT A NIVEL TERRITORIAL Y SU ARTICULACIÓN CON EL NIVEL CENTRAL.</v>
          </cell>
          <cell r="AD521">
            <v>44580</v>
          </cell>
          <cell r="AE521">
            <v>44580</v>
          </cell>
          <cell r="AF521">
            <v>44580</v>
          </cell>
          <cell r="AG521">
            <v>44913</v>
          </cell>
          <cell r="AH521">
            <v>11</v>
          </cell>
          <cell r="AI521">
            <v>0</v>
          </cell>
          <cell r="AJ521">
            <v>11</v>
          </cell>
          <cell r="AK521">
            <v>11</v>
          </cell>
          <cell r="AL521">
            <v>0</v>
          </cell>
          <cell r="AN521">
            <v>44913</v>
          </cell>
          <cell r="AO521">
            <v>73645000</v>
          </cell>
          <cell r="AP521">
            <v>73645000</v>
          </cell>
          <cell r="AQ521">
            <v>6695000</v>
          </cell>
          <cell r="AR521">
            <v>0</v>
          </cell>
          <cell r="AS521">
            <v>2914</v>
          </cell>
          <cell r="AT521">
            <v>177</v>
          </cell>
          <cell r="AU521">
            <v>44564</v>
          </cell>
          <cell r="AV521">
            <v>73645000</v>
          </cell>
          <cell r="AW521" t="str">
            <v>O23011601210000007590</v>
          </cell>
          <cell r="AX521" t="str">
            <v>INVERSION</v>
          </cell>
          <cell r="AY521">
            <v>0</v>
          </cell>
          <cell r="AZ521" t="str">
            <v>5000262858</v>
          </cell>
          <cell r="BA521">
            <v>505</v>
          </cell>
          <cell r="BB521">
            <v>44579</v>
          </cell>
          <cell r="BC521">
            <v>73645000</v>
          </cell>
          <cell r="BK521" t="str">
            <v/>
          </cell>
          <cell r="CE521" t="str">
            <v/>
          </cell>
          <cell r="CF521" t="str">
            <v/>
          </cell>
          <cell r="EL521" t="str">
            <v>NO</v>
          </cell>
          <cell r="EM521" t="str">
            <v>No Aplica</v>
          </cell>
          <cell r="EN521" t="str">
            <v xml:space="preserve">120
</v>
          </cell>
          <cell r="EO521" t="e">
            <v>#VALUE!</v>
          </cell>
          <cell r="EP521">
            <v>45813</v>
          </cell>
          <cell r="ES521" t="str">
            <v>Clausula 1 - Numeral 6 y 23</v>
          </cell>
          <cell r="ET52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21" t="str">
            <v>No aplica</v>
          </cell>
        </row>
        <row r="522">
          <cell r="E522">
            <v>516</v>
          </cell>
          <cell r="F522" t="str">
            <v>516-2022</v>
          </cell>
          <cell r="G522" t="str">
            <v>CO1.PCCNTR.3269548</v>
          </cell>
          <cell r="H522" t="str">
            <v>EJECUTAR  6 ESTRATEGIAS PARA EL FORTALECIMIENTO DE LA PARTICIPACIÓN CIUDADANA EN LOS TEMAS ESTRATÉGICOS DEL SECTOR</v>
          </cell>
          <cell r="I522" t="str">
            <v>En Ejecución</v>
          </cell>
          <cell r="J522" t="str">
            <v>https://community.secop.gov.co/Public/Tendering/OpportunityDetail/Index?noticeUID=CO1.NTC.2585212&amp;isFromPublicArea=True&amp;isModal=true&amp;asPopupView=true</v>
          </cell>
          <cell r="K522" t="str">
            <v>SDHT-SPRC-PSP-027-2022</v>
          </cell>
          <cell r="L522" t="str">
            <v>X</v>
          </cell>
          <cell r="N522" t="str">
            <v>CC</v>
          </cell>
          <cell r="O522">
            <v>52950437</v>
          </cell>
          <cell r="P522">
            <v>1</v>
          </cell>
          <cell r="Q522" t="str">
            <v xml:space="preserve">HERNANDEZ </v>
          </cell>
          <cell r="R522" t="str">
            <v>ALICIA GUERRERO</v>
          </cell>
          <cell r="S522" t="str">
            <v>No Aplica</v>
          </cell>
          <cell r="T522" t="str">
            <v xml:space="preserve">ALICIA GUERRERO HERNANDEZ </v>
          </cell>
          <cell r="U522" t="str">
            <v>F</v>
          </cell>
          <cell r="V522">
            <v>44578</v>
          </cell>
          <cell r="W522">
            <v>44579</v>
          </cell>
          <cell r="X522">
            <v>44574</v>
          </cell>
          <cell r="Y522">
            <v>44911</v>
          </cell>
          <cell r="Z522" t="str">
            <v>Contratación Directa</v>
          </cell>
          <cell r="AA522" t="str">
            <v>Contrato</v>
          </cell>
          <cell r="AB522" t="str">
            <v>Prestación de Servicios Profesionales</v>
          </cell>
          <cell r="AC522" t="str">
            <v>PRESTAR SERVICIOS PROFESIONALES PARA ORIENTAR EL DESARROLLO DE LA PLANEACIÓN ESTRATÉGICA, ARTICULACIÓN DE LOS COMPONENTES DEL PROYECTO DE INVERSIÓN 7590, ASÍ COMO LA PROGRAMACIÓN PRESUPUESTAL Y CONTRACTUAL DE LA SUBDIRECCIÓN DE PARTICIPACIÓN Y RELACIONES CON LA COMUNIDAD.</v>
          </cell>
          <cell r="AD522">
            <v>44579</v>
          </cell>
          <cell r="AE522">
            <v>44579</v>
          </cell>
          <cell r="AF522">
            <v>44579</v>
          </cell>
          <cell r="AG522">
            <v>44912</v>
          </cell>
          <cell r="AH522">
            <v>11</v>
          </cell>
          <cell r="AI522">
            <v>0</v>
          </cell>
          <cell r="AJ522">
            <v>11</v>
          </cell>
          <cell r="AK522">
            <v>11</v>
          </cell>
          <cell r="AL522">
            <v>0</v>
          </cell>
          <cell r="AN522">
            <v>44912</v>
          </cell>
          <cell r="AO522">
            <v>106513330</v>
          </cell>
          <cell r="AP522">
            <v>106513330</v>
          </cell>
          <cell r="AQ522">
            <v>9683030</v>
          </cell>
          <cell r="AR522">
            <v>0</v>
          </cell>
          <cell r="AS522">
            <v>3211</v>
          </cell>
          <cell r="AT522">
            <v>166</v>
          </cell>
          <cell r="AU522">
            <v>44564</v>
          </cell>
          <cell r="AV522">
            <v>106513330</v>
          </cell>
          <cell r="AW522" t="str">
            <v>O23011601210000007590</v>
          </cell>
          <cell r="AX522" t="str">
            <v>INVERSION</v>
          </cell>
          <cell r="AY522">
            <v>0</v>
          </cell>
          <cell r="AZ522" t="str">
            <v>5000262864</v>
          </cell>
          <cell r="BA522">
            <v>506</v>
          </cell>
          <cell r="BB522">
            <v>44579</v>
          </cell>
          <cell r="BC522">
            <v>106513330</v>
          </cell>
          <cell r="BK522" t="str">
            <v/>
          </cell>
          <cell r="CE522" t="str">
            <v/>
          </cell>
          <cell r="CF522" t="str">
            <v/>
          </cell>
          <cell r="EL522" t="str">
            <v>NO</v>
          </cell>
          <cell r="EM522" t="str">
            <v>No Aplica</v>
          </cell>
          <cell r="EN522" t="str">
            <v xml:space="preserve">120
</v>
          </cell>
          <cell r="EO522" t="e">
            <v>#VALUE!</v>
          </cell>
          <cell r="EP522">
            <v>45812</v>
          </cell>
          <cell r="ES522" t="str">
            <v>Clausula 1 - Numeral 6 y 23</v>
          </cell>
          <cell r="ET52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22" t="str">
            <v>No aplica</v>
          </cell>
        </row>
        <row r="523">
          <cell r="E523">
            <v>517</v>
          </cell>
          <cell r="F523" t="str">
            <v>517-2022</v>
          </cell>
          <cell r="G523" t="str">
            <v>CO1.PCCNTR.3269915</v>
          </cell>
          <cell r="H523" t="str">
            <v>EJECUTAR  6 ESTRATEGIAS PARA EL FORTALECIMIENTO DE LA PARTICIPACIÓN CIUDADANA EN LOS TEMAS ESTRATÉGICOS DEL SECTOR</v>
          </cell>
          <cell r="I523" t="str">
            <v>En Ejecución</v>
          </cell>
          <cell r="J523" t="str">
            <v>https://community.secop.gov.co/Public/Tendering/OpportunityDetail/Index?noticeUID=CO1.NTC.2585081&amp;isFromPublicArea=True&amp;isModal=true&amp;asPopupView=true</v>
          </cell>
          <cell r="K523" t="str">
            <v>SDHT-SPRC-PSP-028-2022</v>
          </cell>
          <cell r="L523" t="str">
            <v>X</v>
          </cell>
          <cell r="N523" t="str">
            <v>CC</v>
          </cell>
          <cell r="O523">
            <v>1140816434</v>
          </cell>
          <cell r="P523">
            <v>5</v>
          </cell>
          <cell r="Q523" t="str">
            <v>ARMELLA VELAZQUEZ</v>
          </cell>
          <cell r="R523" t="str">
            <v>ERNESTO FABRIZIO</v>
          </cell>
          <cell r="S523" t="str">
            <v>No Aplica</v>
          </cell>
          <cell r="T523" t="str">
            <v>ERNESTO FABRIZIO ARMELLA VELAZQUEZ</v>
          </cell>
          <cell r="U523" t="str">
            <v>M</v>
          </cell>
          <cell r="V523">
            <v>44579</v>
          </cell>
          <cell r="W523">
            <v>44580</v>
          </cell>
          <cell r="X523">
            <v>44580</v>
          </cell>
          <cell r="Y523">
            <v>44914</v>
          </cell>
          <cell r="Z523" t="str">
            <v>Contratación Directa</v>
          </cell>
          <cell r="AA523" t="str">
            <v>Contrato</v>
          </cell>
          <cell r="AB523" t="str">
            <v>Prestación de Servicios Profesionales</v>
          </cell>
          <cell r="AC523" t="str">
            <v>PRESTAR SERVICIOS PROFESIONALES PARA BRINDAR ACOMPAÑAMIENTO JURÍDICO Y APOYO EN LOS PROCESOS CONTRACTUALES Y POSTCONTRACTUALES PARA LA ARTICULACIÓN DE LAS ACCIONES DE LOS PROCESOS ASIGNADOS A LA SPRC</v>
          </cell>
          <cell r="AD523">
            <v>44580</v>
          </cell>
          <cell r="AE523">
            <v>44580</v>
          </cell>
          <cell r="AF523">
            <v>44580</v>
          </cell>
          <cell r="AG523">
            <v>44913</v>
          </cell>
          <cell r="AH523">
            <v>11</v>
          </cell>
          <cell r="AI523">
            <v>0</v>
          </cell>
          <cell r="AJ523">
            <v>11</v>
          </cell>
          <cell r="AK523">
            <v>11</v>
          </cell>
          <cell r="AL523">
            <v>0</v>
          </cell>
          <cell r="AN523">
            <v>44913</v>
          </cell>
          <cell r="AO523">
            <v>89507000</v>
          </cell>
          <cell r="AP523">
            <v>89507000</v>
          </cell>
          <cell r="AQ523">
            <v>8137000</v>
          </cell>
          <cell r="AR523">
            <v>0</v>
          </cell>
          <cell r="AS523">
            <v>3217</v>
          </cell>
          <cell r="AT523">
            <v>171</v>
          </cell>
          <cell r="AU523">
            <v>44564</v>
          </cell>
          <cell r="AV523">
            <v>89507000</v>
          </cell>
          <cell r="AW523" t="str">
            <v>O23011601210000007590</v>
          </cell>
          <cell r="AX523" t="str">
            <v>INVERSION</v>
          </cell>
          <cell r="AY523">
            <v>0</v>
          </cell>
          <cell r="AZ523" t="str">
            <v>5000263559</v>
          </cell>
          <cell r="BA523">
            <v>536</v>
          </cell>
          <cell r="BB523">
            <v>44579</v>
          </cell>
          <cell r="BC523">
            <v>89507000</v>
          </cell>
          <cell r="BK523" t="str">
            <v/>
          </cell>
          <cell r="CE523" t="str">
            <v/>
          </cell>
          <cell r="CF523" t="str">
            <v/>
          </cell>
          <cell r="DA523">
            <v>44621</v>
          </cell>
          <cell r="DB523" t="str">
            <v>RUBY ESPERANZA ARIAS CASTRO</v>
          </cell>
          <cell r="DC523">
            <v>53154433</v>
          </cell>
          <cell r="DD523" t="str">
            <v>CARRERA89ªBIS# 8ª18</v>
          </cell>
          <cell r="DE523">
            <v>3213456710</v>
          </cell>
          <cell r="DF523" t="str">
            <v>RUBYARIAS@GMAIL.COM</v>
          </cell>
          <cell r="DG523">
            <v>78115200</v>
          </cell>
          <cell r="EL523" t="str">
            <v>NO</v>
          </cell>
          <cell r="EM523" t="str">
            <v>No Aplica</v>
          </cell>
          <cell r="EN523" t="str">
            <v xml:space="preserve">120
</v>
          </cell>
          <cell r="EO523" t="e">
            <v>#VALUE!</v>
          </cell>
          <cell r="EP523">
            <v>45813</v>
          </cell>
          <cell r="ES523" t="str">
            <v>Clausula 1 - Numeral 6 y 23</v>
          </cell>
          <cell r="ET52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23" t="str">
            <v>No aplica</v>
          </cell>
        </row>
        <row r="524">
          <cell r="E524">
            <v>518</v>
          </cell>
          <cell r="F524" t="str">
            <v>518-2022</v>
          </cell>
          <cell r="G524" t="str">
            <v>CO1.PCCNTR.3270113</v>
          </cell>
          <cell r="H524" t="str">
            <v>EJECUTAR  6 ESTRATEGIAS PARA EL FORTALECIMIENTO DE LA PARTICIPACIÓN CIUDADANA EN LOS TEMAS ESTRATÉGICOS DEL SECTOR</v>
          </cell>
          <cell r="I524" t="str">
            <v>En Ejecución</v>
          </cell>
          <cell r="J524" t="str">
            <v>https://community.secop.gov.co/Public/Tendering/OpportunityDetail/Index?noticeUID=CO1.NTC.2585369&amp;isFromPublicArea=True&amp;isModal=true&amp;asPopupView=true</v>
          </cell>
          <cell r="K524" t="str">
            <v>SDHT-SPRC-PSP-030-2022</v>
          </cell>
          <cell r="L524" t="str">
            <v>X</v>
          </cell>
          <cell r="N524" t="str">
            <v>CC</v>
          </cell>
          <cell r="O524">
            <v>52754243</v>
          </cell>
          <cell r="P524">
            <v>8</v>
          </cell>
          <cell r="Q524" t="str">
            <v>COBOS ANGULO</v>
          </cell>
          <cell r="R524" t="str">
            <v>SANDRA MILENA</v>
          </cell>
          <cell r="S524" t="str">
            <v>No Aplica</v>
          </cell>
          <cell r="T524" t="str">
            <v>SANDRA MILENA COBOS ANGULO</v>
          </cell>
          <cell r="U524" t="str">
            <v>F</v>
          </cell>
          <cell r="V524">
            <v>44578</v>
          </cell>
          <cell r="W524">
            <v>44579</v>
          </cell>
          <cell r="X524">
            <v>44579</v>
          </cell>
          <cell r="Y524">
            <v>44911</v>
          </cell>
          <cell r="Z524" t="str">
            <v>Contratación Directa</v>
          </cell>
          <cell r="AA524" t="str">
            <v>Contrato</v>
          </cell>
          <cell r="AB524" t="str">
            <v>Prestación de Servicios Profesionales</v>
          </cell>
          <cell r="AC524" t="str">
            <v>PRESTAR SERVICIOS PROFESIONALES PARA LIDERAR EL COMPONENTE TÉCNICO DE LAS ESTRATEGIAS DE APROPIACIÓN DEL ESPACIO PÚBLICO EN LAS INTERVENCIONES INTEGRALES DE LA SECRETARÍA DISTRITAL DEL HÁBITAT</v>
          </cell>
          <cell r="AD524">
            <v>44579</v>
          </cell>
          <cell r="AE524">
            <v>44579</v>
          </cell>
          <cell r="AF524">
            <v>44579</v>
          </cell>
          <cell r="AG524">
            <v>44912</v>
          </cell>
          <cell r="AH524">
            <v>11</v>
          </cell>
          <cell r="AI524">
            <v>0</v>
          </cell>
          <cell r="AJ524">
            <v>11</v>
          </cell>
          <cell r="AK524">
            <v>11</v>
          </cell>
          <cell r="AL524">
            <v>0</v>
          </cell>
          <cell r="AN524">
            <v>44912</v>
          </cell>
          <cell r="AO524">
            <v>89507000</v>
          </cell>
          <cell r="AP524">
            <v>89507000</v>
          </cell>
          <cell r="AQ524">
            <v>8137000</v>
          </cell>
          <cell r="AR524">
            <v>0</v>
          </cell>
          <cell r="AS524">
            <v>2756</v>
          </cell>
          <cell r="AT524">
            <v>106</v>
          </cell>
          <cell r="AU524">
            <v>44564</v>
          </cell>
          <cell r="AV524">
            <v>89507000</v>
          </cell>
          <cell r="AW524" t="str">
            <v>O23011601210000007590</v>
          </cell>
          <cell r="AX524" t="str">
            <v>INVERSION</v>
          </cell>
          <cell r="AY524">
            <v>0</v>
          </cell>
          <cell r="AZ524" t="str">
            <v>5000262871</v>
          </cell>
          <cell r="BA524">
            <v>507</v>
          </cell>
          <cell r="BB524">
            <v>44579</v>
          </cell>
          <cell r="BC524">
            <v>89507000</v>
          </cell>
          <cell r="BK524" t="str">
            <v/>
          </cell>
          <cell r="CE524" t="str">
            <v/>
          </cell>
          <cell r="CF524" t="str">
            <v/>
          </cell>
          <cell r="EL524" t="str">
            <v>NO</v>
          </cell>
          <cell r="EM524" t="str">
            <v>No Aplica</v>
          </cell>
          <cell r="EN524" t="str">
            <v xml:space="preserve">120
</v>
          </cell>
          <cell r="EO524" t="e">
            <v>#VALUE!</v>
          </cell>
          <cell r="EP524">
            <v>45812</v>
          </cell>
          <cell r="ES524" t="str">
            <v>Clausula 1 - Numeral 6 y 23</v>
          </cell>
          <cell r="ET52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24" t="str">
            <v>No aplica</v>
          </cell>
        </row>
        <row r="525">
          <cell r="E525">
            <v>519</v>
          </cell>
          <cell r="F525" t="str">
            <v>519-2022</v>
          </cell>
          <cell r="G525" t="str">
            <v>CO1.PCCNTR.3270326</v>
          </cell>
          <cell r="H525" t="str">
            <v>EJECUTAR  6 ESTRATEGIAS PARA EL FORTALECIMIENTO DE LA PARTICIPACIÓN CIUDADANA EN LOS TEMAS ESTRATÉGICOS DEL SECTOR</v>
          </cell>
          <cell r="I525" t="str">
            <v>Terminación Anticipada</v>
          </cell>
          <cell r="J525" t="str">
            <v>https://community.secop.gov.co/Public/Tendering/OpportunityDetail/Index?noticeUID=CO1.NTC.2585683&amp;isFromPublicArea=True&amp;isModal=true&amp;asPopupView=true</v>
          </cell>
          <cell r="K525" t="str">
            <v>SDHT-SPRC-PSP-031-2022</v>
          </cell>
          <cell r="L525" t="str">
            <v>X</v>
          </cell>
          <cell r="N525" t="str">
            <v>CC</v>
          </cell>
          <cell r="O525">
            <v>53002878</v>
          </cell>
          <cell r="P525">
            <v>1</v>
          </cell>
          <cell r="Q525" t="str">
            <v>PIÑEROS RIVERA</v>
          </cell>
          <cell r="R525" t="str">
            <v>BEATRIZ AURORA</v>
          </cell>
          <cell r="S525" t="str">
            <v>No Aplica</v>
          </cell>
          <cell r="T525" t="str">
            <v>BEATRIZ AURORA PIÑEROS RIVERA</v>
          </cell>
          <cell r="U525" t="str">
            <v>F</v>
          </cell>
          <cell r="V525">
            <v>44579</v>
          </cell>
          <cell r="W525" t="str">
            <v>No Aplica</v>
          </cell>
          <cell r="X525">
            <v>44580</v>
          </cell>
          <cell r="Y525">
            <v>44911</v>
          </cell>
          <cell r="Z525" t="str">
            <v>Contratación Directa</v>
          </cell>
          <cell r="AA525" t="str">
            <v>Contrato</v>
          </cell>
          <cell r="AB525" t="str">
            <v>Prestación de Servicios Profesionales</v>
          </cell>
          <cell r="AC525" t="str">
            <v>PRESTAR SERVICIOS PROFESIONALES PARA APOYAR LA DEFINICIÓN DE LINEAMIENTOS PARA INCORPORAR LOS ENFOQUES DE INNOVACIÓN SOCIAL, CULTURA CIUDADANA Y SISTEMA DE CUIDADO EN LOS COMPONENTES DE LA ESTRATEGIA DE PARTICIPACIÓN "CONÉCTATE CON TU TERRITORIO</v>
          </cell>
          <cell r="AD525">
            <v>44580</v>
          </cell>
          <cell r="AE525">
            <v>44580</v>
          </cell>
          <cell r="AF525">
            <v>44580</v>
          </cell>
          <cell r="AG525">
            <v>44913</v>
          </cell>
          <cell r="AH525">
            <v>11</v>
          </cell>
          <cell r="AI525">
            <v>0</v>
          </cell>
          <cell r="AJ525">
            <v>11</v>
          </cell>
          <cell r="AK525">
            <v>11</v>
          </cell>
          <cell r="AL525">
            <v>0</v>
          </cell>
          <cell r="AM525">
            <v>44913</v>
          </cell>
          <cell r="AN525">
            <v>44818</v>
          </cell>
          <cell r="AO525">
            <v>73645000</v>
          </cell>
          <cell r="AP525">
            <v>73645000</v>
          </cell>
          <cell r="AQ525">
            <v>6695000</v>
          </cell>
          <cell r="AR525">
            <v>0</v>
          </cell>
          <cell r="AS525">
            <v>2897</v>
          </cell>
          <cell r="AT525">
            <v>353</v>
          </cell>
          <cell r="AU525">
            <v>44565</v>
          </cell>
          <cell r="AV525">
            <v>73645000</v>
          </cell>
          <cell r="AW525" t="str">
            <v>O23011601210000007590</v>
          </cell>
          <cell r="AX525" t="str">
            <v>INVERSION</v>
          </cell>
          <cell r="AY525">
            <v>0</v>
          </cell>
          <cell r="AZ525" t="str">
            <v>5000263567</v>
          </cell>
          <cell r="BA525">
            <v>537</v>
          </cell>
          <cell r="BB525">
            <v>44579</v>
          </cell>
          <cell r="BC525">
            <v>73645000</v>
          </cell>
          <cell r="BK525" t="str">
            <v/>
          </cell>
          <cell r="CE525" t="str">
            <v/>
          </cell>
          <cell r="CF525" t="str">
            <v/>
          </cell>
          <cell r="EG525">
            <v>44818</v>
          </cell>
          <cell r="EI525">
            <v>20977667</v>
          </cell>
          <cell r="EJ525" t="str">
            <v>Terminación Anticipada</v>
          </cell>
          <cell r="EK525">
            <v>44819</v>
          </cell>
          <cell r="EL525" t="str">
            <v>NO</v>
          </cell>
          <cell r="EM525" t="str">
            <v>No Aplica</v>
          </cell>
          <cell r="EN525" t="str">
            <v xml:space="preserve">120
</v>
          </cell>
          <cell r="EO525" t="e">
            <v>#VALUE!</v>
          </cell>
          <cell r="EP525">
            <v>45718</v>
          </cell>
          <cell r="ES525" t="str">
            <v>Clausula 1 - Numeral 6 y 23</v>
          </cell>
          <cell r="ET52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25" t="str">
            <v>No aplica</v>
          </cell>
        </row>
        <row r="526">
          <cell r="E526">
            <v>520</v>
          </cell>
          <cell r="F526" t="str">
            <v>520-2022</v>
          </cell>
          <cell r="G526" t="str">
            <v>CO1.PCCNTR.3267172</v>
          </cell>
          <cell r="H526" t="str">
            <v>No Aplica</v>
          </cell>
          <cell r="I526" t="str">
            <v>En Ejecución</v>
          </cell>
          <cell r="J526" t="str">
            <v>https://community.secop.gov.co/Public/Tendering/OpportunityDetail/Index?noticeUID=CO1.NTC.2582899&amp;isFromPublicArea=True&amp;isModal=true&amp;asPopupView=true</v>
          </cell>
          <cell r="K526" t="str">
            <v>SDHT-SDSP-PSP-027-2022</v>
          </cell>
          <cell r="L526" t="str">
            <v>X</v>
          </cell>
          <cell r="N526" t="str">
            <v>CC</v>
          </cell>
          <cell r="O526">
            <v>51703664</v>
          </cell>
          <cell r="P526">
            <v>3</v>
          </cell>
          <cell r="Q526" t="str">
            <v xml:space="preserve">AVILA </v>
          </cell>
          <cell r="R526" t="str">
            <v>YOLANDA GUERRERO</v>
          </cell>
          <cell r="S526" t="str">
            <v>No Aplica</v>
          </cell>
          <cell r="T526" t="str">
            <v xml:space="preserve">YOLANDA GUERRERO AVILA </v>
          </cell>
          <cell r="U526" t="str">
            <v>F</v>
          </cell>
          <cell r="V526">
            <v>44578</v>
          </cell>
          <cell r="W526" t="str">
            <v>No Aplica</v>
          </cell>
          <cell r="X526">
            <v>44580</v>
          </cell>
          <cell r="Y526">
            <v>44821</v>
          </cell>
          <cell r="Z526" t="str">
            <v>Contratación Directa</v>
          </cell>
          <cell r="AA526" t="str">
            <v>Contrato</v>
          </cell>
          <cell r="AB526" t="str">
            <v>Prestación de Servicios Profesionales</v>
          </cell>
          <cell r="AC526" t="str">
            <v>PRESTAR SERVICIOS PROFESIONALES PARA APOYAR DESDE EL COMPONENTE SOCIAL LA EJECUCIÓN Y DESARROLLO DEL PROYECTO FINANCIADO CON RECURSOS DE REGALÍAS DENOMINADO MEJORAMIENTO DE LOS SISTEMAS DE TRATAMIENTO DE AGUA POTABLE DE ACUEDUCTOS COMUNITARIOS EN EL ÁREA RURAL DEL DISTRITO IDENTIFICADO CON CÓDIGO BPIN: 2021011010002 EN CUMPLIMIENTO DE LAS METAS DEFINIDAS EN EL PLAN DISTRITAL DE DESARROLLO 2020-2024</v>
          </cell>
          <cell r="AD526">
            <v>44585</v>
          </cell>
          <cell r="AE526">
            <v>44585</v>
          </cell>
          <cell r="AF526">
            <v>44585</v>
          </cell>
          <cell r="AG526">
            <v>44827</v>
          </cell>
          <cell r="AH526">
            <v>8</v>
          </cell>
          <cell r="AI526">
            <v>0</v>
          </cell>
          <cell r="AJ526">
            <v>8</v>
          </cell>
          <cell r="AK526">
            <v>8</v>
          </cell>
          <cell r="AL526">
            <v>0</v>
          </cell>
          <cell r="AN526">
            <v>44827</v>
          </cell>
          <cell r="AO526">
            <v>47510079.850000001</v>
          </cell>
          <cell r="AP526">
            <v>47510079.850000001</v>
          </cell>
          <cell r="AQ526">
            <v>5938760</v>
          </cell>
          <cell r="AR526">
            <v>0.14999999850988388</v>
          </cell>
          <cell r="AS526" t="str">
            <v>Regalias</v>
          </cell>
          <cell r="AT526">
            <v>122</v>
          </cell>
          <cell r="AU526">
            <v>44565</v>
          </cell>
          <cell r="AV526">
            <v>47510079.850000001</v>
          </cell>
          <cell r="AW526" t="str">
            <v>00RE-4003-1400-2021-01101-0002</v>
          </cell>
          <cell r="AX526" t="str">
            <v>Regalias</v>
          </cell>
          <cell r="AY526">
            <v>0</v>
          </cell>
          <cell r="AZ526" t="str">
            <v>Regalias</v>
          </cell>
          <cell r="BA526">
            <v>522</v>
          </cell>
          <cell r="BB526">
            <v>44585</v>
          </cell>
          <cell r="BC526">
            <v>47510079.850000001</v>
          </cell>
          <cell r="BK526" t="str">
            <v/>
          </cell>
          <cell r="CE526" t="str">
            <v/>
          </cell>
          <cell r="CF526" t="str">
            <v/>
          </cell>
          <cell r="EL526" t="str">
            <v>NO</v>
          </cell>
          <cell r="EM526" t="str">
            <v>No Aplica</v>
          </cell>
          <cell r="EN526" t="str">
            <v xml:space="preserve">120
</v>
          </cell>
          <cell r="EO526" t="e">
            <v>#VALUE!</v>
          </cell>
          <cell r="EP526">
            <v>45727</v>
          </cell>
          <cell r="ES526" t="str">
            <v>Clausula 1 - Numeral 6 y 23</v>
          </cell>
          <cell r="ET52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26" t="str">
            <v>No aplica</v>
          </cell>
        </row>
        <row r="527">
          <cell r="E527">
            <v>521</v>
          </cell>
          <cell r="F527" t="str">
            <v>521-2022</v>
          </cell>
          <cell r="G527" t="str">
            <v>CO1.PCCNTR.3267649</v>
          </cell>
          <cell r="H527" t="str">
            <v>REALIZAR SERVICIOS DE ASISTENCIA TÉCNICA AL 100 % DE LOS PROYECTOS VINCULADOS COMO ASOCIATIVOS Y/O PROYECTOS ESTRATÉGICOS EN EL MARCO DEL PDD.</v>
          </cell>
          <cell r="I527" t="str">
            <v>En Ejecución</v>
          </cell>
          <cell r="J527" t="str">
            <v>https://community.secop.gov.co/Public/Tendering/OpportunityDetail/Index?noticeUID=CO1.NTC.2583410&amp;isFromPublicArea=True&amp;isModal=true&amp;asPopupView=true</v>
          </cell>
          <cell r="K527" t="str">
            <v>SDHT-SDGS-PSP-040-2022</v>
          </cell>
          <cell r="L527" t="str">
            <v>X</v>
          </cell>
          <cell r="N527" t="str">
            <v>CC</v>
          </cell>
          <cell r="O527">
            <v>79947828</v>
          </cell>
          <cell r="P527">
            <v>3</v>
          </cell>
          <cell r="Q527" t="str">
            <v>CAMERO RUBIANO</v>
          </cell>
          <cell r="R527" t="str">
            <v>CARLOS ANDRES</v>
          </cell>
          <cell r="S527" t="str">
            <v>No Aplica</v>
          </cell>
          <cell r="T527" t="str">
            <v>CARLOS ANDRES CAMERO RUBIANO</v>
          </cell>
          <cell r="U527" t="str">
            <v>M</v>
          </cell>
          <cell r="V527">
            <v>44578</v>
          </cell>
          <cell r="W527">
            <v>44579</v>
          </cell>
          <cell r="X527">
            <v>44580</v>
          </cell>
          <cell r="Y527">
            <v>44790</v>
          </cell>
          <cell r="Z527" t="str">
            <v>Contratación Directa</v>
          </cell>
          <cell r="AA527" t="str">
            <v>Contrato</v>
          </cell>
          <cell r="AB527" t="str">
            <v>Prestación de Servicios Profesionales</v>
          </cell>
          <cell r="AC527" t="str">
            <v xml:space="preserve">PRESTAR SERVICIOS PROFESIONALES ESPECIALIZADOS PARA LA CONCEPTUALIZACIÓN Y ARTICULACIÓN DE LOS DIVERSOS COMPONENTES NECESARIOS PARA EL DESARROLLO DE LOS PROYECTOS ESTRATÉGICOS APOYADOS POR LA SUBDIRECCIÓN.
</v>
          </cell>
          <cell r="AD527">
            <v>44580</v>
          </cell>
          <cell r="AE527">
            <v>44580</v>
          </cell>
          <cell r="AF527">
            <v>44580</v>
          </cell>
          <cell r="AG527">
            <v>44791</v>
          </cell>
          <cell r="AH527">
            <v>7</v>
          </cell>
          <cell r="AI527">
            <v>0</v>
          </cell>
          <cell r="AJ527">
            <v>10.5</v>
          </cell>
          <cell r="AK527">
            <v>10</v>
          </cell>
          <cell r="AL527">
            <v>15</v>
          </cell>
          <cell r="AM527">
            <v>44791</v>
          </cell>
          <cell r="AN527">
            <v>44902</v>
          </cell>
          <cell r="AO527">
            <v>124810000</v>
          </cell>
          <cell r="AP527">
            <v>187215000</v>
          </cell>
          <cell r="AQ527">
            <v>17830000</v>
          </cell>
          <cell r="AR527">
            <v>0</v>
          </cell>
          <cell r="AS527">
            <v>3492</v>
          </cell>
          <cell r="AT527">
            <v>858</v>
          </cell>
          <cell r="AU527">
            <v>44573</v>
          </cell>
          <cell r="AV527">
            <v>124810000</v>
          </cell>
          <cell r="AW527" t="str">
            <v>O23011601190000007798</v>
          </cell>
          <cell r="AX527" t="str">
            <v>INVERSION</v>
          </cell>
          <cell r="AY527">
            <v>0</v>
          </cell>
          <cell r="AZ527" t="str">
            <v>5000263534</v>
          </cell>
          <cell r="BA527">
            <v>533</v>
          </cell>
          <cell r="BB527">
            <v>44579</v>
          </cell>
          <cell r="BC527">
            <v>124810000</v>
          </cell>
          <cell r="BD527">
            <v>4107</v>
          </cell>
          <cell r="BE527">
            <v>1278</v>
          </cell>
          <cell r="BF527">
            <v>44768</v>
          </cell>
          <cell r="BG527">
            <v>5000349149</v>
          </cell>
          <cell r="BH527">
            <v>1220</v>
          </cell>
          <cell r="BI527">
            <v>44785</v>
          </cell>
          <cell r="BJ527" t="str">
            <v>O23011601190000007798</v>
          </cell>
          <cell r="BK527" t="str">
            <v>INVERSION</v>
          </cell>
          <cell r="BL527">
            <v>44781</v>
          </cell>
          <cell r="BM527">
            <v>62405000</v>
          </cell>
          <cell r="CE527" t="str">
            <v/>
          </cell>
          <cell r="CF527" t="str">
            <v/>
          </cell>
          <cell r="CI527">
            <v>44774</v>
          </cell>
          <cell r="CJ527">
            <v>3</v>
          </cell>
          <cell r="CK527">
            <v>15</v>
          </cell>
          <cell r="CL527">
            <v>44781</v>
          </cell>
          <cell r="CM527">
            <v>44792</v>
          </cell>
          <cell r="CN527">
            <v>44898</v>
          </cell>
          <cell r="DQ527">
            <v>44816</v>
          </cell>
          <cell r="DR527">
            <v>44816</v>
          </cell>
          <cell r="DS527">
            <v>44819</v>
          </cell>
          <cell r="DT527">
            <v>4</v>
          </cell>
          <cell r="EL527" t="str">
            <v>NO</v>
          </cell>
          <cell r="EM527" t="str">
            <v>No Aplica</v>
          </cell>
          <cell r="EN527" t="str">
            <v xml:space="preserve">120
</v>
          </cell>
          <cell r="EO527" t="e">
            <v>#VALUE!</v>
          </cell>
          <cell r="EP527">
            <v>45802</v>
          </cell>
          <cell r="ES527" t="str">
            <v>Clausula 1 - Numeral 6 y 23</v>
          </cell>
          <cell r="ET52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27" t="str">
            <v>No aplica</v>
          </cell>
        </row>
        <row r="528">
          <cell r="E528">
            <v>522</v>
          </cell>
          <cell r="F528" t="str">
            <v>522-2022</v>
          </cell>
          <cell r="G528" t="str">
            <v>CO1.PCCNTR.3282708</v>
          </cell>
          <cell r="H528" t="str">
            <v>REALIZAR SERVICIOS DE ASISTENCIA TÉCNICA AL 100 % DE LOS PROYECTOS VINCULADOS COMO ASOCIATIVOS Y/O PROYECTOS ESTRATÉGICOS EN EL MARCO DEL PDD.</v>
          </cell>
          <cell r="I528" t="str">
            <v>En Ejecución</v>
          </cell>
          <cell r="J528" t="str">
            <v>https://community.secop.gov.co/Public/Tendering/OpportunityDetail/Index?noticeUID=CO1.NTC.2596353&amp;isFromPublicArea=True&amp;isModal=true&amp;asPopupView=true</v>
          </cell>
          <cell r="K528" t="str">
            <v>SDHT-SDGS-PSP-039-2022</v>
          </cell>
          <cell r="L528" t="str">
            <v>X</v>
          </cell>
          <cell r="N528" t="str">
            <v>CC</v>
          </cell>
          <cell r="O528">
            <v>52525167</v>
          </cell>
          <cell r="P528">
            <v>4</v>
          </cell>
          <cell r="Q528" t="str">
            <v>CAMARGO SIERRA</v>
          </cell>
          <cell r="R528" t="str">
            <v>ANGELICA PATRICIA</v>
          </cell>
          <cell r="S528" t="str">
            <v>No Aplica</v>
          </cell>
          <cell r="T528" t="str">
            <v>ANGELICA PATRICIA CAMARGO SIERRA</v>
          </cell>
          <cell r="U528" t="str">
            <v>F</v>
          </cell>
          <cell r="V528">
            <v>44579</v>
          </cell>
          <cell r="W528" t="str">
            <v>No Aplica</v>
          </cell>
          <cell r="X528">
            <v>44581</v>
          </cell>
          <cell r="Y528">
            <v>44791</v>
          </cell>
          <cell r="Z528" t="str">
            <v>Contratación Directa</v>
          </cell>
          <cell r="AA528" t="str">
            <v>Contrato</v>
          </cell>
          <cell r="AB528" t="str">
            <v>Prestación de Servicios Profesionales</v>
          </cell>
          <cell r="AC528" t="str">
            <v>PRESTAR SERVICIOS PROFESIONALES PARA ESTRUCTURAR URBANÍSTICAMENTE LOS PROYECTOS, INTERVENCIONES URBANAS INTEGRALES Y/O INSTRUMENTOS DE PLANEAMIENTO EN RESPONSABILIDAD DE LA ENTIDAD.</v>
          </cell>
          <cell r="AD528">
            <v>44581</v>
          </cell>
          <cell r="AE528">
            <v>44581</v>
          </cell>
          <cell r="AF528">
            <v>44581</v>
          </cell>
          <cell r="AG528">
            <v>44792</v>
          </cell>
          <cell r="AH528">
            <v>7</v>
          </cell>
          <cell r="AI528">
            <v>0</v>
          </cell>
          <cell r="AJ528">
            <v>7</v>
          </cell>
          <cell r="AK528">
            <v>7</v>
          </cell>
          <cell r="AL528">
            <v>0</v>
          </cell>
          <cell r="AN528">
            <v>44792</v>
          </cell>
          <cell r="AO528">
            <v>49000000</v>
          </cell>
          <cell r="AP528">
            <v>49000000</v>
          </cell>
          <cell r="AQ528">
            <v>7000000</v>
          </cell>
          <cell r="AR528">
            <v>0</v>
          </cell>
          <cell r="AS528">
            <v>3511</v>
          </cell>
          <cell r="AT528">
            <v>846</v>
          </cell>
          <cell r="AU528">
            <v>44573</v>
          </cell>
          <cell r="AV528">
            <v>49000000</v>
          </cell>
          <cell r="AW528" t="str">
            <v>O23011601190000007798</v>
          </cell>
          <cell r="AX528" t="str">
            <v>INVERSION</v>
          </cell>
          <cell r="AY528">
            <v>0</v>
          </cell>
          <cell r="AZ528" t="str">
            <v>5000265677</v>
          </cell>
          <cell r="BA528">
            <v>606</v>
          </cell>
          <cell r="BB528">
            <v>44580</v>
          </cell>
          <cell r="BC528">
            <v>49000000</v>
          </cell>
          <cell r="BK528" t="str">
            <v/>
          </cell>
          <cell r="CE528" t="str">
            <v/>
          </cell>
          <cell r="CF528" t="str">
            <v/>
          </cell>
          <cell r="EL528" t="str">
            <v>NO</v>
          </cell>
          <cell r="EM528" t="str">
            <v>No Aplica</v>
          </cell>
          <cell r="EN528" t="str">
            <v xml:space="preserve">120
</v>
          </cell>
          <cell r="EO528" t="e">
            <v>#VALUE!</v>
          </cell>
          <cell r="EP528">
            <v>45692</v>
          </cell>
          <cell r="ES528" t="str">
            <v>Clausula 1 - Numeral 6 y 23</v>
          </cell>
          <cell r="ET52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28" t="str">
            <v>No aplica</v>
          </cell>
        </row>
        <row r="529">
          <cell r="E529">
            <v>523</v>
          </cell>
          <cell r="F529" t="str">
            <v>523-2022</v>
          </cell>
          <cell r="G529" t="str">
            <v>CO1.PCCNTR.3268021</v>
          </cell>
          <cell r="H529" t="str">
            <v xml:space="preserve">REALIZAR AL 100 % DE LOS PREDIOS OBJETO DE ESTUDIO QUE LO REQUIERAN COMO PARTE DE LA FORMULACIÓN Y/O IMPLEMENTACIÓN EN INSTRUMENTOS DE GESTIÓN, UN DOCUMENTO TÉCNICO. </v>
          </cell>
          <cell r="I529" t="str">
            <v>En Ejecución</v>
          </cell>
          <cell r="J529" t="str">
            <v>https://community.secop.gov.co/Public/Tendering/OpportunityDetail/Index?noticeUID=CO1.NTC.2583594&amp;isFromPublicArea=True&amp;isModal=true&amp;asPopupView=true</v>
          </cell>
          <cell r="K529" t="str">
            <v>SDHT-SDGS-PSP-042-2022</v>
          </cell>
          <cell r="L529" t="str">
            <v>X</v>
          </cell>
          <cell r="N529" t="str">
            <v>CC</v>
          </cell>
          <cell r="O529">
            <v>1136883004</v>
          </cell>
          <cell r="P529">
            <v>2</v>
          </cell>
          <cell r="Q529" t="str">
            <v>ISAZA BERNHARD</v>
          </cell>
          <cell r="R529" t="str">
            <v>ELISA MARIA</v>
          </cell>
          <cell r="S529" t="str">
            <v>No Aplica</v>
          </cell>
          <cell r="T529" t="str">
            <v>ELISA MARIA ISAZA BERNHARD</v>
          </cell>
          <cell r="U529" t="str">
            <v>F</v>
          </cell>
          <cell r="V529">
            <v>44578</v>
          </cell>
          <cell r="W529">
            <v>44579</v>
          </cell>
          <cell r="X529">
            <v>44580</v>
          </cell>
          <cell r="Y529">
            <v>44790</v>
          </cell>
          <cell r="Z529" t="str">
            <v>Contratación Directa</v>
          </cell>
          <cell r="AA529" t="str">
            <v>Contrato</v>
          </cell>
          <cell r="AB529" t="str">
            <v>Prestación de Servicios Profesionales</v>
          </cell>
          <cell r="AC529" t="str">
            <v xml:space="preserve">PRESTAR SERVICIOS PROFESIONALES PARA ESTRUCTURAR LOS ASPECTOS ARQUITECTÓNICOS Y URBANÍSTICOS, EN LOS PROYECTOS QUE APOYA LA SUBDIRECCIÓN CON EL OBJETIVO DE PERMITIR LA HABILITACIÓN DE SUELO PARA VIVIENDA VIS/VIP Y USOS COMPLEMENTARIOS.
</v>
          </cell>
          <cell r="AD529">
            <v>44580</v>
          </cell>
          <cell r="AE529">
            <v>44580</v>
          </cell>
          <cell r="AF529">
            <v>44580</v>
          </cell>
          <cell r="AG529">
            <v>44791</v>
          </cell>
          <cell r="AH529">
            <v>7</v>
          </cell>
          <cell r="AI529">
            <v>0</v>
          </cell>
          <cell r="AJ529">
            <v>10.5</v>
          </cell>
          <cell r="AK529">
            <v>10</v>
          </cell>
          <cell r="AL529">
            <v>15</v>
          </cell>
          <cell r="AM529">
            <v>44791</v>
          </cell>
          <cell r="AN529">
            <v>44898</v>
          </cell>
          <cell r="AO529">
            <v>57890000</v>
          </cell>
          <cell r="AP529">
            <v>86835000</v>
          </cell>
          <cell r="AQ529">
            <v>8270000</v>
          </cell>
          <cell r="AR529">
            <v>0</v>
          </cell>
          <cell r="AS529">
            <v>3500</v>
          </cell>
          <cell r="AT529">
            <v>864</v>
          </cell>
          <cell r="AU529">
            <v>44575</v>
          </cell>
          <cell r="AV529">
            <v>57890000</v>
          </cell>
          <cell r="AW529" t="str">
            <v>O23011601190000007798</v>
          </cell>
          <cell r="AX529" t="str">
            <v>INVERSION</v>
          </cell>
          <cell r="AY529">
            <v>0</v>
          </cell>
          <cell r="AZ529" t="str">
            <v>5000263599</v>
          </cell>
          <cell r="BA529">
            <v>538</v>
          </cell>
          <cell r="BB529">
            <v>44579</v>
          </cell>
          <cell r="BC529">
            <v>57890000</v>
          </cell>
          <cell r="BD529">
            <v>4103</v>
          </cell>
          <cell r="BE529">
            <v>1276</v>
          </cell>
          <cell r="BF529">
            <v>44768</v>
          </cell>
          <cell r="BG529">
            <v>5000349161</v>
          </cell>
          <cell r="BH529">
            <v>1222</v>
          </cell>
          <cell r="BI529">
            <v>44785</v>
          </cell>
          <cell r="BJ529" t="str">
            <v>O23011601190000007798</v>
          </cell>
          <cell r="BK529" t="str">
            <v>INVERSION</v>
          </cell>
          <cell r="BL529">
            <v>44784</v>
          </cell>
          <cell r="BM529">
            <v>28945000</v>
          </cell>
          <cell r="CE529" t="str">
            <v/>
          </cell>
          <cell r="CF529" t="str">
            <v/>
          </cell>
          <cell r="CI529">
            <v>44775</v>
          </cell>
          <cell r="CJ529">
            <v>3</v>
          </cell>
          <cell r="CK529">
            <v>15</v>
          </cell>
          <cell r="CL529">
            <v>44784</v>
          </cell>
          <cell r="CM529">
            <v>44792</v>
          </cell>
          <cell r="CN529">
            <v>44898</v>
          </cell>
          <cell r="EL529" t="str">
            <v>NO</v>
          </cell>
          <cell r="EM529" t="str">
            <v>No Aplica</v>
          </cell>
          <cell r="EN529" t="str">
            <v xml:space="preserve">120
</v>
          </cell>
          <cell r="EO529" t="e">
            <v>#VALUE!</v>
          </cell>
          <cell r="EP529">
            <v>45798</v>
          </cell>
          <cell r="ES529" t="str">
            <v>Clausula 1 - Numeral 6 y 23</v>
          </cell>
          <cell r="ET52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29" t="str">
            <v>No aplica</v>
          </cell>
        </row>
        <row r="530">
          <cell r="E530">
            <v>524</v>
          </cell>
          <cell r="F530" t="str">
            <v>524-2022</v>
          </cell>
          <cell r="G530" t="str">
            <v>CO1.PCCNTR.3268517</v>
          </cell>
          <cell r="H530" t="str">
            <v>DESARROLLAR 100 % LINEAMIENTOS TÉCNICOS PARA LA GESTIÓN DE LA INFORMACIÓN REQUERIDA EN EL DISEÑO DE LA POLÍTICA DE SERVICIOS PÚBLICOS</v>
          </cell>
          <cell r="I530" t="str">
            <v>En Ejecución</v>
          </cell>
          <cell r="J530" t="str">
            <v>https://community.secop.gov.co/Public/Tendering/OpportunityDetail/Index?noticeUID=CO1.NTC.2584124&amp;isFromPublicArea=True&amp;isModal=true&amp;asPopupView=true</v>
          </cell>
          <cell r="K530" t="str">
            <v>SDHT-SDSP-PSP-026-2022</v>
          </cell>
          <cell r="L530" t="str">
            <v>X</v>
          </cell>
          <cell r="N530" t="str">
            <v>CC</v>
          </cell>
          <cell r="O530">
            <v>13872714</v>
          </cell>
          <cell r="P530">
            <v>9</v>
          </cell>
          <cell r="Q530" t="str">
            <v>RAGUA RUEDA</v>
          </cell>
          <cell r="R530" t="str">
            <v>ELKIN DARIO</v>
          </cell>
          <cell r="S530" t="str">
            <v>No Aplica</v>
          </cell>
          <cell r="T530" t="str">
            <v>ELKIN DARIO RAGUA RUEDA</v>
          </cell>
          <cell r="U530" t="str">
            <v>M</v>
          </cell>
          <cell r="V530">
            <v>44578</v>
          </cell>
          <cell r="W530" t="str">
            <v>No Aplica</v>
          </cell>
          <cell r="X530">
            <v>44580</v>
          </cell>
          <cell r="Y530">
            <v>44926</v>
          </cell>
          <cell r="Z530" t="str">
            <v>Contratación Directa</v>
          </cell>
          <cell r="AA530" t="str">
            <v>Contrato</v>
          </cell>
          <cell r="AB530" t="str">
            <v>Prestación de Servicios Profesionales</v>
          </cell>
          <cell r="AC530" t="str">
            <v>PRESTAR SERVICIOS PROFESIONALES PARA APOYAR LA GESTIÓN DE LA INFORMACIÓN EN LA IMPLEMENTACIÓN Y SEGUIMIENTO DE LA POLÍTICA PÚBLICA DE SERVICIOS PÚBLICOS DOMICILIARIOS Y DE LOS PLANES FORMULADOS POR LA SUBDIRECCIÓN DE SERVICIOS PÚBLICOS</v>
          </cell>
          <cell r="AD530">
            <v>44580</v>
          </cell>
          <cell r="AE530">
            <v>44580</v>
          </cell>
          <cell r="AF530">
            <v>44580</v>
          </cell>
          <cell r="AG530">
            <v>44929</v>
          </cell>
          <cell r="AH530">
            <v>11</v>
          </cell>
          <cell r="AI530">
            <v>15</v>
          </cell>
          <cell r="AJ530">
            <v>11.5</v>
          </cell>
          <cell r="AK530">
            <v>11</v>
          </cell>
          <cell r="AL530">
            <v>15</v>
          </cell>
          <cell r="AN530">
            <v>44929</v>
          </cell>
          <cell r="AO530">
            <v>88837500</v>
          </cell>
          <cell r="AP530">
            <v>88837500</v>
          </cell>
          <cell r="AQ530">
            <v>7725000</v>
          </cell>
          <cell r="AR530">
            <v>0</v>
          </cell>
          <cell r="AS530">
            <v>3434</v>
          </cell>
          <cell r="AT530">
            <v>764</v>
          </cell>
          <cell r="AU530">
            <v>44566</v>
          </cell>
          <cell r="AV530">
            <v>88837500</v>
          </cell>
          <cell r="AW530" t="str">
            <v>O23011602370000007615</v>
          </cell>
          <cell r="AX530" t="str">
            <v>INVERSION</v>
          </cell>
          <cell r="AY530">
            <v>0</v>
          </cell>
          <cell r="AZ530" t="str">
            <v>5000263610</v>
          </cell>
          <cell r="BA530">
            <v>540</v>
          </cell>
          <cell r="BB530">
            <v>44579</v>
          </cell>
          <cell r="BC530">
            <v>88837500</v>
          </cell>
          <cell r="BK530" t="str">
            <v/>
          </cell>
          <cell r="CE530" t="str">
            <v/>
          </cell>
          <cell r="CF530" t="str">
            <v/>
          </cell>
          <cell r="EL530" t="str">
            <v>NO</v>
          </cell>
          <cell r="EM530" t="str">
            <v>No Aplica</v>
          </cell>
          <cell r="EN530" t="str">
            <v xml:space="preserve">120
</v>
          </cell>
          <cell r="EO530" t="e">
            <v>#VALUE!</v>
          </cell>
          <cell r="EP530">
            <v>45829</v>
          </cell>
          <cell r="ES530" t="str">
            <v>Clausula 1 - Numeral 6 y 23</v>
          </cell>
          <cell r="ET53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30" t="str">
            <v>No aplica</v>
          </cell>
        </row>
        <row r="531">
          <cell r="E531">
            <v>525</v>
          </cell>
          <cell r="F531" t="str">
            <v>525-2022</v>
          </cell>
          <cell r="G531" t="str">
            <v>CO1.PCCNTR.3266978</v>
          </cell>
          <cell r="H531" t="str">
            <v>MANTENER 1 PLAN DE ADECUACION Y SOSTENIBILIDAD DEL SIG-MIPG</v>
          </cell>
          <cell r="I531" t="str">
            <v>En Ejecución</v>
          </cell>
          <cell r="J531" t="str">
            <v xml:space="preserve">https://community.secop.gov.co/Public/Tendering/ContractNoticePhases/View?PPI=CO1.PPI.16642091&amp;isFromPublicArea=True&amp;isModal=False
</v>
          </cell>
          <cell r="K531" t="str">
            <v>SDHT-SDPP-PSP-015_2022</v>
          </cell>
          <cell r="L531" t="str">
            <v>X</v>
          </cell>
          <cell r="N531" t="str">
            <v>CC</v>
          </cell>
          <cell r="O531">
            <v>1049606407</v>
          </cell>
          <cell r="P531">
            <v>5</v>
          </cell>
          <cell r="Q531" t="str">
            <v>RUIZ CAMACHO</v>
          </cell>
          <cell r="R531" t="str">
            <v>PAULA LIZZETTE</v>
          </cell>
          <cell r="S531" t="str">
            <v>No Aplica</v>
          </cell>
          <cell r="T531" t="str">
            <v>PAULA LIZZETTE RUIZ CAMACHO</v>
          </cell>
          <cell r="U531" t="str">
            <v>F</v>
          </cell>
          <cell r="V531">
            <v>44578</v>
          </cell>
          <cell r="W531" t="str">
            <v>No Aplica</v>
          </cell>
          <cell r="X531">
            <v>44579</v>
          </cell>
          <cell r="Y531">
            <v>44759</v>
          </cell>
          <cell r="Z531" t="str">
            <v>Contratación Directa</v>
          </cell>
          <cell r="AA531" t="str">
            <v>Contrato</v>
          </cell>
          <cell r="AB531" t="str">
            <v>Prestación de Servicios Profesionales</v>
          </cell>
          <cell r="AC531" t="str">
            <v>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v>
          </cell>
          <cell r="AD531">
            <v>44579</v>
          </cell>
          <cell r="AE531">
            <v>44579</v>
          </cell>
          <cell r="AF531">
            <v>44579</v>
          </cell>
          <cell r="AG531">
            <v>44759</v>
          </cell>
          <cell r="AH531">
            <v>6</v>
          </cell>
          <cell r="AI531">
            <v>0</v>
          </cell>
          <cell r="AJ531">
            <v>6</v>
          </cell>
          <cell r="AK531">
            <v>6</v>
          </cell>
          <cell r="AL531">
            <v>0</v>
          </cell>
          <cell r="AN531">
            <v>44759</v>
          </cell>
          <cell r="AO531">
            <v>46800000</v>
          </cell>
          <cell r="AP531">
            <v>46800000</v>
          </cell>
          <cell r="AQ531">
            <v>7800000</v>
          </cell>
          <cell r="AR531">
            <v>0</v>
          </cell>
          <cell r="AS531">
            <v>3516</v>
          </cell>
          <cell r="AT531">
            <v>833</v>
          </cell>
          <cell r="AU531">
            <v>44568</v>
          </cell>
          <cell r="AV531">
            <v>89700000</v>
          </cell>
          <cell r="AW531" t="str">
            <v>O23011605560000007602</v>
          </cell>
          <cell r="AX531" t="str">
            <v>INVERSION</v>
          </cell>
          <cell r="AY531">
            <v>0</v>
          </cell>
          <cell r="AZ531" t="str">
            <v>5000263621</v>
          </cell>
          <cell r="BA531">
            <v>542</v>
          </cell>
          <cell r="BB531">
            <v>44579</v>
          </cell>
          <cell r="BC531">
            <v>46800000</v>
          </cell>
          <cell r="BK531" t="str">
            <v/>
          </cell>
          <cell r="CE531" t="str">
            <v/>
          </cell>
          <cell r="CF531" t="str">
            <v/>
          </cell>
          <cell r="EL531" t="str">
            <v>NO</v>
          </cell>
          <cell r="EM531" t="str">
            <v>No Aplica</v>
          </cell>
          <cell r="EN531" t="str">
            <v xml:space="preserve">120
</v>
          </cell>
          <cell r="EO531" t="e">
            <v>#VALUE!</v>
          </cell>
          <cell r="EP531">
            <v>45659</v>
          </cell>
          <cell r="ES531" t="str">
            <v>Clausula 1 - Numeral 6 y 23</v>
          </cell>
          <cell r="ET53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31" t="str">
            <v>No aplica</v>
          </cell>
        </row>
        <row r="532">
          <cell r="E532">
            <v>526</v>
          </cell>
          <cell r="F532" t="str">
            <v>526-2022</v>
          </cell>
          <cell r="G532" t="str">
            <v>CO1.PCCNTR.3269903</v>
          </cell>
          <cell r="H532" t="str">
            <v xml:space="preserve">REALIZAR ADECUACIONES DE CALIDAD A 4500 VIVIENDAS PRIORIZANDO HOGARES CON JEFATURA FEMENINA, PERSONAS CON DISCAPACIDAD, VÍCTIMAS DEL CONFLICTO ARMADO, POBLACIÓN ÉTNICA Y ADULTOS MAYORES </v>
          </cell>
          <cell r="I532" t="str">
            <v>En Ejecución</v>
          </cell>
          <cell r="J532" t="str">
            <v>https://community.secop.gov.co/Public/Tendering/OpportunityDetail/Index?noticeUID=CO1.NTC.2585416&amp;isFromPublicArea=True&amp;isModal=true&amp;asPopupView=true</v>
          </cell>
          <cell r="K532" t="str">
            <v>SDHT-SDB-PSP-022-2022</v>
          </cell>
          <cell r="L532" t="str">
            <v>X</v>
          </cell>
          <cell r="N532" t="str">
            <v>CC</v>
          </cell>
          <cell r="O532">
            <v>1026283518</v>
          </cell>
          <cell r="P532">
            <v>2</v>
          </cell>
          <cell r="Q532" t="str">
            <v>GONZALEZ DUQUE</v>
          </cell>
          <cell r="R532" t="str">
            <v>CINDY ALEJANDRA</v>
          </cell>
          <cell r="S532" t="str">
            <v>No Aplica</v>
          </cell>
          <cell r="T532" t="str">
            <v>CINDY ALEJANDRA GONZALEZ DUQUE</v>
          </cell>
          <cell r="U532" t="str">
            <v>F</v>
          </cell>
          <cell r="V532">
            <v>44578</v>
          </cell>
          <cell r="W532" t="str">
            <v>21/01/2022</v>
          </cell>
          <cell r="X532">
            <v>44582</v>
          </cell>
          <cell r="Y532">
            <v>44912</v>
          </cell>
          <cell r="Z532" t="str">
            <v>Contratación Directa</v>
          </cell>
          <cell r="AA532" t="str">
            <v>Contrato</v>
          </cell>
          <cell r="AB532" t="str">
            <v>Prestación de Servicios Profesionales</v>
          </cell>
          <cell r="AC532" t="str">
            <v>PRESTAR SERVICIOS PROFESIONALES PARA APOYAR Y ACOMPAÑAR TECNICAMENTE EN LA ESTRUCTURACIÓN, EJECUCIÓN Y EL SEGUIMIENTO DE LOS PROYECTOS DE CONEXIONES INTRADOMICILIARIAS DE ACUEDUCTO Y ALCANTARILLADO EN EL MARCO DE LOS MEJORAMIENTOS DE VIVIENDA EN LOS TERRITORIOS PRIORIZADOS POR LA SECRETARÍA DISTRITAL DEL HÁBITAT</v>
          </cell>
          <cell r="AD532">
            <v>44582</v>
          </cell>
          <cell r="AE532">
            <v>44582</v>
          </cell>
          <cell r="AF532">
            <v>44582</v>
          </cell>
          <cell r="AG532">
            <v>44915</v>
          </cell>
          <cell r="AH532">
            <v>11</v>
          </cell>
          <cell r="AI532">
            <v>0</v>
          </cell>
          <cell r="AJ532">
            <v>11</v>
          </cell>
          <cell r="AK532">
            <v>11</v>
          </cell>
          <cell r="AL532">
            <v>0</v>
          </cell>
          <cell r="AN532">
            <v>44915</v>
          </cell>
          <cell r="AO532">
            <v>67980000</v>
          </cell>
          <cell r="AP532">
            <v>67980000</v>
          </cell>
          <cell r="AQ532">
            <v>6180000</v>
          </cell>
          <cell r="AR532">
            <v>0</v>
          </cell>
          <cell r="AS532">
            <v>2750</v>
          </cell>
          <cell r="AT532">
            <v>204</v>
          </cell>
          <cell r="AU532">
            <v>44564</v>
          </cell>
          <cell r="AV532">
            <v>67980000</v>
          </cell>
          <cell r="AW532" t="str">
            <v>O23011601010000007715</v>
          </cell>
          <cell r="AX532" t="str">
            <v>INVERSION</v>
          </cell>
          <cell r="AY532">
            <v>0</v>
          </cell>
          <cell r="AZ532" t="str">
            <v>5000262892</v>
          </cell>
          <cell r="BA532">
            <v>509</v>
          </cell>
          <cell r="BB532">
            <v>44579</v>
          </cell>
          <cell r="BC532">
            <v>67980000</v>
          </cell>
          <cell r="BK532" t="str">
            <v/>
          </cell>
          <cell r="CE532" t="str">
            <v/>
          </cell>
          <cell r="CF532" t="str">
            <v/>
          </cell>
          <cell r="EL532" t="str">
            <v>NO</v>
          </cell>
          <cell r="EM532" t="str">
            <v>No Aplica</v>
          </cell>
          <cell r="EN532" t="str">
            <v xml:space="preserve">120
</v>
          </cell>
          <cell r="EO532" t="e">
            <v>#VALUE!</v>
          </cell>
          <cell r="EP532">
            <v>45815</v>
          </cell>
          <cell r="ES532" t="str">
            <v>Clausula 1 - Numeral 6 y 23</v>
          </cell>
          <cell r="ET53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32" t="str">
            <v>No aplica</v>
          </cell>
        </row>
        <row r="533">
          <cell r="E533">
            <v>527</v>
          </cell>
          <cell r="F533" t="str">
            <v>527-2022</v>
          </cell>
          <cell r="G533" t="str">
            <v>CO1.PCCNTR.3269677</v>
          </cell>
          <cell r="H533" t="str">
            <v xml:space="preserve">ASIGNAR 4500 SUBSIDIOS PARA MEJORAMIENTO DE VIVIENDA PRIORIZANDO HOGARES CON JEFATURA FEMENINA, PERSONAS CON DISCAPACIDAD, VÍCTIMAS DEL CONFLICTO ARMADO, POBLACIÓN ÉTNICA Y ADULTOS MAYORES </v>
          </cell>
          <cell r="I533" t="str">
            <v>En Ejecución</v>
          </cell>
          <cell r="J533" t="str">
            <v>https://community.secop.gov.co/Public/Tendering/OpportunityDetail/Index?noticeUID=CO1.NTC.2585601&amp;isFromPublicArea=True&amp;isModal=true&amp;asPopupView=true</v>
          </cell>
          <cell r="K533" t="str">
            <v>SDHT-SDB-PSP-091-2022</v>
          </cell>
          <cell r="L533" t="str">
            <v>X</v>
          </cell>
          <cell r="N533" t="str">
            <v>CC</v>
          </cell>
          <cell r="O533">
            <v>1033701208</v>
          </cell>
          <cell r="P533">
            <v>4</v>
          </cell>
          <cell r="Q533" t="str">
            <v xml:space="preserve">MARTINEZ </v>
          </cell>
          <cell r="R533" t="str">
            <v>DIANA CAROLINA</v>
          </cell>
          <cell r="S533" t="str">
            <v>No Aplica</v>
          </cell>
          <cell r="T533" t="str">
            <v xml:space="preserve">DIANA CAROLINA MARTINEZ </v>
          </cell>
          <cell r="U533" t="str">
            <v>F</v>
          </cell>
          <cell r="V533">
            <v>44578</v>
          </cell>
          <cell r="W533">
            <v>44579</v>
          </cell>
          <cell r="X533">
            <v>44581</v>
          </cell>
          <cell r="Y533">
            <v>44911</v>
          </cell>
          <cell r="Z533" t="str">
            <v>Contratación Directa</v>
          </cell>
          <cell r="AA533" t="str">
            <v>Contrato</v>
          </cell>
          <cell r="AB533" t="str">
            <v>Prestación de Servicios Profesionales</v>
          </cell>
          <cell r="AC533" t="str">
            <v>PRESTAR SERVICIOS PROFESIONALES PARA BRINDAR INSUMOS JURIDICO - NORMATIVOS Y APOYAR PROCESOS CONTRACTUALES EN TODAS SUS ETAPAS, PARA LA ESTRUCTURACIÓN Y EJECUCIÓN DE LOS MEJORAMIENTOS DE VIVIENDA - MODALIDAD HABITABILIDAD Y DEMÁS PROCESOS ADELANTADOS POR LA SUBDIRECCIÓN DE BARRIOS DE LA SECRETARÍA DISTRITAL DEL HÁBITA</v>
          </cell>
          <cell r="AD533">
            <v>44581</v>
          </cell>
          <cell r="AE533">
            <v>44581</v>
          </cell>
          <cell r="AF533">
            <v>44581</v>
          </cell>
          <cell r="AG533">
            <v>44914</v>
          </cell>
          <cell r="AH533">
            <v>11</v>
          </cell>
          <cell r="AI533">
            <v>0</v>
          </cell>
          <cell r="AJ533">
            <v>11</v>
          </cell>
          <cell r="AK533">
            <v>11</v>
          </cell>
          <cell r="AL533">
            <v>0</v>
          </cell>
          <cell r="AN533">
            <v>44914</v>
          </cell>
          <cell r="AO533">
            <v>80300000</v>
          </cell>
          <cell r="AP533">
            <v>80300000</v>
          </cell>
          <cell r="AQ533">
            <v>7300000</v>
          </cell>
          <cell r="AR533">
            <v>0</v>
          </cell>
          <cell r="AS533">
            <v>2710</v>
          </cell>
          <cell r="AT533">
            <v>881</v>
          </cell>
          <cell r="AU533">
            <v>44575</v>
          </cell>
          <cell r="AV533">
            <v>80300000</v>
          </cell>
          <cell r="AW533" t="str">
            <v>O23011601010000007715</v>
          </cell>
          <cell r="AX533" t="str">
            <v>INVERSION</v>
          </cell>
          <cell r="AY533">
            <v>0</v>
          </cell>
          <cell r="AZ533" t="str">
            <v>5000262924</v>
          </cell>
          <cell r="BA533">
            <v>515</v>
          </cell>
          <cell r="BB533">
            <v>44579</v>
          </cell>
          <cell r="BC533">
            <v>80300000</v>
          </cell>
          <cell r="BK533" t="str">
            <v/>
          </cell>
          <cell r="CE533" t="str">
            <v/>
          </cell>
          <cell r="CF533" t="str">
            <v/>
          </cell>
          <cell r="EL533" t="str">
            <v>NO</v>
          </cell>
          <cell r="EM533" t="str">
            <v>No Aplica</v>
          </cell>
          <cell r="EN533" t="str">
            <v xml:space="preserve">120
</v>
          </cell>
          <cell r="EO533" t="e">
            <v>#VALUE!</v>
          </cell>
          <cell r="EP533">
            <v>45814</v>
          </cell>
          <cell r="ES533" t="str">
            <v>Clausula 1 - Numeral 6 y 23</v>
          </cell>
          <cell r="ET53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33" t="str">
            <v>No aplica</v>
          </cell>
        </row>
        <row r="534">
          <cell r="E534">
            <v>528</v>
          </cell>
          <cell r="F534" t="str">
            <v>528-2022</v>
          </cell>
          <cell r="G534" t="str">
            <v>CO1.PCCNTR.3269960</v>
          </cell>
          <cell r="H534" t="str">
            <v xml:space="preserve">REALIZAR ADECUACIONES DE CALIDAD A 4500 VIVIENDAS PRIORIZANDO HOGARES CON JEFATURA FEMENINA, PERSONAS CON DISCAPACIDAD, VÍCTIMAS DEL CONFLICTO ARMADO, POBLACIÓN ÉTNICA Y ADULTOS MAYORES </v>
          </cell>
          <cell r="I534" t="str">
            <v>En Ejecución</v>
          </cell>
          <cell r="J534" t="str">
            <v>https://community.secop.gov.co/Public/Tendering/OpportunityDetail/Index?noticeUID=CO1.NTC.2585462&amp;isFromPublicArea=True&amp;isModal=true&amp;asPopupView=true</v>
          </cell>
          <cell r="K534" t="str">
            <v>SDHT-SDB-PSP-112-2022</v>
          </cell>
          <cell r="L534" t="str">
            <v>X</v>
          </cell>
          <cell r="N534" t="str">
            <v>CC</v>
          </cell>
          <cell r="O534">
            <v>1030634322</v>
          </cell>
          <cell r="P534">
            <v>8</v>
          </cell>
          <cell r="Q534" t="str">
            <v>SANCHEZ BERMUDEZ</v>
          </cell>
          <cell r="R534" t="str">
            <v>DIANA MARCELA</v>
          </cell>
          <cell r="S534" t="str">
            <v>No Aplica</v>
          </cell>
          <cell r="T534" t="str">
            <v>DIANA MARCELA SANCHEZ BERMUDEZ</v>
          </cell>
          <cell r="U534" t="str">
            <v>F</v>
          </cell>
          <cell r="V534">
            <v>44578</v>
          </cell>
          <cell r="W534">
            <v>44579</v>
          </cell>
          <cell r="X534">
            <v>44580</v>
          </cell>
          <cell r="Y534">
            <v>44912</v>
          </cell>
          <cell r="Z534" t="str">
            <v>Contratación Directa</v>
          </cell>
          <cell r="AA534" t="str">
            <v>Contrato</v>
          </cell>
          <cell r="AB534" t="str">
            <v>Prestación de Servicios Profesionales</v>
          </cell>
          <cell r="AC534" t="str">
            <v>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v>
          </cell>
          <cell r="AD534">
            <v>44580</v>
          </cell>
          <cell r="AE534">
            <v>44580</v>
          </cell>
          <cell r="AF534">
            <v>44580</v>
          </cell>
          <cell r="AG534">
            <v>44913</v>
          </cell>
          <cell r="AH534">
            <v>11</v>
          </cell>
          <cell r="AI534">
            <v>0</v>
          </cell>
          <cell r="AJ534">
            <v>11</v>
          </cell>
          <cell r="AK534">
            <v>11</v>
          </cell>
          <cell r="AL534">
            <v>0</v>
          </cell>
          <cell r="AN534">
            <v>44913</v>
          </cell>
          <cell r="AO534">
            <v>58300000</v>
          </cell>
          <cell r="AP534">
            <v>58300000</v>
          </cell>
          <cell r="AQ534">
            <v>5300000</v>
          </cell>
          <cell r="AR534">
            <v>0</v>
          </cell>
          <cell r="AS534">
            <v>2749</v>
          </cell>
          <cell r="AT534">
            <v>394</v>
          </cell>
          <cell r="AU534">
            <v>44565</v>
          </cell>
          <cell r="AV534">
            <v>58300000</v>
          </cell>
          <cell r="AW534" t="str">
            <v>O23011601010000007715</v>
          </cell>
          <cell r="AX534" t="str">
            <v>INVERSION</v>
          </cell>
          <cell r="AY534">
            <v>0</v>
          </cell>
          <cell r="AZ534" t="str">
            <v>5000262936</v>
          </cell>
          <cell r="BA534">
            <v>517</v>
          </cell>
          <cell r="BB534">
            <v>44579</v>
          </cell>
          <cell r="BC534">
            <v>58300000</v>
          </cell>
          <cell r="BK534" t="str">
            <v/>
          </cell>
          <cell r="CE534" t="str">
            <v/>
          </cell>
          <cell r="CF534" t="str">
            <v/>
          </cell>
          <cell r="EL534" t="str">
            <v>NO</v>
          </cell>
          <cell r="EM534" t="str">
            <v>No Aplica</v>
          </cell>
          <cell r="EN534" t="str">
            <v xml:space="preserve">120
</v>
          </cell>
          <cell r="EO534" t="e">
            <v>#VALUE!</v>
          </cell>
          <cell r="EP534">
            <v>45813</v>
          </cell>
          <cell r="ES534" t="str">
            <v>Clausula 1 - Numeral 6 y 23</v>
          </cell>
          <cell r="ET53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34" t="str">
            <v>No aplica</v>
          </cell>
        </row>
        <row r="535">
          <cell r="E535">
            <v>529</v>
          </cell>
          <cell r="F535" t="str">
            <v>529-2022</v>
          </cell>
          <cell r="G535" t="str">
            <v>CO1.PCCNTR.3269882</v>
          </cell>
          <cell r="H535" t="str">
            <v>ELABORAR 8 DOCUMENTOS DE LINEAMIENTOS DE INTERVENCIÓN, GESTIÓN INTERINSTITUCIONAL Y EVALUACIÓN DE LAS INTERVENCIONES TERRITORIALES EN LOS 8 TERRITORIOS PRIORIZADOS EN ÁREAS DE ORIGEN INFORMAL</v>
          </cell>
          <cell r="I535" t="str">
            <v>En Ejecución</v>
          </cell>
          <cell r="J535" t="str">
            <v>https://community.secop.gov.co/Public/Tendering/OpportunityDetail/Index?noticeUID=CO1.NTC.2585732&amp;isFromPublicArea=True&amp;isModal=true&amp;asPopupView=true</v>
          </cell>
          <cell r="K535" t="str">
            <v>SDHT-SDB-PSP-093-2022</v>
          </cell>
          <cell r="L535" t="str">
            <v>X</v>
          </cell>
          <cell r="N535" t="str">
            <v>CC</v>
          </cell>
          <cell r="O535">
            <v>79247836</v>
          </cell>
          <cell r="P535">
            <v>9</v>
          </cell>
          <cell r="Q535" t="str">
            <v>ROBAYO CASTELLANOS</v>
          </cell>
          <cell r="R535" t="str">
            <v>OSCAR ANDRES</v>
          </cell>
          <cell r="S535" t="str">
            <v>No Aplica</v>
          </cell>
          <cell r="T535" t="str">
            <v>OSCAR ANDRES ROBAYO CASTELLANOS</v>
          </cell>
          <cell r="U535" t="str">
            <v>M</v>
          </cell>
          <cell r="V535">
            <v>44578</v>
          </cell>
          <cell r="W535">
            <v>44582</v>
          </cell>
          <cell r="X535">
            <v>44580</v>
          </cell>
          <cell r="Y535">
            <v>44758</v>
          </cell>
          <cell r="Z535" t="str">
            <v>Contratación Directa</v>
          </cell>
          <cell r="AA535" t="str">
            <v>Contrato</v>
          </cell>
          <cell r="AB535" t="str">
            <v>Prestación de Servicios Profesionales</v>
          </cell>
          <cell r="AC535" t="str">
            <v>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v>
          </cell>
          <cell r="AD535">
            <v>44582</v>
          </cell>
          <cell r="AE535">
            <v>44582</v>
          </cell>
          <cell r="AF535">
            <v>44582</v>
          </cell>
          <cell r="AG535">
            <v>44762</v>
          </cell>
          <cell r="AH535">
            <v>6</v>
          </cell>
          <cell r="AI535">
            <v>0</v>
          </cell>
          <cell r="AJ535">
            <v>9</v>
          </cell>
          <cell r="AK535">
            <v>9</v>
          </cell>
          <cell r="AL535">
            <v>0</v>
          </cell>
          <cell r="AM535">
            <v>44762</v>
          </cell>
          <cell r="AN535">
            <v>44854</v>
          </cell>
          <cell r="AO535">
            <v>57000000</v>
          </cell>
          <cell r="AP535">
            <v>85500000</v>
          </cell>
          <cell r="AQ535">
            <v>9500000</v>
          </cell>
          <cell r="AR535">
            <v>0</v>
          </cell>
          <cell r="AS535">
            <v>2805</v>
          </cell>
          <cell r="AT535">
            <v>498</v>
          </cell>
          <cell r="AU535">
            <v>44565</v>
          </cell>
          <cell r="AV535">
            <v>57000000</v>
          </cell>
          <cell r="AW535" t="str">
            <v>O23011601190000007575</v>
          </cell>
          <cell r="AX535" t="str">
            <v>INVERSION</v>
          </cell>
          <cell r="AY535">
            <v>0</v>
          </cell>
          <cell r="AZ535" t="str">
            <v>5000263016</v>
          </cell>
          <cell r="BA535">
            <v>518</v>
          </cell>
          <cell r="BB535">
            <v>44579</v>
          </cell>
          <cell r="BC535">
            <v>57000000</v>
          </cell>
          <cell r="BD535">
            <v>3966</v>
          </cell>
          <cell r="BE535">
            <v>1126</v>
          </cell>
          <cell r="BF535">
            <v>44759</v>
          </cell>
          <cell r="BG535">
            <v>5000337666</v>
          </cell>
          <cell r="BH535">
            <v>1125</v>
          </cell>
          <cell r="BI535">
            <v>44760</v>
          </cell>
          <cell r="BJ535" t="str">
            <v>O23011601190000007575</v>
          </cell>
          <cell r="BK535" t="str">
            <v>INVERSION</v>
          </cell>
          <cell r="BL535">
            <v>44757</v>
          </cell>
          <cell r="BM535">
            <v>28500000</v>
          </cell>
          <cell r="CE535" t="str">
            <v/>
          </cell>
          <cell r="CF535" t="str">
            <v/>
          </cell>
          <cell r="CI535">
            <v>44747</v>
          </cell>
          <cell r="CJ535">
            <v>3</v>
          </cell>
          <cell r="CK535">
            <v>0</v>
          </cell>
          <cell r="CL535">
            <v>44757</v>
          </cell>
          <cell r="CM535">
            <v>44763</v>
          </cell>
          <cell r="CN535">
            <v>44854</v>
          </cell>
          <cell r="EL535" t="str">
            <v>NO</v>
          </cell>
          <cell r="EM535" t="str">
            <v>No Aplica</v>
          </cell>
          <cell r="EN535" t="str">
            <v xml:space="preserve">120
</v>
          </cell>
          <cell r="EO535" t="e">
            <v>#VALUE!</v>
          </cell>
          <cell r="EP535">
            <v>45754</v>
          </cell>
          <cell r="ES535" t="str">
            <v>Clausula 1 - Numeral 6 y 23</v>
          </cell>
          <cell r="ET53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35" t="str">
            <v>No aplica</v>
          </cell>
        </row>
        <row r="536">
          <cell r="E536">
            <v>530</v>
          </cell>
          <cell r="F536" t="str">
            <v>530-2022</v>
          </cell>
          <cell r="G536" t="str">
            <v>CO1.PCCNTR.3270139</v>
          </cell>
          <cell r="H536" t="str">
            <v>ELABORAR 8 DOCUMENTOS DE LINEAMIENTOS DE INTERVENCIÓN, GESTIÓN INTERINSTITUCIONAL Y EVALUACIÓN DE LAS INTERVENCIONES TERRITORIALES EN LOS 8 TERRITORIOS PRIORIZADOS EN ÁREAS DE ORIGEN INFORMAL</v>
          </cell>
          <cell r="I536" t="str">
            <v>En Ejecución</v>
          </cell>
          <cell r="J536" t="str">
            <v>https://community.secop.gov.co/Public/Tendering/OpportunityDetail/Index?noticeUID=CO1.NTC.2585748&amp;isFromPublicArea=True&amp;isModal=true&amp;asPopupView=true</v>
          </cell>
          <cell r="K536" t="str">
            <v>SDHT-SDB-PSP-094-2022</v>
          </cell>
          <cell r="L536" t="str">
            <v>X</v>
          </cell>
          <cell r="N536" t="str">
            <v>CC</v>
          </cell>
          <cell r="O536">
            <v>1019026075</v>
          </cell>
          <cell r="P536">
            <v>5</v>
          </cell>
          <cell r="Q536" t="str">
            <v>BELTRAN BURGOS</v>
          </cell>
          <cell r="R536" t="str">
            <v>DIEGO ANDRES</v>
          </cell>
          <cell r="S536" t="str">
            <v>No Aplica</v>
          </cell>
          <cell r="T536" t="str">
            <v>DIEGO ANDRES BELTRAN BURGOS</v>
          </cell>
          <cell r="U536" t="str">
            <v>M</v>
          </cell>
          <cell r="V536">
            <v>44578</v>
          </cell>
          <cell r="W536">
            <v>44585</v>
          </cell>
          <cell r="X536">
            <v>44580</v>
          </cell>
          <cell r="Y536">
            <v>44907</v>
          </cell>
          <cell r="Z536" t="str">
            <v>Contratación Directa</v>
          </cell>
          <cell r="AA536" t="str">
            <v>Contrato</v>
          </cell>
          <cell r="AB536" t="str">
            <v>Prestación de Servicios Profesionales</v>
          </cell>
          <cell r="AC536" t="str">
            <v xml:space="preserve"> 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v>
          </cell>
          <cell r="AD536">
            <v>44585</v>
          </cell>
          <cell r="AE536">
            <v>44585</v>
          </cell>
          <cell r="AF536">
            <v>44585</v>
          </cell>
          <cell r="AG536">
            <v>44918</v>
          </cell>
          <cell r="AH536">
            <v>11</v>
          </cell>
          <cell r="AI536">
            <v>0</v>
          </cell>
          <cell r="AJ536">
            <v>11</v>
          </cell>
          <cell r="AK536">
            <v>11</v>
          </cell>
          <cell r="AL536">
            <v>0</v>
          </cell>
          <cell r="AN536">
            <v>44918</v>
          </cell>
          <cell r="AO536">
            <v>58300000</v>
          </cell>
          <cell r="AP536">
            <v>58300000</v>
          </cell>
          <cell r="AQ536">
            <v>5300000</v>
          </cell>
          <cell r="AR536">
            <v>0</v>
          </cell>
          <cell r="AS536">
            <v>2797</v>
          </cell>
          <cell r="AT536">
            <v>444</v>
          </cell>
          <cell r="AU536">
            <v>44565</v>
          </cell>
          <cell r="AV536">
            <v>58300000</v>
          </cell>
          <cell r="AW536" t="str">
            <v>O23011601190000007575</v>
          </cell>
          <cell r="AX536" t="str">
            <v>INVERSION</v>
          </cell>
          <cell r="AY536">
            <v>0</v>
          </cell>
          <cell r="AZ536" t="str">
            <v>5000263193</v>
          </cell>
          <cell r="BA536">
            <v>520</v>
          </cell>
          <cell r="BB536">
            <v>44579</v>
          </cell>
          <cell r="BC536">
            <v>58300000</v>
          </cell>
          <cell r="BK536" t="str">
            <v/>
          </cell>
          <cell r="CE536" t="str">
            <v/>
          </cell>
          <cell r="CF536" t="str">
            <v/>
          </cell>
          <cell r="EL536" t="str">
            <v>NO</v>
          </cell>
          <cell r="EM536" t="str">
            <v>No Aplica</v>
          </cell>
          <cell r="EN536" t="str">
            <v xml:space="preserve">120
</v>
          </cell>
          <cell r="EO536" t="e">
            <v>#VALUE!</v>
          </cell>
          <cell r="EP536">
            <v>45818</v>
          </cell>
          <cell r="ES536" t="str">
            <v>Clausula 1 - Numeral 6 y 23</v>
          </cell>
          <cell r="ET53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36" t="str">
            <v>No aplica</v>
          </cell>
        </row>
        <row r="537">
          <cell r="E537">
            <v>531</v>
          </cell>
          <cell r="F537" t="str">
            <v>531-2022</v>
          </cell>
          <cell r="G537" t="str">
            <v>CO1.PCCNTR.3270214</v>
          </cell>
          <cell r="H537" t="str">
            <v>ASIGNAR 1250 SUBSIDIOS DISTRITALES DE MEJORAMIENTO DE VIVIENDA</v>
          </cell>
          <cell r="I537" t="str">
            <v>En Ejecución</v>
          </cell>
          <cell r="J537" t="str">
            <v>https://community.secop.gov.co/Public/Tendering/OpportunityDetail/Index?noticeUID=CO1.NTC.2585917&amp;isFromPublicArea=True&amp;isModal=true&amp;asPopupView=true</v>
          </cell>
          <cell r="K537" t="str">
            <v>SDHT-SDB-PSP-101-2022</v>
          </cell>
          <cell r="L537" t="str">
            <v>X</v>
          </cell>
          <cell r="N537" t="str">
            <v>CC</v>
          </cell>
          <cell r="O537">
            <v>1020726238</v>
          </cell>
          <cell r="P537">
            <v>6</v>
          </cell>
          <cell r="Q537" t="str">
            <v>GUAYACUNDO CHAVES</v>
          </cell>
          <cell r="R537" t="str">
            <v>LUIS FERNANDO</v>
          </cell>
          <cell r="S537" t="str">
            <v>No Aplica</v>
          </cell>
          <cell r="T537" t="str">
            <v>LUIS FERNANDO GUAYACUNDO CHAVES</v>
          </cell>
          <cell r="U537" t="str">
            <v>M</v>
          </cell>
          <cell r="V537">
            <v>44579</v>
          </cell>
          <cell r="W537">
            <v>44580</v>
          </cell>
          <cell r="X537">
            <v>44585</v>
          </cell>
          <cell r="Y537">
            <v>44905</v>
          </cell>
          <cell r="Z537" t="str">
            <v>Contratación Directa</v>
          </cell>
          <cell r="AA537" t="str">
            <v>Contrato</v>
          </cell>
          <cell r="AB537" t="str">
            <v>Prestación de Servicios Profesionales</v>
          </cell>
          <cell r="AC537" t="str">
            <v xml:space="preserve"> PRESTAR SERVICIOS PROFESIONALES PARA APOYAR EL SEGUIMIENTO A LOS LINEAMIENTOS TÉCNICOS DE INGENIERÍA EN LA IMPLEMENTACIÓN DEL PROYECTO PILOTO "PLAN TERRAZAS"</v>
          </cell>
          <cell r="AD537">
            <v>44585</v>
          </cell>
          <cell r="AE537">
            <v>44585</v>
          </cell>
          <cell r="AF537">
            <v>44585</v>
          </cell>
          <cell r="AG537">
            <v>44918</v>
          </cell>
          <cell r="AH537">
            <v>11</v>
          </cell>
          <cell r="AI537">
            <v>0</v>
          </cell>
          <cell r="AJ537">
            <v>11</v>
          </cell>
          <cell r="AK537">
            <v>11</v>
          </cell>
          <cell r="AL537">
            <v>0</v>
          </cell>
          <cell r="AN537">
            <v>44918</v>
          </cell>
          <cell r="AO537">
            <v>78100000</v>
          </cell>
          <cell r="AP537">
            <v>78100000</v>
          </cell>
          <cell r="AQ537">
            <v>7100000</v>
          </cell>
          <cell r="AR537">
            <v>0</v>
          </cell>
          <cell r="AS537">
            <v>3747</v>
          </cell>
          <cell r="AT537">
            <v>489</v>
          </cell>
          <cell r="AU537">
            <v>44565</v>
          </cell>
          <cell r="AV537">
            <v>78100000</v>
          </cell>
          <cell r="AW537" t="str">
            <v>O23011601190000007582</v>
          </cell>
          <cell r="AX537" t="str">
            <v>INVERSION</v>
          </cell>
          <cell r="AY537">
            <v>0</v>
          </cell>
          <cell r="AZ537" t="str">
            <v>5000264766</v>
          </cell>
          <cell r="BA537">
            <v>575</v>
          </cell>
          <cell r="BB537">
            <v>44580</v>
          </cell>
          <cell r="BC537">
            <v>78100000</v>
          </cell>
          <cell r="BK537" t="str">
            <v/>
          </cell>
          <cell r="CE537" t="str">
            <v/>
          </cell>
          <cell r="CF537" t="str">
            <v/>
          </cell>
          <cell r="EL537" t="str">
            <v>NO</v>
          </cell>
          <cell r="EM537" t="str">
            <v>No Aplica</v>
          </cell>
          <cell r="EN537" t="str">
            <v xml:space="preserve">120
</v>
          </cell>
          <cell r="EO537" t="e">
            <v>#VALUE!</v>
          </cell>
          <cell r="EP537">
            <v>45818</v>
          </cell>
          <cell r="ES537" t="str">
            <v>Clausula 1 - Numeral 6 y 23</v>
          </cell>
          <cell r="ET53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37" t="str">
            <v>No aplica</v>
          </cell>
        </row>
        <row r="538">
          <cell r="E538">
            <v>532</v>
          </cell>
          <cell r="F538" t="str">
            <v>532-2022</v>
          </cell>
          <cell r="G538" t="str">
            <v>CO1.PCCNTR.3270426</v>
          </cell>
          <cell r="H538" t="str">
            <v>ASIGNAR 1250 SUBSIDIOS DISTRITALES DE MEJORAMIENTO DE VIVIENDA</v>
          </cell>
          <cell r="I538" t="str">
            <v>En Ejecución</v>
          </cell>
          <cell r="J538" t="str">
            <v>https://community.secop.gov.co/Public/Tendering/OpportunityDetail/Index?noticeUID=CO1.NTC.2585787&amp;isFromPublicArea=True&amp;isModal=true&amp;asPopupView=true</v>
          </cell>
          <cell r="K538" t="str">
            <v>SDHT-SDB-PSP-053-2022</v>
          </cell>
          <cell r="L538" t="str">
            <v>X</v>
          </cell>
          <cell r="N538" t="str">
            <v>CC</v>
          </cell>
          <cell r="O538">
            <v>1010164870</v>
          </cell>
          <cell r="P538">
            <v>2</v>
          </cell>
          <cell r="Q538" t="str">
            <v>RUIZ ORJUELA</v>
          </cell>
          <cell r="R538" t="str">
            <v>LISSA MARIA</v>
          </cell>
          <cell r="S538" t="str">
            <v>No Aplica</v>
          </cell>
          <cell r="T538" t="str">
            <v>LISSA MARIA RUIZ ORJUELA</v>
          </cell>
          <cell r="U538" t="str">
            <v>F</v>
          </cell>
          <cell r="V538">
            <v>44579</v>
          </cell>
          <cell r="W538">
            <v>44582</v>
          </cell>
          <cell r="X538">
            <v>44582</v>
          </cell>
          <cell r="Y538">
            <v>44908</v>
          </cell>
          <cell r="Z538" t="str">
            <v>Contratación Directa</v>
          </cell>
          <cell r="AA538" t="str">
            <v>Contrato</v>
          </cell>
          <cell r="AB538" t="str">
            <v>Prestación de Servicios Profesionales</v>
          </cell>
          <cell r="AC538" t="str">
            <v xml:space="preserve"> 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v>
          </cell>
          <cell r="AD538">
            <v>44582</v>
          </cell>
          <cell r="AE538">
            <v>44582</v>
          </cell>
          <cell r="AF538">
            <v>44582</v>
          </cell>
          <cell r="AG538">
            <v>44915</v>
          </cell>
          <cell r="AH538">
            <v>11</v>
          </cell>
          <cell r="AI538">
            <v>0</v>
          </cell>
          <cell r="AJ538">
            <v>11</v>
          </cell>
          <cell r="AK538">
            <v>11</v>
          </cell>
          <cell r="AL538">
            <v>0</v>
          </cell>
          <cell r="AN538">
            <v>44915</v>
          </cell>
          <cell r="AO538">
            <v>80300000</v>
          </cell>
          <cell r="AP538">
            <v>80300000</v>
          </cell>
          <cell r="AQ538">
            <v>7300000</v>
          </cell>
          <cell r="AR538">
            <v>0</v>
          </cell>
          <cell r="AS538">
            <v>2674</v>
          </cell>
          <cell r="AT538">
            <v>374</v>
          </cell>
          <cell r="AU538">
            <v>44565</v>
          </cell>
          <cell r="AV538">
            <v>80300000</v>
          </cell>
          <cell r="AW538" t="str">
            <v>O23011601190000007582</v>
          </cell>
          <cell r="AX538" t="str">
            <v>INVERSION</v>
          </cell>
          <cell r="AY538">
            <v>0</v>
          </cell>
          <cell r="AZ538" t="str">
            <v>5000264772</v>
          </cell>
          <cell r="BA538">
            <v>576</v>
          </cell>
          <cell r="BB538">
            <v>44580</v>
          </cell>
          <cell r="BC538">
            <v>80300000</v>
          </cell>
          <cell r="BK538" t="str">
            <v/>
          </cell>
          <cell r="CE538" t="str">
            <v/>
          </cell>
          <cell r="CF538" t="str">
            <v/>
          </cell>
          <cell r="EL538" t="str">
            <v>NO</v>
          </cell>
          <cell r="EM538" t="str">
            <v>No Aplica</v>
          </cell>
          <cell r="EN538" t="str">
            <v xml:space="preserve">120
</v>
          </cell>
          <cell r="EO538" t="e">
            <v>#VALUE!</v>
          </cell>
          <cell r="EP538">
            <v>45815</v>
          </cell>
          <cell r="ES538" t="str">
            <v>Clausula 1 - Numeral 6 y 23</v>
          </cell>
          <cell r="ET53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38" t="str">
            <v>No aplica</v>
          </cell>
        </row>
        <row r="539">
          <cell r="E539">
            <v>533</v>
          </cell>
          <cell r="F539" t="str">
            <v>533-2022</v>
          </cell>
          <cell r="G539" t="str">
            <v>CO1.PCCNTR.3270190</v>
          </cell>
          <cell r="H539" t="str">
            <v xml:space="preserve">CONFORMAR Y AJUSTAR 150 EXPEDIENTES URBANOS PARA LA LEGALIZACIÓN URBANÍSTICA DE ASENTAMIENTOS INFORMALES. </v>
          </cell>
          <cell r="I539" t="str">
            <v>En Ejecución</v>
          </cell>
          <cell r="J539" t="str">
            <v>https://community.secop.gov.co/Public/Tendering/OpportunityDetail/Index?noticeUID=CO1.NTC.2585851&amp;isFromPublicArea=True&amp;isModal=true&amp;asPopupView=true</v>
          </cell>
          <cell r="K539" t="str">
            <v>SDHT-SDB-PSP-057-2022</v>
          </cell>
          <cell r="L539" t="str">
            <v>X</v>
          </cell>
          <cell r="N539" t="str">
            <v>CC</v>
          </cell>
          <cell r="O539">
            <v>53076067</v>
          </cell>
          <cell r="P539">
            <v>2</v>
          </cell>
          <cell r="Q539" t="str">
            <v>DEMETRIO ROMERO</v>
          </cell>
          <cell r="R539" t="str">
            <v>ANGELICA MARIA JENNIFER</v>
          </cell>
          <cell r="S539" t="str">
            <v>No Aplica</v>
          </cell>
          <cell r="T539" t="str">
            <v>ANGELICA MARIA JENNIFER DEMETRIO ROMERO</v>
          </cell>
          <cell r="U539" t="str">
            <v>F</v>
          </cell>
          <cell r="V539">
            <v>44578</v>
          </cell>
          <cell r="W539">
            <v>44582</v>
          </cell>
          <cell r="X539">
            <v>44582</v>
          </cell>
          <cell r="Y539">
            <v>44908</v>
          </cell>
          <cell r="Z539" t="str">
            <v>Contratación Directa</v>
          </cell>
          <cell r="AA539" t="str">
            <v>Contrato</v>
          </cell>
          <cell r="AB539" t="str">
            <v>Prestación de Servicios Profesionales</v>
          </cell>
          <cell r="AC539" t="str">
            <v xml:space="preserve"> 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v>
          </cell>
          <cell r="AD539">
            <v>44582</v>
          </cell>
          <cell r="AE539">
            <v>44582</v>
          </cell>
          <cell r="AF539">
            <v>44582</v>
          </cell>
          <cell r="AG539">
            <v>44915</v>
          </cell>
          <cell r="AH539">
            <v>11</v>
          </cell>
          <cell r="AI539">
            <v>0</v>
          </cell>
          <cell r="AJ539">
            <v>11</v>
          </cell>
          <cell r="AK539">
            <v>11</v>
          </cell>
          <cell r="AL539">
            <v>0</v>
          </cell>
          <cell r="AN539">
            <v>44915</v>
          </cell>
          <cell r="AO539">
            <v>80300000</v>
          </cell>
          <cell r="AP539">
            <v>80300000</v>
          </cell>
          <cell r="AQ539">
            <v>7300000</v>
          </cell>
          <cell r="AR539">
            <v>0</v>
          </cell>
          <cell r="AS539">
            <v>2694</v>
          </cell>
          <cell r="AT539">
            <v>240</v>
          </cell>
          <cell r="AU539">
            <v>44565</v>
          </cell>
          <cell r="AV539">
            <v>80300000</v>
          </cell>
          <cell r="AW539" t="str">
            <v>O23011601190000007577</v>
          </cell>
          <cell r="AX539" t="str">
            <v>INVERSION</v>
          </cell>
          <cell r="AY539">
            <v>0</v>
          </cell>
          <cell r="AZ539" t="str">
            <v>5000263199</v>
          </cell>
          <cell r="BA539">
            <v>521</v>
          </cell>
          <cell r="BB539">
            <v>44579</v>
          </cell>
          <cell r="BC539">
            <v>80300000</v>
          </cell>
          <cell r="BK539" t="str">
            <v/>
          </cell>
          <cell r="CE539" t="str">
            <v/>
          </cell>
          <cell r="CF539" t="str">
            <v/>
          </cell>
          <cell r="EL539" t="str">
            <v>NO</v>
          </cell>
          <cell r="EM539" t="str">
            <v>No Aplica</v>
          </cell>
          <cell r="EN539" t="str">
            <v xml:space="preserve">120
</v>
          </cell>
          <cell r="EO539" t="e">
            <v>#VALUE!</v>
          </cell>
          <cell r="EP539">
            <v>45815</v>
          </cell>
          <cell r="ES539" t="str">
            <v>Clausula 1 - Numeral 6 y 23</v>
          </cell>
          <cell r="ET53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39" t="str">
            <v>No aplica</v>
          </cell>
        </row>
        <row r="540">
          <cell r="E540">
            <v>534</v>
          </cell>
          <cell r="F540" t="str">
            <v>534-2022</v>
          </cell>
          <cell r="G540" t="str">
            <v>CO1.PCCNTR.3270721</v>
          </cell>
          <cell r="H540" t="str">
            <v xml:space="preserve">ASIGNAR 4500 SUBSIDIOS PARA MEJORAMIENTO DE VIVIENDA PRIORIZANDO HOGARES CON JEFATURA FEMENINA, PERSONAS CON DISCAPACIDAD, VÍCTIMAS DEL CONFLICTO ARMADO, POBLACIÓN ÉTNICA Y ADULTOS MAYORES </v>
          </cell>
          <cell r="I540" t="str">
            <v>En Ejecución</v>
          </cell>
          <cell r="J540" t="str">
            <v>https://community.secop.gov.co/Public/Tendering/OpportunityDetail/Index?noticeUID=CO1.NTC.2585882&amp;isFromPublicArea=True&amp;isModal=true&amp;asPopupView=true</v>
          </cell>
          <cell r="K540" t="str">
            <v>SDHT-SDB-PSP-081-2022</v>
          </cell>
          <cell r="L540" t="str">
            <v>X</v>
          </cell>
          <cell r="N540" t="str">
            <v>CC</v>
          </cell>
          <cell r="O540">
            <v>1030687826</v>
          </cell>
          <cell r="P540">
            <v>5</v>
          </cell>
          <cell r="Q540" t="str">
            <v>TRIANA MORENO</v>
          </cell>
          <cell r="R540" t="str">
            <v>MARIA CAMILA</v>
          </cell>
          <cell r="S540" t="str">
            <v>No Aplica</v>
          </cell>
          <cell r="T540" t="str">
            <v>MARIA CAMILA TRIANA MORENO</v>
          </cell>
          <cell r="U540" t="str">
            <v>F</v>
          </cell>
          <cell r="V540">
            <v>44578</v>
          </cell>
          <cell r="W540" t="str">
            <v>21/01/2022</v>
          </cell>
          <cell r="X540">
            <v>44582</v>
          </cell>
          <cell r="Y540">
            <v>44908</v>
          </cell>
          <cell r="Z540" t="str">
            <v>Contratación Directa</v>
          </cell>
          <cell r="AA540" t="str">
            <v>Contrato</v>
          </cell>
          <cell r="AB540" t="str">
            <v>Prestación de Servicios Profesionales</v>
          </cell>
          <cell r="AC540" t="str">
            <v>PRESTAR SERVICIOS PROFESIONALES PARA APOYAR LAS ACTIVIDADES TÉCNICAS EN LA ESTRUCTURACIÓN DE LOS MEJORAMIENTOS DE VIVIENDA- MODALIDAD HABITABILIDAD EN LOS TERRITORIOS PRIORIZADOS POR LA SECRETARÍA DISTRITAL DEL HÁBITAT</v>
          </cell>
          <cell r="AD540">
            <v>44582</v>
          </cell>
          <cell r="AE540">
            <v>44582</v>
          </cell>
          <cell r="AF540">
            <v>44582</v>
          </cell>
          <cell r="AG540">
            <v>44915</v>
          </cell>
          <cell r="AH540">
            <v>11</v>
          </cell>
          <cell r="AI540">
            <v>0</v>
          </cell>
          <cell r="AJ540">
            <v>11</v>
          </cell>
          <cell r="AK540">
            <v>11</v>
          </cell>
          <cell r="AL540">
            <v>0</v>
          </cell>
          <cell r="AN540">
            <v>44915</v>
          </cell>
          <cell r="AO540">
            <v>58300000</v>
          </cell>
          <cell r="AP540">
            <v>58300000</v>
          </cell>
          <cell r="AQ540">
            <v>5300000</v>
          </cell>
          <cell r="AR540">
            <v>0</v>
          </cell>
          <cell r="AS540">
            <v>2719</v>
          </cell>
          <cell r="AT540">
            <v>336</v>
          </cell>
          <cell r="AU540">
            <v>44565</v>
          </cell>
          <cell r="AV540">
            <v>58300000</v>
          </cell>
          <cell r="AW540" t="str">
            <v>O23011601010000007715</v>
          </cell>
          <cell r="AX540" t="str">
            <v>INVERSION</v>
          </cell>
          <cell r="AY540">
            <v>0</v>
          </cell>
          <cell r="AZ540" t="str">
            <v>5000263207</v>
          </cell>
          <cell r="BA540">
            <v>522</v>
          </cell>
          <cell r="BB540">
            <v>44579</v>
          </cell>
          <cell r="BC540">
            <v>58300000</v>
          </cell>
          <cell r="BK540" t="str">
            <v/>
          </cell>
          <cell r="CE540" t="str">
            <v/>
          </cell>
          <cell r="CF540" t="str">
            <v/>
          </cell>
          <cell r="EL540" t="str">
            <v>NO</v>
          </cell>
          <cell r="EM540" t="str">
            <v>No Aplica</v>
          </cell>
          <cell r="EN540" t="str">
            <v xml:space="preserve">120
</v>
          </cell>
          <cell r="EO540" t="e">
            <v>#VALUE!</v>
          </cell>
          <cell r="EP540">
            <v>45815</v>
          </cell>
          <cell r="ES540" t="str">
            <v>Clausula 1 - Numeral 6 y 23</v>
          </cell>
          <cell r="ET54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40" t="str">
            <v>No aplica</v>
          </cell>
        </row>
        <row r="541">
          <cell r="E541">
            <v>535</v>
          </cell>
          <cell r="F541" t="str">
            <v>535-2022</v>
          </cell>
          <cell r="G541" t="str">
            <v>CO1.PCCNTR.3269873</v>
          </cell>
          <cell r="H541" t="str">
            <v>EJECUTAR 100 % DEL PROGRAMA DE SANEAMIENTO FISCAL Y FINANCIERO</v>
          </cell>
          <cell r="I541" t="str">
            <v>En Ejecución</v>
          </cell>
          <cell r="J541" t="str">
            <v>https://community.secop.gov.co/Public/Tendering/OpportunityDetail/Index?noticeUID=CO1.NTC.2585563&amp;isFromPublicArea=True&amp;isModal=true&amp;asPopupView=true</v>
          </cell>
          <cell r="K541" t="str">
            <v>SDHT-SDF-PSP-008-2022</v>
          </cell>
          <cell r="L541" t="str">
            <v>X</v>
          </cell>
          <cell r="N541" t="str">
            <v>CC</v>
          </cell>
          <cell r="O541">
            <v>30233064</v>
          </cell>
          <cell r="P541">
            <v>0</v>
          </cell>
          <cell r="Q541" t="str">
            <v>TAVERA PINZON</v>
          </cell>
          <cell r="R541" t="str">
            <v>DIANA CAROLINA</v>
          </cell>
          <cell r="S541" t="str">
            <v>No Aplica</v>
          </cell>
          <cell r="T541" t="str">
            <v>DIANA CAROLINA TAVERA PINZON</v>
          </cell>
          <cell r="U541" t="str">
            <v>F</v>
          </cell>
          <cell r="V541">
            <v>44578</v>
          </cell>
          <cell r="W541">
            <v>44580</v>
          </cell>
          <cell r="X541">
            <v>44580</v>
          </cell>
          <cell r="Y541">
            <v>44929</v>
          </cell>
          <cell r="Z541" t="str">
            <v>Contratación Directa</v>
          </cell>
          <cell r="AA541" t="str">
            <v>Contrato</v>
          </cell>
          <cell r="AB541" t="str">
            <v>Prestación de Servicios Profesionales</v>
          </cell>
          <cell r="AC541" t="str">
            <v xml:space="preserve"> PRESTAR SERVICIOS PROFESIONALES A LA SECRETARIA DISTRITAL DEL HÁBITAT, PARA APOYAR EL PROCESO DE GESTIÓN FINANCIERA Y EL SEGUIMIENTO A LOS PASIVOS Y RESERVAS PRESUPUESTALES QUE ADMINISTRA LA ENTIDAD.</v>
          </cell>
          <cell r="AD541">
            <v>44580</v>
          </cell>
          <cell r="AE541">
            <v>44580</v>
          </cell>
          <cell r="AF541">
            <v>44580</v>
          </cell>
          <cell r="AG541">
            <v>44929</v>
          </cell>
          <cell r="AH541">
            <v>11</v>
          </cell>
          <cell r="AI541">
            <v>15</v>
          </cell>
          <cell r="AJ541">
            <v>11.5</v>
          </cell>
          <cell r="AK541">
            <v>11</v>
          </cell>
          <cell r="AL541">
            <v>15</v>
          </cell>
          <cell r="AN541">
            <v>44929</v>
          </cell>
          <cell r="AO541">
            <v>94760000</v>
          </cell>
          <cell r="AP541">
            <v>94760000</v>
          </cell>
          <cell r="AQ541">
            <v>8240000</v>
          </cell>
          <cell r="AR541">
            <v>0</v>
          </cell>
          <cell r="AS541">
            <v>3109</v>
          </cell>
          <cell r="AT541">
            <v>545</v>
          </cell>
          <cell r="AU541">
            <v>44565</v>
          </cell>
          <cell r="AV541">
            <v>94760000</v>
          </cell>
          <cell r="AW541" t="str">
            <v>O23011605560000007754</v>
          </cell>
          <cell r="AX541" t="str">
            <v>INVERSION</v>
          </cell>
          <cell r="AY541">
            <v>0</v>
          </cell>
          <cell r="AZ541" t="str">
            <v>5000262652</v>
          </cell>
          <cell r="BA541">
            <v>478</v>
          </cell>
          <cell r="BB541">
            <v>44579</v>
          </cell>
          <cell r="BC541">
            <v>94760000</v>
          </cell>
          <cell r="BK541" t="str">
            <v/>
          </cell>
          <cell r="CE541" t="str">
            <v/>
          </cell>
          <cell r="CF541" t="str">
            <v/>
          </cell>
          <cell r="EL541" t="str">
            <v>NO</v>
          </cell>
          <cell r="EM541" t="str">
            <v>No Aplica</v>
          </cell>
          <cell r="EN541" t="str">
            <v xml:space="preserve">120
</v>
          </cell>
          <cell r="EO541" t="e">
            <v>#VALUE!</v>
          </cell>
          <cell r="EP541">
            <v>45829</v>
          </cell>
          <cell r="ES541" t="str">
            <v>Clausula 1 - Numeral 6 y 23</v>
          </cell>
          <cell r="ET54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41" t="str">
            <v>No aplica</v>
          </cell>
        </row>
        <row r="542">
          <cell r="E542">
            <v>536</v>
          </cell>
          <cell r="F542" t="str">
            <v>536-2022</v>
          </cell>
          <cell r="G542" t="str">
            <v>CO1.PCCNTR.3269788</v>
          </cell>
          <cell r="H542" t="str">
            <v>IMPLEMENTAR 100 % DEL SISTEMA DE SERVICIO AL CIUDADANO.</v>
          </cell>
          <cell r="I542" t="str">
            <v>En Ejecución</v>
          </cell>
          <cell r="J542" t="str">
            <v>https://community.secop.gov.co/Public/Tendering/OpportunityDetail/Index?noticeUID=CO1.NTC.2585392&amp;isFromPublicArea=True&amp;isModal=true&amp;asPopupView=true</v>
          </cell>
          <cell r="K542" t="str">
            <v>SDHT-SDA-PSAG-020-2022</v>
          </cell>
          <cell r="L542" t="str">
            <v>X</v>
          </cell>
          <cell r="N542" t="str">
            <v>CC</v>
          </cell>
          <cell r="O542">
            <v>1022978160</v>
          </cell>
          <cell r="P542">
            <v>9</v>
          </cell>
          <cell r="Q542" t="str">
            <v>JAIME ARIAS</v>
          </cell>
          <cell r="R542" t="str">
            <v>MAYRA ALEJANDRA</v>
          </cell>
          <cell r="S542" t="str">
            <v>No Aplica</v>
          </cell>
          <cell r="T542" t="str">
            <v>MAYRA ALEJANDRA JAIME ARIAS</v>
          </cell>
          <cell r="U542" t="str">
            <v>F</v>
          </cell>
          <cell r="V542">
            <v>44578</v>
          </cell>
          <cell r="W542" t="str">
            <v>No Aplica</v>
          </cell>
          <cell r="X542">
            <v>44580</v>
          </cell>
          <cell r="Y542">
            <v>44759</v>
          </cell>
          <cell r="Z542" t="str">
            <v>Contratación Directa</v>
          </cell>
          <cell r="AA542" t="str">
            <v>Contrato</v>
          </cell>
          <cell r="AB542" t="str">
            <v>Prestación de Servicios  de Apoyo a la Gestión</v>
          </cell>
          <cell r="AC542" t="str">
            <v>PRESTAR SERVICIOS DE APOYO A LA GESTIÓN, PARA LA ATENCIÓN A LA CIUDADANÍA SOBRE LA OFERTA INSTITUCIONAL DE LA SECRETARÍA DISTRITAL DE HÁBITAT, MEDIANTE LOS CANALES OFICIALES DE LA ENTIDAD.</v>
          </cell>
          <cell r="AD542">
            <v>44580</v>
          </cell>
          <cell r="AE542">
            <v>44580</v>
          </cell>
          <cell r="AF542">
            <v>44580</v>
          </cell>
          <cell r="AG542">
            <v>44760</v>
          </cell>
          <cell r="AH542">
            <v>6</v>
          </cell>
          <cell r="AI542">
            <v>0</v>
          </cell>
          <cell r="AJ542">
            <v>6</v>
          </cell>
          <cell r="AK542">
            <v>6</v>
          </cell>
          <cell r="AL542">
            <v>0</v>
          </cell>
          <cell r="AN542">
            <v>44760</v>
          </cell>
          <cell r="AO542">
            <v>21000000</v>
          </cell>
          <cell r="AP542">
            <v>21000000</v>
          </cell>
          <cell r="AQ542">
            <v>3500000</v>
          </cell>
          <cell r="AR542">
            <v>0</v>
          </cell>
          <cell r="AS542">
            <v>3080</v>
          </cell>
          <cell r="AT542">
            <v>584</v>
          </cell>
          <cell r="AU542">
            <v>44565</v>
          </cell>
          <cell r="AV542">
            <v>21000000</v>
          </cell>
          <cell r="AW542" t="str">
            <v>O23011605560000007754</v>
          </cell>
          <cell r="AX542" t="str">
            <v>INVERSION</v>
          </cell>
          <cell r="AY542">
            <v>0</v>
          </cell>
          <cell r="AZ542" t="str">
            <v>5000262689</v>
          </cell>
          <cell r="BA542">
            <v>479</v>
          </cell>
          <cell r="BB542">
            <v>44579</v>
          </cell>
          <cell r="BC542">
            <v>21000000</v>
          </cell>
          <cell r="BK542" t="str">
            <v/>
          </cell>
          <cell r="CE542" t="str">
            <v/>
          </cell>
          <cell r="CF542" t="str">
            <v/>
          </cell>
          <cell r="EL542" t="str">
            <v>NO</v>
          </cell>
          <cell r="EM542" t="str">
            <v>No Aplica</v>
          </cell>
          <cell r="EN542" t="str">
            <v xml:space="preserve">120
</v>
          </cell>
          <cell r="EO542" t="e">
            <v>#VALUE!</v>
          </cell>
          <cell r="EP542">
            <v>45660</v>
          </cell>
          <cell r="ES542" t="str">
            <v>Clausula 1 - Numeral 6 y 23</v>
          </cell>
          <cell r="ET54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42" t="str">
            <v>No aplica</v>
          </cell>
        </row>
        <row r="543">
          <cell r="E543">
            <v>537</v>
          </cell>
          <cell r="F543" t="str">
            <v>537-2022</v>
          </cell>
          <cell r="G543" t="str">
            <v>CO1.PCCNTR.3270171</v>
          </cell>
          <cell r="H543" t="str">
            <v>IMPLEMENTAR 100 % DEL SISTEMA DE SERVICIO AL CIUDADANO.</v>
          </cell>
          <cell r="I543" t="str">
            <v>En Ejecución</v>
          </cell>
          <cell r="J543" t="str">
            <v>https://community.secop.gov.co/Public/Tendering/OpportunityDetail/Index?noticeUID=CO1.NTC.2585693&amp;isFromPublicArea=True&amp;isModal=true&amp;asPopupView=true</v>
          </cell>
          <cell r="K543" t="str">
            <v>SDHT-SDA-PSAG-013-2022</v>
          </cell>
          <cell r="L543" t="str">
            <v>X</v>
          </cell>
          <cell r="N543" t="str">
            <v>CC</v>
          </cell>
          <cell r="O543">
            <v>52982630</v>
          </cell>
          <cell r="P543">
            <v>2</v>
          </cell>
          <cell r="Q543" t="str">
            <v>PEÑA CETINA</v>
          </cell>
          <cell r="R543" t="str">
            <v>DIANA FABIOLA</v>
          </cell>
          <cell r="S543" t="str">
            <v>No Aplica</v>
          </cell>
          <cell r="T543" t="str">
            <v>DIANA FABIOLA PEÑA CETINA</v>
          </cell>
          <cell r="U543" t="str">
            <v>F</v>
          </cell>
          <cell r="V543">
            <v>44578</v>
          </cell>
          <cell r="W543" t="str">
            <v>No Aplica</v>
          </cell>
          <cell r="X543">
            <v>44580</v>
          </cell>
          <cell r="Y543">
            <v>44759</v>
          </cell>
          <cell r="Z543" t="str">
            <v>Contratación Directa</v>
          </cell>
          <cell r="AA543" t="str">
            <v>Contrato</v>
          </cell>
          <cell r="AB543" t="str">
            <v>Prestación de Servicios  de Apoyo a la Gestión</v>
          </cell>
          <cell r="AC543" t="str">
            <v xml:space="preserve"> PRESTAR SERVICIOS DE APOYO A LA GESTIÓN, PARA LA ATENCIÓN A LA CIUDADANÍA SOBRE LA OFERTA INSTITUCIONAL DE LA SECRETARÍA DISTRITAL DE HÁBITAT, MEDIANTE LOS CANALES OFICIALES DE LA ENTIDAD.</v>
          </cell>
          <cell r="AD543">
            <v>44580</v>
          </cell>
          <cell r="AE543">
            <v>44580</v>
          </cell>
          <cell r="AF543">
            <v>44580</v>
          </cell>
          <cell r="AG543">
            <v>44760</v>
          </cell>
          <cell r="AH543">
            <v>6</v>
          </cell>
          <cell r="AI543">
            <v>0</v>
          </cell>
          <cell r="AJ543">
            <v>6</v>
          </cell>
          <cell r="AK543">
            <v>6</v>
          </cell>
          <cell r="AL543">
            <v>0</v>
          </cell>
          <cell r="AN543">
            <v>44760</v>
          </cell>
          <cell r="AO543">
            <v>21000000</v>
          </cell>
          <cell r="AP543">
            <v>21000000</v>
          </cell>
          <cell r="AQ543">
            <v>3500000</v>
          </cell>
          <cell r="AR543">
            <v>0</v>
          </cell>
          <cell r="AS543">
            <v>3069</v>
          </cell>
          <cell r="AT543">
            <v>674</v>
          </cell>
          <cell r="AU543">
            <v>44565</v>
          </cell>
          <cell r="AV543">
            <v>21000000</v>
          </cell>
          <cell r="AW543" t="str">
            <v>O23011605560000007754</v>
          </cell>
          <cell r="AX543" t="str">
            <v>INVERSION</v>
          </cell>
          <cell r="AY543">
            <v>0</v>
          </cell>
          <cell r="AZ543" t="str">
            <v>5000262695</v>
          </cell>
          <cell r="BA543">
            <v>480</v>
          </cell>
          <cell r="BB543">
            <v>44579</v>
          </cell>
          <cell r="BC543">
            <v>21000000</v>
          </cell>
          <cell r="BK543" t="str">
            <v/>
          </cell>
          <cell r="CE543" t="str">
            <v/>
          </cell>
          <cell r="CF543" t="str">
            <v/>
          </cell>
          <cell r="EL543" t="str">
            <v>NO</v>
          </cell>
          <cell r="EM543" t="str">
            <v>No Aplica</v>
          </cell>
          <cell r="EN543" t="str">
            <v xml:space="preserve">120
</v>
          </cell>
          <cell r="EO543" t="e">
            <v>#VALUE!</v>
          </cell>
          <cell r="EP543">
            <v>45660</v>
          </cell>
          <cell r="ES543" t="str">
            <v>Clausula 1 - Numeral 6 y 23</v>
          </cell>
          <cell r="ET54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43" t="str">
            <v>No aplica</v>
          </cell>
        </row>
        <row r="544">
          <cell r="E544">
            <v>538</v>
          </cell>
          <cell r="F544" t="str">
            <v>538-2022</v>
          </cell>
          <cell r="G544" t="str">
            <v>CO1.PCCNTR.3270626</v>
          </cell>
          <cell r="H544" t="str">
            <v>IMPLEMENTAR 1  SISTEMA  DE LA SDHT</v>
          </cell>
          <cell r="I544" t="str">
            <v>En Ejecución</v>
          </cell>
          <cell r="J544" t="str">
            <v>https://community.secop.gov.co/Public/Tendering/OpportunityDetail/Index?noticeUID=CO1.NTC.2586204&amp;isFromPublicArea=True&amp;isModal=true&amp;asPopupView=true</v>
          </cell>
          <cell r="K544" t="str">
            <v>SDTH-SDA-PSP-006-2022.</v>
          </cell>
          <cell r="L544" t="str">
            <v>X</v>
          </cell>
          <cell r="N544" t="str">
            <v>CC</v>
          </cell>
          <cell r="O544">
            <v>80831986</v>
          </cell>
          <cell r="P544">
            <v>3</v>
          </cell>
          <cell r="Q544" t="str">
            <v>SOTO OJEDA</v>
          </cell>
          <cell r="R544" t="str">
            <v>JAVIER ALBERTO</v>
          </cell>
          <cell r="S544" t="str">
            <v>No Aplica</v>
          </cell>
          <cell r="T544" t="str">
            <v>JAVIER ALBERTO SOTO OJEDA</v>
          </cell>
          <cell r="U544" t="str">
            <v>M</v>
          </cell>
          <cell r="V544">
            <v>44578</v>
          </cell>
          <cell r="W544">
            <v>44579</v>
          </cell>
          <cell r="X544">
            <v>44579</v>
          </cell>
          <cell r="Y544">
            <v>44912</v>
          </cell>
          <cell r="Z544" t="str">
            <v>Contratación Directa</v>
          </cell>
          <cell r="AA544" t="str">
            <v>Contrato</v>
          </cell>
          <cell r="AB544" t="str">
            <v>Prestación de Servicios Profesionales</v>
          </cell>
          <cell r="AC544" t="str">
            <v>PRESTAR SERVICIOS PROFESIONALES PARA PROPORCIONAR APOYO JURÍDICO AL ÁREA DE TALENTO HUMANO EN LOS TEMAS RELACIONADOS CON LA GESTIÓN DE PERSONAL, ASÍ COMO APOYAR LA SUPERVISIÓN DE LOS CONTRATOS A CARGO DEL ÁREA.</v>
          </cell>
          <cell r="AD544">
            <v>44579</v>
          </cell>
          <cell r="AE544">
            <v>44579</v>
          </cell>
          <cell r="AF544">
            <v>44579</v>
          </cell>
          <cell r="AG544">
            <v>44922</v>
          </cell>
          <cell r="AH544">
            <v>11</v>
          </cell>
          <cell r="AI544">
            <v>10</v>
          </cell>
          <cell r="AJ544">
            <v>11.333333333333334</v>
          </cell>
          <cell r="AK544">
            <v>11</v>
          </cell>
          <cell r="AL544">
            <v>10</v>
          </cell>
          <cell r="AN544">
            <v>44922</v>
          </cell>
          <cell r="AO544">
            <v>87550000</v>
          </cell>
          <cell r="AP544">
            <v>87550000</v>
          </cell>
          <cell r="AQ544">
            <v>7725000</v>
          </cell>
          <cell r="AR544">
            <v>0</v>
          </cell>
          <cell r="AS544">
            <v>3189</v>
          </cell>
          <cell r="AT544">
            <v>685</v>
          </cell>
          <cell r="AU544">
            <v>44565</v>
          </cell>
          <cell r="AV544">
            <v>88837500</v>
          </cell>
          <cell r="AW544" t="str">
            <v>O23011605560000007754</v>
          </cell>
          <cell r="AX544" t="str">
            <v>INVERSION</v>
          </cell>
          <cell r="AY544">
            <v>0</v>
          </cell>
          <cell r="AZ544" t="str">
            <v>5000262708</v>
          </cell>
          <cell r="BA544">
            <v>481</v>
          </cell>
          <cell r="BB544">
            <v>44579</v>
          </cell>
          <cell r="BC544">
            <v>87550000</v>
          </cell>
          <cell r="BK544" t="str">
            <v/>
          </cell>
          <cell r="CE544" t="str">
            <v/>
          </cell>
          <cell r="CF544" t="str">
            <v/>
          </cell>
          <cell r="EL544" t="str">
            <v>NO</v>
          </cell>
          <cell r="EM544" t="str">
            <v>No Aplica</v>
          </cell>
          <cell r="EN544" t="str">
            <v xml:space="preserve">120
</v>
          </cell>
          <cell r="EO544" t="e">
            <v>#VALUE!</v>
          </cell>
          <cell r="EP544">
            <v>45822</v>
          </cell>
          <cell r="ES544" t="str">
            <v>Clausula 1 - Numeral 6 y 23</v>
          </cell>
          <cell r="ET54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44" t="str">
            <v>No aplica</v>
          </cell>
        </row>
        <row r="545">
          <cell r="E545">
            <v>539</v>
          </cell>
          <cell r="F545" t="str">
            <v>539-2022</v>
          </cell>
          <cell r="G545" t="str">
            <v>CO1.PCCNTR.3268819</v>
          </cell>
          <cell r="H545" t="str">
            <v xml:space="preserve">ELABORAR 2 DOCUMENTOS DE ANÁLISIS CON RESPECTO A LAS ALTERNATIVAS DE FINANCIACIÓN Y ACCESO A SOLUCIONES HABITACIONALES </v>
          </cell>
          <cell r="I545" t="str">
            <v>En Ejecución</v>
          </cell>
          <cell r="J545" t="str">
            <v>https://community.secop.gov.co/Public/Tendering/OpportunityDetail/Index?noticeUID=CO1.NTC.2583170&amp;isFromPublicArea=True&amp;isModal=true&amp;asPopupView=true</v>
          </cell>
          <cell r="K545" t="str">
            <v>SDHT-SDIS-PSP-031-2022</v>
          </cell>
          <cell r="L545" t="str">
            <v>X</v>
          </cell>
          <cell r="N545" t="str">
            <v>CC</v>
          </cell>
          <cell r="O545">
            <v>1032477416</v>
          </cell>
          <cell r="P545">
            <v>5</v>
          </cell>
          <cell r="Q545" t="str">
            <v xml:space="preserve">PALACIO RODRIGUEZ </v>
          </cell>
          <cell r="R545" t="str">
            <v>NATALIA</v>
          </cell>
          <cell r="S545" t="str">
            <v>No Aplica</v>
          </cell>
          <cell r="T545" t="str">
            <v xml:space="preserve">NATALIA PALACIO RODRIGUEZ </v>
          </cell>
          <cell r="U545" t="str">
            <v>F</v>
          </cell>
          <cell r="V545">
            <v>44579</v>
          </cell>
          <cell r="W545">
            <v>44582</v>
          </cell>
          <cell r="X545">
            <v>44580</v>
          </cell>
          <cell r="Y545">
            <v>44926</v>
          </cell>
          <cell r="Z545" t="str">
            <v>Contratación Directa</v>
          </cell>
          <cell r="AA545" t="str">
            <v>Contrato</v>
          </cell>
          <cell r="AB545" t="str">
            <v>Prestación de Servicios Profesionales</v>
          </cell>
          <cell r="AC545" t="str">
            <v>PRESTAR SERVICIOS PROFESIONALES PARA APOYAR EL PROCESAMIENTO, ANÁLISIS Y EVALUACIÓN DE LOS ESTUDIOS, INVESTIGACIONES Y DEMÁS DOCUMENTOS QUE CONTRIBUYAN A LA GENERACIÓN DE ALTERNATIVAS DE FINANCIACIÓN EN EL MARCO DE LA POLÍTICA DE GESTIÓN INTEGRAL DEL HÁBITAT.</v>
          </cell>
          <cell r="AD545">
            <v>44582</v>
          </cell>
          <cell r="AE545">
            <v>44582</v>
          </cell>
          <cell r="AF545">
            <v>44582</v>
          </cell>
          <cell r="AG545">
            <v>44926</v>
          </cell>
          <cell r="AH545">
            <v>11</v>
          </cell>
          <cell r="AI545">
            <v>15</v>
          </cell>
          <cell r="AJ545">
            <v>11.5</v>
          </cell>
          <cell r="AK545">
            <v>11</v>
          </cell>
          <cell r="AL545">
            <v>15</v>
          </cell>
          <cell r="AN545">
            <v>44926</v>
          </cell>
          <cell r="AO545">
            <v>69885500</v>
          </cell>
          <cell r="AP545">
            <v>69885500</v>
          </cell>
          <cell r="AQ545">
            <v>6077000</v>
          </cell>
          <cell r="AR545">
            <v>0</v>
          </cell>
          <cell r="AS545">
            <v>2646</v>
          </cell>
          <cell r="AT545">
            <v>631</v>
          </cell>
          <cell r="AU545">
            <v>44565</v>
          </cell>
          <cell r="AV545">
            <v>69885500</v>
          </cell>
          <cell r="AW545" t="str">
            <v>O23011601190000007721</v>
          </cell>
          <cell r="AX545" t="str">
            <v>INVERSION</v>
          </cell>
          <cell r="AY545">
            <v>0</v>
          </cell>
          <cell r="AZ545" t="str">
            <v>5000263512</v>
          </cell>
          <cell r="BA545">
            <v>530</v>
          </cell>
          <cell r="BB545">
            <v>44579</v>
          </cell>
          <cell r="BC545">
            <v>69885500</v>
          </cell>
          <cell r="BK545" t="str">
            <v/>
          </cell>
          <cell r="CE545" t="str">
            <v/>
          </cell>
          <cell r="CF545" t="str">
            <v/>
          </cell>
          <cell r="EL545" t="str">
            <v>NO</v>
          </cell>
          <cell r="EM545" t="str">
            <v>No Aplica</v>
          </cell>
          <cell r="EN545" t="str">
            <v xml:space="preserve">120
</v>
          </cell>
          <cell r="EO545" t="e">
            <v>#VALUE!</v>
          </cell>
          <cell r="EP545">
            <v>45826</v>
          </cell>
          <cell r="ES545" t="str">
            <v>Clausula 1 - Numeral 6 y 23</v>
          </cell>
          <cell r="ET54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45" t="str">
            <v>No aplica</v>
          </cell>
        </row>
        <row r="546">
          <cell r="E546">
            <v>540</v>
          </cell>
          <cell r="F546" t="str">
            <v>540-2022</v>
          </cell>
          <cell r="G546" t="str">
            <v>CO1.PCCNTR.3269232</v>
          </cell>
          <cell r="H546" t="str">
            <v>GESTIONAR Y ATENDER EL 100 % DE LOS REQUERIMIENTOS ALLEGADOS A LA ENTIDAD, RELACIONADOS CON ARRENDAMIENTO Y DESARROLLO DE VIVIENDA</v>
          </cell>
          <cell r="I546" t="str">
            <v>En Ejecución</v>
          </cell>
          <cell r="J546" t="str">
            <v>https://community.secop.gov.co/Public/Tendering/OpportunityDetail/Index?noticeUID=CO1.NTC.2583644&amp;isFromPublicArea=True&amp;isModal=true&amp;asPopupView=true</v>
          </cell>
          <cell r="K546" t="str">
            <v>SDHT-SDICV-PSP-056-2022</v>
          </cell>
          <cell r="L546" t="str">
            <v>X</v>
          </cell>
          <cell r="N546" t="str">
            <v>CC</v>
          </cell>
          <cell r="O546">
            <v>52390253</v>
          </cell>
          <cell r="P546">
            <v>8</v>
          </cell>
          <cell r="Q546" t="str">
            <v>CASTILLO SANTANA</v>
          </cell>
          <cell r="R546" t="str">
            <v>CLAUDIA XIMENA</v>
          </cell>
          <cell r="S546" t="str">
            <v>No Aplica</v>
          </cell>
          <cell r="T546" t="str">
            <v>CLAUDIA XIMENA CASTILLO SANTANA</v>
          </cell>
          <cell r="U546" t="str">
            <v>F</v>
          </cell>
          <cell r="V546">
            <v>44578</v>
          </cell>
          <cell r="W546" t="str">
            <v>No Aplica</v>
          </cell>
          <cell r="X546">
            <v>44580</v>
          </cell>
          <cell r="Y546">
            <v>44927</v>
          </cell>
          <cell r="Z546" t="str">
            <v>Contratación Directa</v>
          </cell>
          <cell r="AA546" t="str">
            <v>Contrato</v>
          </cell>
          <cell r="AB546" t="str">
            <v>Prestación de Servicios Profesionales</v>
          </cell>
          <cell r="AC546" t="str">
            <v>PRESTAR SERVICIOS PROFESIONALES DE APOYO JURIDICO PARA SUSTANCIAR INVESTIGACIONES ADMINISTRATIVAS RELACIONADAS CON LA ENAJENACIÓN Y ARRENDAMIENTO DE VIVIENDA</v>
          </cell>
          <cell r="AD546">
            <v>44580</v>
          </cell>
          <cell r="AE546">
            <v>44580</v>
          </cell>
          <cell r="AF546">
            <v>44580</v>
          </cell>
          <cell r="AG546">
            <v>44928</v>
          </cell>
          <cell r="AH546">
            <v>11</v>
          </cell>
          <cell r="AI546">
            <v>15</v>
          </cell>
          <cell r="AJ546">
            <v>11.5</v>
          </cell>
          <cell r="AK546">
            <v>11</v>
          </cell>
          <cell r="AL546">
            <v>15</v>
          </cell>
          <cell r="AN546">
            <v>44928</v>
          </cell>
          <cell r="AO546">
            <v>65739750</v>
          </cell>
          <cell r="AP546">
            <v>65739750</v>
          </cell>
          <cell r="AQ546">
            <v>5716500</v>
          </cell>
          <cell r="AR546">
            <v>0</v>
          </cell>
          <cell r="AS546">
            <v>2853</v>
          </cell>
          <cell r="AT546">
            <v>365</v>
          </cell>
          <cell r="AU546">
            <v>44565</v>
          </cell>
          <cell r="AV546">
            <v>65739750</v>
          </cell>
          <cell r="AW546" t="str">
            <v>O23011603450000007812</v>
          </cell>
          <cell r="AX546" t="str">
            <v>INVERSION</v>
          </cell>
          <cell r="AY546">
            <v>0</v>
          </cell>
          <cell r="AZ546" t="str">
            <v>5000262832</v>
          </cell>
          <cell r="BA546">
            <v>501</v>
          </cell>
          <cell r="BB546">
            <v>44579</v>
          </cell>
          <cell r="BC546">
            <v>65739750</v>
          </cell>
          <cell r="BK546" t="str">
            <v/>
          </cell>
          <cell r="CE546" t="str">
            <v/>
          </cell>
          <cell r="CF546" t="str">
            <v/>
          </cell>
          <cell r="EL546" t="str">
            <v>NO</v>
          </cell>
          <cell r="EM546" t="str">
            <v>No Aplica</v>
          </cell>
          <cell r="EN546" t="str">
            <v xml:space="preserve">120
</v>
          </cell>
          <cell r="EO546" t="e">
            <v>#VALUE!</v>
          </cell>
          <cell r="EP546">
            <v>45828</v>
          </cell>
          <cell r="ES546" t="str">
            <v>Clausula 1 - Numeral 6 y 23</v>
          </cell>
          <cell r="ET54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46" t="str">
            <v>No aplica</v>
          </cell>
        </row>
        <row r="547">
          <cell r="E547">
            <v>541</v>
          </cell>
          <cell r="F547" t="str">
            <v>541-2022</v>
          </cell>
          <cell r="G547" t="str">
            <v>CO1.PCCNTR.3268269</v>
          </cell>
          <cell r="H547" t="str">
            <v>IMPLEMENTAR 1  SISTEMA  DE LA SDHT</v>
          </cell>
          <cell r="I547" t="str">
            <v>En Ejecución</v>
          </cell>
          <cell r="J547" t="str">
            <v>https://community.secop.gov.co/Public/Tendering/OpportunityDetail/Index?noticeUID=CO1.NTC.2583854&amp;isFromPublicArea=True&amp;isModal=true&amp;asPopupView=true</v>
          </cell>
          <cell r="K547" t="str">
            <v>SDHT-SGC-PSP-027-2022</v>
          </cell>
          <cell r="L547" t="str">
            <v>X</v>
          </cell>
          <cell r="N547" t="str">
            <v>CC</v>
          </cell>
          <cell r="O547">
            <v>80032761</v>
          </cell>
          <cell r="P547">
            <v>5</v>
          </cell>
          <cell r="Q547" t="str">
            <v>RUBIO RICO</v>
          </cell>
          <cell r="R547" t="str">
            <v>JORGE IVAN</v>
          </cell>
          <cell r="S547" t="str">
            <v>No Aplica</v>
          </cell>
          <cell r="T547" t="str">
            <v>JORGE IVAN RUBIO RICO</v>
          </cell>
          <cell r="U547" t="str">
            <v>M</v>
          </cell>
          <cell r="V547">
            <v>44578</v>
          </cell>
          <cell r="W547">
            <v>44579</v>
          </cell>
          <cell r="X547">
            <v>44580</v>
          </cell>
          <cell r="Y547">
            <v>44911</v>
          </cell>
          <cell r="Z547" t="str">
            <v>Contratación Directa</v>
          </cell>
          <cell r="AA547" t="str">
            <v>Contrato</v>
          </cell>
          <cell r="AB547" t="str">
            <v>Prestación de Servicios Profesionales</v>
          </cell>
          <cell r="AC547" t="str">
            <v>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MISIÓN DE LA SECRETARÍA DISTRITAL DEL HÁBITAT</v>
          </cell>
          <cell r="AD547">
            <v>44580</v>
          </cell>
          <cell r="AE547">
            <v>44580</v>
          </cell>
          <cell r="AF547">
            <v>44580</v>
          </cell>
          <cell r="AG547">
            <v>44914</v>
          </cell>
          <cell r="AH547">
            <v>11</v>
          </cell>
          <cell r="AI547">
            <v>0</v>
          </cell>
          <cell r="AJ547">
            <v>11</v>
          </cell>
          <cell r="AK547">
            <v>11</v>
          </cell>
          <cell r="AL547">
            <v>0</v>
          </cell>
          <cell r="AN547">
            <v>44914</v>
          </cell>
          <cell r="AO547">
            <v>118965000</v>
          </cell>
          <cell r="AP547">
            <v>118965000</v>
          </cell>
          <cell r="AQ547">
            <v>10815000</v>
          </cell>
          <cell r="AR547">
            <v>0</v>
          </cell>
          <cell r="AS547">
            <v>3167</v>
          </cell>
          <cell r="AT547">
            <v>62</v>
          </cell>
          <cell r="AU547">
            <v>44564</v>
          </cell>
          <cell r="AV547">
            <v>124372500</v>
          </cell>
          <cell r="AW547" t="str">
            <v>O23011605560000007754</v>
          </cell>
          <cell r="AX547" t="str">
            <v>INVERSION</v>
          </cell>
          <cell r="AY547">
            <v>0</v>
          </cell>
          <cell r="AZ547" t="str">
            <v>5000262776</v>
          </cell>
          <cell r="BA547">
            <v>491</v>
          </cell>
          <cell r="BB547">
            <v>44579</v>
          </cell>
          <cell r="BC547">
            <v>118965000</v>
          </cell>
          <cell r="BK547" t="str">
            <v/>
          </cell>
          <cell r="CE547" t="str">
            <v/>
          </cell>
          <cell r="CF547" t="str">
            <v/>
          </cell>
          <cell r="EL547" t="str">
            <v>NO</v>
          </cell>
          <cell r="EM547" t="str">
            <v>No Aplica</v>
          </cell>
          <cell r="EN547" t="str">
            <v xml:space="preserve">120
</v>
          </cell>
          <cell r="EO547" t="e">
            <v>#VALUE!</v>
          </cell>
          <cell r="EP547">
            <v>45814</v>
          </cell>
          <cell r="ES547" t="str">
            <v>Clausula 1 - Numeral 6 y 23</v>
          </cell>
          <cell r="ET54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47" t="str">
            <v>No aplica</v>
          </cell>
        </row>
        <row r="548">
          <cell r="E548">
            <v>542</v>
          </cell>
          <cell r="F548" t="str">
            <v>542-2022</v>
          </cell>
          <cell r="G548" t="str">
            <v>CO1.PCCNTR.3275649</v>
          </cell>
          <cell r="H548" t="str">
            <v>IMPLEMENTAR 1  SISTEMA  DE LA SDHT</v>
          </cell>
          <cell r="I548" t="str">
            <v>En Ejecución</v>
          </cell>
          <cell r="J548" t="str">
            <v>https://community.secop.gov.co/Public/Tendering/OpportunityDetail/Index?noticeUID=CO1.NTC.2590482&amp;isFromPublicArea=True&amp;isModal=true&amp;asPopupView=true</v>
          </cell>
          <cell r="K548" t="str">
            <v>SDHT-SGC-PSAG-005-2022</v>
          </cell>
          <cell r="L548" t="str">
            <v>X</v>
          </cell>
          <cell r="N548" t="str">
            <v>CC</v>
          </cell>
          <cell r="O548">
            <v>1030524007</v>
          </cell>
          <cell r="P548">
            <v>0</v>
          </cell>
          <cell r="Q548" t="str">
            <v>LOPEZ ANZOLA</v>
          </cell>
          <cell r="R548" t="str">
            <v>FELIX ALEXANDER</v>
          </cell>
          <cell r="S548" t="str">
            <v>No Aplica</v>
          </cell>
          <cell r="T548" t="str">
            <v>FELIX ALEXANDER LOPEZ ANZOLA</v>
          </cell>
          <cell r="U548" t="str">
            <v>M</v>
          </cell>
          <cell r="V548">
            <v>44579</v>
          </cell>
          <cell r="W548" t="str">
            <v>No Aplica</v>
          </cell>
          <cell r="X548">
            <v>44580</v>
          </cell>
          <cell r="Y548">
            <v>44912</v>
          </cell>
          <cell r="Z548" t="str">
            <v>Contratación Directa</v>
          </cell>
          <cell r="AA548" t="str">
            <v>Contrato</v>
          </cell>
          <cell r="AB548" t="str">
            <v>Prestación de Servicios  de Apoyo a la Gestión</v>
          </cell>
          <cell r="AC548" t="str">
            <v xml:space="preserve"> PRESTAR SERVICIOS DE APOYO A LA GESTIÓN, REALIZANDO LAS ACCIONES REQUERIDAS EN LO OPERATIVO, ADMINISTRATIVO Y DOCUMENTAL, QUE PROPENDAN POR LA BUENA GESTIÓN DEL DESPACHO DE LA SECRETARÍA DISTRITAL DEL HÁBITAT</v>
          </cell>
          <cell r="AD548">
            <v>44580</v>
          </cell>
          <cell r="AE548">
            <v>44580</v>
          </cell>
          <cell r="AF548">
            <v>44580</v>
          </cell>
          <cell r="AG548">
            <v>44913</v>
          </cell>
          <cell r="AH548">
            <v>11</v>
          </cell>
          <cell r="AI548">
            <v>0</v>
          </cell>
          <cell r="AJ548">
            <v>11</v>
          </cell>
          <cell r="AK548">
            <v>11</v>
          </cell>
          <cell r="AL548">
            <v>0</v>
          </cell>
          <cell r="AN548">
            <v>44913</v>
          </cell>
          <cell r="AO548">
            <v>31498412</v>
          </cell>
          <cell r="AP548">
            <v>31498412</v>
          </cell>
          <cell r="AQ548">
            <v>2863492</v>
          </cell>
          <cell r="AR548">
            <v>0</v>
          </cell>
          <cell r="AS548">
            <v>3165</v>
          </cell>
          <cell r="AT548">
            <v>278</v>
          </cell>
          <cell r="AU548">
            <v>44565</v>
          </cell>
          <cell r="AV548">
            <v>32890000</v>
          </cell>
          <cell r="AW548" t="str">
            <v>O23011605560000007754</v>
          </cell>
          <cell r="AX548" t="str">
            <v>INVERSION</v>
          </cell>
          <cell r="AY548">
            <v>0</v>
          </cell>
          <cell r="AZ548" t="str">
            <v>5000262880</v>
          </cell>
          <cell r="BA548">
            <v>508</v>
          </cell>
          <cell r="BB548">
            <v>44579</v>
          </cell>
          <cell r="BC548">
            <v>31498412</v>
          </cell>
          <cell r="BK548" t="str">
            <v/>
          </cell>
          <cell r="CE548" t="str">
            <v/>
          </cell>
          <cell r="CF548" t="str">
            <v/>
          </cell>
          <cell r="DA548">
            <v>44609</v>
          </cell>
          <cell r="DB548" t="str">
            <v>JOHN HENRY GARZÓN SAAVEDRA</v>
          </cell>
          <cell r="DC548">
            <v>79861659</v>
          </cell>
          <cell r="DD548" t="str">
            <v xml:space="preserve">calle 152a # 99 - 45 casa 281 </v>
          </cell>
          <cell r="DE548" t="str">
            <v>3005560318 6081082</v>
          </cell>
          <cell r="DF548" t="str">
            <v>john.garzon@habitatbogota.gov.co</v>
          </cell>
          <cell r="DG548">
            <v>28825819</v>
          </cell>
          <cell r="DH548" t="str">
            <v>No Aplica</v>
          </cell>
          <cell r="EL548" t="str">
            <v>NO</v>
          </cell>
          <cell r="EM548" t="str">
            <v>No Aplica</v>
          </cell>
          <cell r="EN548" t="str">
            <v xml:space="preserve">120
</v>
          </cell>
          <cell r="EO548" t="e">
            <v>#VALUE!</v>
          </cell>
          <cell r="EP548">
            <v>45813</v>
          </cell>
          <cell r="ES548" t="str">
            <v>Clausula 1 - Numeral 6 y 23</v>
          </cell>
          <cell r="ET54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48" t="str">
            <v>No aplica</v>
          </cell>
        </row>
        <row r="549">
          <cell r="E549">
            <v>543</v>
          </cell>
          <cell r="F549" t="str">
            <v>543-2022</v>
          </cell>
          <cell r="G549" t="str">
            <v>CO1.PCCNTR.3271403</v>
          </cell>
          <cell r="H549" t="str">
            <v xml:space="preserve">REALIZAR 30 ESTUDIOS  O DISEÑOS  DE PREFACTIBILIDAD Y FACTIBILIDAD PARA LAS INTERVENCIONES DE ACUPUNTURA URBANA. </v>
          </cell>
          <cell r="I549" t="str">
            <v>Suspendido</v>
          </cell>
          <cell r="J549" t="str">
            <v>https://community.secop.gov.co/Public/Tendering/OpportunityDetail/Index?noticeUID=CO1.NTC.2583374&amp;isFromPublicArea=True&amp;isModal=true&amp;asPopupView=true</v>
          </cell>
          <cell r="K549" t="str">
            <v>SDTH-SDO-PSP-018-2022</v>
          </cell>
          <cell r="L549" t="str">
            <v>X</v>
          </cell>
          <cell r="N549" t="str">
            <v>CC</v>
          </cell>
          <cell r="O549">
            <v>79654753</v>
          </cell>
          <cell r="P549">
            <v>1</v>
          </cell>
          <cell r="Q549" t="str">
            <v>SANDOVAL FARAI</v>
          </cell>
          <cell r="R549" t="str">
            <v>DAVID FRANCESCO</v>
          </cell>
          <cell r="S549" t="str">
            <v>No Aplica</v>
          </cell>
          <cell r="T549" t="str">
            <v>DAVID FRANCESCO SANDOVAL FARAI</v>
          </cell>
          <cell r="U549" t="str">
            <v>M</v>
          </cell>
          <cell r="V549">
            <v>44578</v>
          </cell>
          <cell r="W549">
            <v>44582</v>
          </cell>
          <cell r="X549">
            <v>44580</v>
          </cell>
          <cell r="Y549">
            <v>44913</v>
          </cell>
          <cell r="Z549" t="str">
            <v>Contratación Directa</v>
          </cell>
          <cell r="AA549" t="str">
            <v>Contrato</v>
          </cell>
          <cell r="AB549" t="str">
            <v>Prestación de Servicios Profesionales</v>
          </cell>
          <cell r="AC549" t="str">
            <v>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v>
          </cell>
          <cell r="AD549">
            <v>44582</v>
          </cell>
          <cell r="AE549">
            <v>44582</v>
          </cell>
          <cell r="AF549">
            <v>44582</v>
          </cell>
          <cell r="AG549">
            <v>44915</v>
          </cell>
          <cell r="AH549">
            <v>11</v>
          </cell>
          <cell r="AI549">
            <v>0</v>
          </cell>
          <cell r="AJ549">
            <v>11</v>
          </cell>
          <cell r="AK549">
            <v>11</v>
          </cell>
          <cell r="AL549">
            <v>0</v>
          </cell>
          <cell r="AM549">
            <v>44915</v>
          </cell>
          <cell r="AN549">
            <v>44915</v>
          </cell>
          <cell r="AO549">
            <v>101970000</v>
          </cell>
          <cell r="AP549">
            <v>101970000</v>
          </cell>
          <cell r="AQ549">
            <v>9270000</v>
          </cell>
          <cell r="AR549">
            <v>0</v>
          </cell>
          <cell r="AS549">
            <v>3362</v>
          </cell>
          <cell r="AT549">
            <v>155</v>
          </cell>
          <cell r="AU549">
            <v>44564</v>
          </cell>
          <cell r="AV549">
            <v>101970000</v>
          </cell>
          <cell r="AW549" t="str">
            <v>O23011602320000007642</v>
          </cell>
          <cell r="AX549" t="str">
            <v>INVERSION</v>
          </cell>
          <cell r="AY549">
            <v>0</v>
          </cell>
          <cell r="AZ549" t="str">
            <v>5000263838</v>
          </cell>
          <cell r="BA549">
            <v>547</v>
          </cell>
          <cell r="BB549">
            <v>44579</v>
          </cell>
          <cell r="BC549">
            <v>101970000</v>
          </cell>
          <cell r="BK549" t="str">
            <v/>
          </cell>
          <cell r="CE549" t="str">
            <v/>
          </cell>
          <cell r="CF549" t="str">
            <v/>
          </cell>
          <cell r="DQ549">
            <v>44820</v>
          </cell>
          <cell r="DR549">
            <v>44820</v>
          </cell>
          <cell r="DS549">
            <v>44851</v>
          </cell>
          <cell r="DT549">
            <v>32</v>
          </cell>
          <cell r="EL549" t="str">
            <v>NO</v>
          </cell>
          <cell r="EM549" t="str">
            <v>No Aplica</v>
          </cell>
          <cell r="EN549" t="str">
            <v xml:space="preserve">120
</v>
          </cell>
          <cell r="EO549" t="e">
            <v>#VALUE!</v>
          </cell>
          <cell r="EP549">
            <v>45815</v>
          </cell>
          <cell r="ES549" t="str">
            <v>Clausula 1 - Numeral 6 y 23</v>
          </cell>
          <cell r="ET54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49" t="str">
            <v>No aplica</v>
          </cell>
        </row>
        <row r="550">
          <cell r="E550">
            <v>544</v>
          </cell>
          <cell r="F550" t="str">
            <v>544-2022</v>
          </cell>
          <cell r="G550" t="str">
            <v>CO1.PCCNTR.3271714</v>
          </cell>
          <cell r="H550" t="str">
            <v xml:space="preserve">REALIZAR 30 ESTUDIOS  O DISEÑOS  DE PREFACTIBILIDAD Y FACTIBILIDAD PARA LAS INTERVENCIONES DE ACUPUNTURA URBANA. </v>
          </cell>
          <cell r="I550" t="str">
            <v>En Ejecución</v>
          </cell>
          <cell r="J550" t="str">
            <v>https://community.secop.gov.co/Public/Tendering/OpportunityDetail/Index?noticeUID=CO1.NTC.2583650&amp;isFromPublicArea=True&amp;isModal=true&amp;asPopupView=true</v>
          </cell>
          <cell r="K550" t="str">
            <v>SDTH-SDO-PSP-019-2022</v>
          </cell>
          <cell r="L550" t="str">
            <v>X</v>
          </cell>
          <cell r="N550" t="str">
            <v>CC</v>
          </cell>
          <cell r="O550">
            <v>80932928</v>
          </cell>
          <cell r="P550">
            <v>1</v>
          </cell>
          <cell r="Q550" t="str">
            <v>OSTOS PAVA</v>
          </cell>
          <cell r="R550" t="str">
            <v>FREDY LEONARDO</v>
          </cell>
          <cell r="S550" t="str">
            <v>No Aplica</v>
          </cell>
          <cell r="T550" t="str">
            <v>FREDY LEONARDO OSTOS PAVA</v>
          </cell>
          <cell r="U550" t="str">
            <v>M</v>
          </cell>
          <cell r="V550">
            <v>44578</v>
          </cell>
          <cell r="W550" t="str">
            <v>No Aplica</v>
          </cell>
          <cell r="X550">
            <v>44580</v>
          </cell>
          <cell r="Y550">
            <v>44913</v>
          </cell>
          <cell r="Z550" t="str">
            <v>Contratación Directa</v>
          </cell>
          <cell r="AA550" t="str">
            <v>Contrato</v>
          </cell>
          <cell r="AB550" t="str">
            <v>Prestación de Servicios Profesionales</v>
          </cell>
          <cell r="AC550" t="str">
            <v>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v>
          </cell>
          <cell r="AD550">
            <v>44580</v>
          </cell>
          <cell r="AE550">
            <v>44580</v>
          </cell>
          <cell r="AF550">
            <v>44580</v>
          </cell>
          <cell r="AG550">
            <v>44913</v>
          </cell>
          <cell r="AH550">
            <v>11</v>
          </cell>
          <cell r="AI550">
            <v>0</v>
          </cell>
          <cell r="AJ550">
            <v>11</v>
          </cell>
          <cell r="AK550">
            <v>11</v>
          </cell>
          <cell r="AL550">
            <v>0</v>
          </cell>
          <cell r="AN550">
            <v>44913</v>
          </cell>
          <cell r="AO550">
            <v>77000000</v>
          </cell>
          <cell r="AP550">
            <v>77000000</v>
          </cell>
          <cell r="AQ550">
            <v>7000000</v>
          </cell>
          <cell r="AR550">
            <v>0</v>
          </cell>
          <cell r="AS550">
            <v>3363</v>
          </cell>
          <cell r="AT550">
            <v>309</v>
          </cell>
          <cell r="AU550">
            <v>44565</v>
          </cell>
          <cell r="AV550">
            <v>77000000</v>
          </cell>
          <cell r="AW550" t="str">
            <v>O23011602320000007642</v>
          </cell>
          <cell r="AX550" t="str">
            <v>INVERSION</v>
          </cell>
          <cell r="AY550">
            <v>0</v>
          </cell>
          <cell r="AZ550" t="str">
            <v>5000263852</v>
          </cell>
          <cell r="BA550">
            <v>548</v>
          </cell>
          <cell r="BB550">
            <v>44579</v>
          </cell>
          <cell r="BC550">
            <v>77000000</v>
          </cell>
          <cell r="BK550" t="str">
            <v/>
          </cell>
          <cell r="CE550" t="str">
            <v/>
          </cell>
          <cell r="CF550" t="str">
            <v/>
          </cell>
          <cell r="EL550" t="str">
            <v>NO</v>
          </cell>
          <cell r="EM550" t="str">
            <v>No Aplica</v>
          </cell>
          <cell r="EN550" t="str">
            <v xml:space="preserve">120
</v>
          </cell>
          <cell r="EO550" t="e">
            <v>#VALUE!</v>
          </cell>
          <cell r="EP550">
            <v>45813</v>
          </cell>
          <cell r="ES550" t="str">
            <v>Clausula 1 - Numeral 6 y 23</v>
          </cell>
          <cell r="ET55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50" t="str">
            <v>No aplica</v>
          </cell>
        </row>
        <row r="551">
          <cell r="E551">
            <v>545</v>
          </cell>
          <cell r="F551" t="str">
            <v>545-2022</v>
          </cell>
          <cell r="G551" t="str">
            <v>CO1.PCCNTR.3272084</v>
          </cell>
          <cell r="H551" t="str">
            <v xml:space="preserve">REALIZAR ADECUACIONES DE CALIDAD A 4500 VIVIENDAS PRIORIZANDO HOGARES CON JEFATURA FEMENINA, PERSONAS CON DISCAPACIDAD, VÍCTIMAS DEL CONFLICTO ARMADO, POBLACIÓN ÉTNICA Y ADULTOS MAYORES </v>
          </cell>
          <cell r="I551" t="str">
            <v>En Ejecución</v>
          </cell>
          <cell r="J551" t="str">
            <v>https://community.secop.gov.co/Public/Tendering/OpportunityDetail/Index?noticeUID=CO1.NTC.2583397&amp;isFromPublicArea=True&amp;isModal=true&amp;asPopupView=true</v>
          </cell>
          <cell r="K551" t="str">
            <v>SDHT-SDB-PSP-046-2022</v>
          </cell>
          <cell r="L551" t="str">
            <v>X</v>
          </cell>
          <cell r="N551" t="str">
            <v>CC</v>
          </cell>
          <cell r="O551">
            <v>79950166</v>
          </cell>
          <cell r="P551">
            <v>7</v>
          </cell>
          <cell r="Q551" t="str">
            <v>ULLOA CALVO</v>
          </cell>
          <cell r="R551" t="str">
            <v>EDWIN ARIEL</v>
          </cell>
          <cell r="S551" t="str">
            <v>No Aplica</v>
          </cell>
          <cell r="T551" t="str">
            <v>EDWIN ARIEL ULLOA CALVO</v>
          </cell>
          <cell r="U551" t="str">
            <v>M</v>
          </cell>
          <cell r="V551">
            <v>44578</v>
          </cell>
          <cell r="W551" t="str">
            <v>21/01/2022</v>
          </cell>
          <cell r="X551">
            <v>44581</v>
          </cell>
          <cell r="Y551">
            <v>44911</v>
          </cell>
          <cell r="Z551" t="str">
            <v>Contratación Directa</v>
          </cell>
          <cell r="AA551" t="str">
            <v>Contrato</v>
          </cell>
          <cell r="AB551" t="str">
            <v>Prestación de Servicios Profesionales</v>
          </cell>
          <cell r="AC551" t="str">
            <v>PRESTAR SERVICIOS PROFESIONALES PARA APOYAR LAS ACTIVIDADES TÉCNICAS DE PREVENCIÓN, EJECUCIÓN Y SEGUIMIENTO DEL COMPONENTE DE MEJORA DE VIVIENDA EN EL MARCO DE LAS INTERVENCIONES EN LOS TERRITORIOS PRIORIZADOS POR LA SECRETARÍA DISTRITAL DEL HÁBITAT.</v>
          </cell>
          <cell r="AD551">
            <v>44581</v>
          </cell>
          <cell r="AE551">
            <v>44582</v>
          </cell>
          <cell r="AF551">
            <v>44582</v>
          </cell>
          <cell r="AG551">
            <v>44915</v>
          </cell>
          <cell r="AH551">
            <v>11</v>
          </cell>
          <cell r="AI551">
            <v>0</v>
          </cell>
          <cell r="AJ551">
            <v>11</v>
          </cell>
          <cell r="AK551">
            <v>11</v>
          </cell>
          <cell r="AL551">
            <v>0</v>
          </cell>
          <cell r="AN551">
            <v>44915</v>
          </cell>
          <cell r="AO551">
            <v>80300000</v>
          </cell>
          <cell r="AP551">
            <v>80300000</v>
          </cell>
          <cell r="AQ551">
            <v>7300000</v>
          </cell>
          <cell r="AR551">
            <v>0</v>
          </cell>
          <cell r="AS551">
            <v>2738</v>
          </cell>
          <cell r="AT551">
            <v>373</v>
          </cell>
          <cell r="AU551">
            <v>44565</v>
          </cell>
          <cell r="AV551">
            <v>80300000</v>
          </cell>
          <cell r="AW551" t="str">
            <v>O23011601010000007715</v>
          </cell>
          <cell r="AX551" t="str">
            <v>INVERSION</v>
          </cell>
          <cell r="AY551">
            <v>0</v>
          </cell>
          <cell r="AZ551" t="str">
            <v>5000263859</v>
          </cell>
          <cell r="BA551">
            <v>549</v>
          </cell>
          <cell r="BB551">
            <v>44579</v>
          </cell>
          <cell r="BC551">
            <v>80300000</v>
          </cell>
          <cell r="BK551" t="str">
            <v/>
          </cell>
          <cell r="CE551" t="str">
            <v/>
          </cell>
          <cell r="CF551" t="str">
            <v/>
          </cell>
          <cell r="EL551" t="str">
            <v>NO</v>
          </cell>
          <cell r="EM551" t="str">
            <v>No Aplica</v>
          </cell>
          <cell r="EN551" t="str">
            <v xml:space="preserve">120
</v>
          </cell>
          <cell r="EO551" t="e">
            <v>#VALUE!</v>
          </cell>
          <cell r="EP551">
            <v>45815</v>
          </cell>
          <cell r="ES551" t="str">
            <v>Clausula 1 - Numeral 6 y 23</v>
          </cell>
          <cell r="ET55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51" t="str">
            <v>No aplica</v>
          </cell>
        </row>
        <row r="552">
          <cell r="E552">
            <v>546</v>
          </cell>
          <cell r="F552" t="str">
            <v>546-2022</v>
          </cell>
          <cell r="G552" t="str">
            <v>CO1.PCCNTR.3272658</v>
          </cell>
          <cell r="H552" t="str">
            <v xml:space="preserve">REALIZAR ADECUACIONES DE CALIDAD A 4500 VIVIENDAS PRIORIZANDO HOGARES CON JEFATURA FEMENINA, PERSONAS CON DISCAPACIDAD, VÍCTIMAS DEL CONFLICTO ARMADO, POBLACIÓN ÉTNICA Y ADULTOS MAYORES </v>
          </cell>
          <cell r="I552" t="str">
            <v>En Ejecución</v>
          </cell>
          <cell r="J552" t="str">
            <v>https://community.secop.gov.co/Public/Tendering/OpportunityDetail/Index?noticeUID=CO1.NTC.2583675&amp;isFromPublicArea=True&amp;isModal=true&amp;asPopupView=true</v>
          </cell>
          <cell r="K552" t="str">
            <v>SDHT-SDB-PSP-045-2022</v>
          </cell>
          <cell r="L552" t="str">
            <v>X</v>
          </cell>
          <cell r="N552" t="str">
            <v>CC</v>
          </cell>
          <cell r="O552">
            <v>51901763</v>
          </cell>
          <cell r="P552">
            <v>3</v>
          </cell>
          <cell r="Q552" t="str">
            <v xml:space="preserve">BELTRAN </v>
          </cell>
          <cell r="R552" t="str">
            <v>STELLA ACEVEDO</v>
          </cell>
          <cell r="S552" t="str">
            <v>No Aplica</v>
          </cell>
          <cell r="T552" t="str">
            <v xml:space="preserve">STELLA ACEVEDO BELTRAN </v>
          </cell>
          <cell r="U552" t="str">
            <v>F</v>
          </cell>
          <cell r="V552">
            <v>44578</v>
          </cell>
          <cell r="W552">
            <v>44579</v>
          </cell>
          <cell r="X552">
            <v>44581</v>
          </cell>
          <cell r="Y552">
            <v>44911</v>
          </cell>
          <cell r="Z552" t="str">
            <v>Contratación Directa</v>
          </cell>
          <cell r="AA552" t="str">
            <v>Contrato</v>
          </cell>
          <cell r="AB552" t="str">
            <v>Prestación de Servicios Profesionales</v>
          </cell>
          <cell r="AC552" t="str">
            <v xml:space="preserve"> PRESTAR SERVICIOS PROFESIONALES PARA APOYAR LA COORDINACIÓN EN LA ASIGNACIÓN Y EJECUCIÓN DE SUBSIDIOS DE MEJORAMIENTOS DE VIVIENDA - MODALIDAD HABITABILIDAD EN LOS TERRITORIOS PRIORIZADOS POR LA SECRETARÍA DISTRITAL DEL HÁBITAT</v>
          </cell>
          <cell r="AD552">
            <v>44581</v>
          </cell>
          <cell r="AE552">
            <v>44581</v>
          </cell>
          <cell r="AF552">
            <v>44581</v>
          </cell>
          <cell r="AG552">
            <v>44914</v>
          </cell>
          <cell r="AH552">
            <v>11</v>
          </cell>
          <cell r="AI552">
            <v>0</v>
          </cell>
          <cell r="AJ552">
            <v>11</v>
          </cell>
          <cell r="AK552">
            <v>11</v>
          </cell>
          <cell r="AL552">
            <v>0</v>
          </cell>
          <cell r="AN552">
            <v>44914</v>
          </cell>
          <cell r="AO552">
            <v>104500000</v>
          </cell>
          <cell r="AP552">
            <v>104500000</v>
          </cell>
          <cell r="AQ552">
            <v>9500000</v>
          </cell>
          <cell r="AR552">
            <v>0</v>
          </cell>
          <cell r="AS552">
            <v>2737</v>
          </cell>
          <cell r="AT552">
            <v>363</v>
          </cell>
          <cell r="AU552">
            <v>44565</v>
          </cell>
          <cell r="AV552">
            <v>104500000</v>
          </cell>
          <cell r="AW552" t="str">
            <v>O23011601010000007715</v>
          </cell>
          <cell r="AX552" t="str">
            <v>INVERSION</v>
          </cell>
          <cell r="AY552">
            <v>0</v>
          </cell>
          <cell r="AZ552" t="str">
            <v>5000263874</v>
          </cell>
          <cell r="BA552">
            <v>551</v>
          </cell>
          <cell r="BB552">
            <v>44579</v>
          </cell>
          <cell r="BC552">
            <v>104500000</v>
          </cell>
          <cell r="BK552" t="str">
            <v/>
          </cell>
          <cell r="CE552" t="str">
            <v/>
          </cell>
          <cell r="CF552" t="str">
            <v/>
          </cell>
          <cell r="EL552" t="str">
            <v>NO</v>
          </cell>
          <cell r="EM552" t="str">
            <v>No Aplica</v>
          </cell>
          <cell r="EN552" t="str">
            <v xml:space="preserve">120
</v>
          </cell>
          <cell r="EO552" t="e">
            <v>#VALUE!</v>
          </cell>
          <cell r="EP552">
            <v>45814</v>
          </cell>
          <cell r="ES552" t="str">
            <v>Clausula 1 - Numeral 6 y 23</v>
          </cell>
          <cell r="ET55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52" t="str">
            <v>No aplica</v>
          </cell>
        </row>
        <row r="553">
          <cell r="E553">
            <v>547</v>
          </cell>
          <cell r="F553" t="str">
            <v>547-2022</v>
          </cell>
          <cell r="G553" t="str">
            <v>CO1.PCCNTR.3272901</v>
          </cell>
          <cell r="H553" t="str">
            <v xml:space="preserve">REALIZAR ADECUACIONES DE CALIDAD A 4500 VIVIENDAS PRIORIZANDO HOGARES CON JEFATURA FEMENINA, PERSONAS CON DISCAPACIDAD, VÍCTIMAS DEL CONFLICTO ARMADO, POBLACIÓN ÉTNICA Y ADULTOS MAYORES </v>
          </cell>
          <cell r="I553" t="str">
            <v>En Ejecución</v>
          </cell>
          <cell r="J553" t="str">
            <v>https://community.secop.gov.co/Public/Tendering/OpportunityDetail/Index?noticeUID=CO1.NTC.2583954&amp;isFromPublicArea=True&amp;isModal=true&amp;asPopupView=true</v>
          </cell>
          <cell r="K553" t="str">
            <v>SDHT-SDB-PSP-048-2022</v>
          </cell>
          <cell r="L553" t="str">
            <v>X</v>
          </cell>
          <cell r="N553" t="str">
            <v>CC</v>
          </cell>
          <cell r="O553">
            <v>1026258684</v>
          </cell>
          <cell r="P553">
            <v>1</v>
          </cell>
          <cell r="Q553" t="str">
            <v>SERRANO PIRAQUIVE</v>
          </cell>
          <cell r="R553" t="str">
            <v>MARIA ISABEL</v>
          </cell>
          <cell r="S553" t="str">
            <v>No Aplica</v>
          </cell>
          <cell r="T553" t="str">
            <v>MARIA ISABEL SERRANO PIRAQUIVE</v>
          </cell>
          <cell r="U553" t="str">
            <v>F</v>
          </cell>
          <cell r="V553">
            <v>44580</v>
          </cell>
          <cell r="W553" t="str">
            <v>21/01/2022</v>
          </cell>
          <cell r="X553">
            <v>44581</v>
          </cell>
          <cell r="Y553">
            <v>44913</v>
          </cell>
          <cell r="Z553" t="str">
            <v>Contratación Directa</v>
          </cell>
          <cell r="AA553" t="str">
            <v>Contrato</v>
          </cell>
          <cell r="AB553" t="str">
            <v>Prestación de Servicios Profesionales</v>
          </cell>
          <cell r="AC553" t="str">
            <v xml:space="preserve"> PRESTAR SERVICIOS PROFESIONALES PARA APOYAR LAS ACTIVIDADES DE GESTIÓN SOCIAL EN LA IMPLEMENTACIÓN, EJECUCIÓN Y SEGUIMIENTO DE LOS MEJORAMIENTOS DE VIVIENDA MODALIDAD HABITABILIDAD EN LOS TERRITORIOS PRIORIZADOS POR LA SECRETARÍA DISTRITAL DEL HÁBITAT.</v>
          </cell>
          <cell r="AD553">
            <v>44581</v>
          </cell>
          <cell r="AE553">
            <v>44582</v>
          </cell>
          <cell r="AF553">
            <v>44582</v>
          </cell>
          <cell r="AG553">
            <v>44915</v>
          </cell>
          <cell r="AH553">
            <v>11</v>
          </cell>
          <cell r="AI553">
            <v>0</v>
          </cell>
          <cell r="AJ553">
            <v>11</v>
          </cell>
          <cell r="AK553">
            <v>11</v>
          </cell>
          <cell r="AL553">
            <v>0</v>
          </cell>
          <cell r="AN553">
            <v>44915</v>
          </cell>
          <cell r="AO553">
            <v>74800000</v>
          </cell>
          <cell r="AP553">
            <v>74800000</v>
          </cell>
          <cell r="AQ553">
            <v>6800000</v>
          </cell>
          <cell r="AR553">
            <v>0</v>
          </cell>
          <cell r="AS553">
            <v>2740</v>
          </cell>
          <cell r="AT553">
            <v>261</v>
          </cell>
          <cell r="AU553">
            <v>44565</v>
          </cell>
          <cell r="AV553">
            <v>74800000</v>
          </cell>
          <cell r="AW553" t="str">
            <v>O23011601010000007715</v>
          </cell>
          <cell r="AX553" t="str">
            <v>INVERSION</v>
          </cell>
          <cell r="AY553">
            <v>0</v>
          </cell>
          <cell r="AZ553" t="str">
            <v>5000267455</v>
          </cell>
          <cell r="BA553">
            <v>640</v>
          </cell>
          <cell r="BB553">
            <v>44581</v>
          </cell>
          <cell r="BC553">
            <v>74800000</v>
          </cell>
          <cell r="BK553" t="str">
            <v/>
          </cell>
          <cell r="CE553" t="str">
            <v/>
          </cell>
          <cell r="CF553" t="str">
            <v/>
          </cell>
          <cell r="EL553" t="str">
            <v>NO</v>
          </cell>
          <cell r="EM553" t="str">
            <v>No Aplica</v>
          </cell>
          <cell r="EN553" t="str">
            <v xml:space="preserve">120
</v>
          </cell>
          <cell r="EO553" t="e">
            <v>#VALUE!</v>
          </cell>
          <cell r="EP553">
            <v>45815</v>
          </cell>
          <cell r="ES553" t="str">
            <v>Clausula 1 - Numeral 6 y 23</v>
          </cell>
          <cell r="ET55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53" t="str">
            <v>No aplica</v>
          </cell>
        </row>
        <row r="554">
          <cell r="E554">
            <v>548</v>
          </cell>
          <cell r="F554" t="str">
            <v>548-2022</v>
          </cell>
          <cell r="G554" t="str">
            <v>CO1.PCCNTR.3272946</v>
          </cell>
          <cell r="H554" t="str">
            <v xml:space="preserve">REALIZAR 2 ESTUDIOS O DISEÑOS DE PREFACTIBILIDAD Y FACTIBILIDAD PARA PROYECTOS GESTIONADOS DE REVITALIZACIÓN URBANA PARA LA COMPETITIVIDAD EN TORNO A NUEVAS INTERVENCIONES PÚBLICAS DE DESARROLLO URBANO. </v>
          </cell>
          <cell r="I554" t="str">
            <v>En Ejecución</v>
          </cell>
          <cell r="J554" t="str">
            <v>https://community.secop.gov.co/Public/Tendering/OpportunityDetail/Index?noticeUID=CO1.NTC.2583861&amp;isFromPublicArea=True&amp;isModal=true&amp;asPopupView=true</v>
          </cell>
          <cell r="K554" t="str">
            <v>SDHT-SDO-PSP-013-2022</v>
          </cell>
          <cell r="L554" t="str">
            <v>X</v>
          </cell>
          <cell r="N554" t="str">
            <v>CC</v>
          </cell>
          <cell r="O554">
            <v>19494499</v>
          </cell>
          <cell r="P554">
            <v>1</v>
          </cell>
          <cell r="Q554" t="str">
            <v>ILLERA REYES</v>
          </cell>
          <cell r="R554" t="str">
            <v>JOSE MAURICIO</v>
          </cell>
          <cell r="S554" t="str">
            <v>No Aplica</v>
          </cell>
          <cell r="T554" t="str">
            <v>JOSE MAURICIO ILLERA REYES</v>
          </cell>
          <cell r="U554" t="str">
            <v>M</v>
          </cell>
          <cell r="V554">
            <v>44578</v>
          </cell>
          <cell r="W554">
            <v>44581</v>
          </cell>
          <cell r="X554">
            <v>44580</v>
          </cell>
          <cell r="Y554">
            <v>44913</v>
          </cell>
          <cell r="Z554" t="str">
            <v>Contratación Directa</v>
          </cell>
          <cell r="AA554" t="str">
            <v>Contrato</v>
          </cell>
          <cell r="AB554" t="str">
            <v>Prestación de Servicios Profesionales</v>
          </cell>
          <cell r="AC554" t="str">
            <v>PRESTAR SERVICIOS PROFESIONALES PARA ANALIZAR, FORMULAR Y ELABORAR LOS PRESUPUESTOS REQUERIDOS PARA LA IMPLEMENTACIÓN DE LOS PROYECTOS PRIORIZADOS POR LA SUBDIRECCIÓN DE OPERACIONES.</v>
          </cell>
          <cell r="AD554">
            <v>44581</v>
          </cell>
          <cell r="AE554">
            <v>44581</v>
          </cell>
          <cell r="AF554">
            <v>44581</v>
          </cell>
          <cell r="AG554">
            <v>44914</v>
          </cell>
          <cell r="AH554">
            <v>11</v>
          </cell>
          <cell r="AI554">
            <v>0</v>
          </cell>
          <cell r="AJ554">
            <v>11</v>
          </cell>
          <cell r="AK554">
            <v>11</v>
          </cell>
          <cell r="AL554">
            <v>0</v>
          </cell>
          <cell r="AN554">
            <v>44914</v>
          </cell>
          <cell r="AO554">
            <v>101970000</v>
          </cell>
          <cell r="AP554">
            <v>101970000</v>
          </cell>
          <cell r="AQ554">
            <v>9270000</v>
          </cell>
          <cell r="AR554">
            <v>0</v>
          </cell>
          <cell r="AS554">
            <v>3322</v>
          </cell>
          <cell r="AT554">
            <v>303</v>
          </cell>
          <cell r="AU554">
            <v>44565</v>
          </cell>
          <cell r="AV554">
            <v>101970000</v>
          </cell>
          <cell r="AW554" t="str">
            <v>O23011602320000007641</v>
          </cell>
          <cell r="AX554" t="str">
            <v>INVERSION</v>
          </cell>
          <cell r="AY554">
            <v>0</v>
          </cell>
          <cell r="AZ554" t="str">
            <v>5000263860</v>
          </cell>
          <cell r="BA554">
            <v>550</v>
          </cell>
          <cell r="BB554">
            <v>44579</v>
          </cell>
          <cell r="BC554">
            <v>101970000</v>
          </cell>
          <cell r="BK554" t="str">
            <v/>
          </cell>
          <cell r="CE554" t="str">
            <v/>
          </cell>
          <cell r="CF554" t="str">
            <v/>
          </cell>
          <cell r="EL554" t="str">
            <v>NO</v>
          </cell>
          <cell r="EM554" t="str">
            <v>No Aplica</v>
          </cell>
          <cell r="EN554" t="str">
            <v xml:space="preserve">120
</v>
          </cell>
          <cell r="EO554" t="e">
            <v>#VALUE!</v>
          </cell>
          <cell r="EP554">
            <v>45814</v>
          </cell>
          <cell r="ES554" t="str">
            <v>Clausula 1 - Numeral 6 y 23</v>
          </cell>
          <cell r="ET55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54" t="str">
            <v>No aplica</v>
          </cell>
        </row>
        <row r="555">
          <cell r="E555">
            <v>549</v>
          </cell>
          <cell r="F555" t="str">
            <v>549-2022</v>
          </cell>
          <cell r="G555" t="str">
            <v>CO1.PCCNTR.3273333</v>
          </cell>
          <cell r="H555" t="str">
            <v>MEJORAR 682 VIVIENDAS  RURALES Y EN BORDES URBANOS PRIORIZADAS</v>
          </cell>
          <cell r="I555" t="str">
            <v>En Ejecución</v>
          </cell>
          <cell r="J555" t="str">
            <v>https://community.secop.gov.co/Public/Tendering/OpportunityDetail/Index?noticeUID=CO1.NTC.2584151&amp;isFromPublicArea=True&amp;isModal=true&amp;asPopupView=true</v>
          </cell>
          <cell r="K555" t="str">
            <v>SDHT-SDO-PSP-049-2022</v>
          </cell>
          <cell r="L555" t="str">
            <v>X</v>
          </cell>
          <cell r="N555" t="str">
            <v>CC</v>
          </cell>
          <cell r="O555">
            <v>52784214</v>
          </cell>
          <cell r="P555">
            <v>2</v>
          </cell>
          <cell r="Q555" t="str">
            <v>TORO VALLEJOS</v>
          </cell>
          <cell r="R555" t="str">
            <v>GINNA MERCEDES</v>
          </cell>
          <cell r="S555" t="str">
            <v>No Aplica</v>
          </cell>
          <cell r="T555" t="str">
            <v>GINNA MERCEDES TORO VALLEJOS</v>
          </cell>
          <cell r="U555" t="str">
            <v>F</v>
          </cell>
          <cell r="V555">
            <v>44581</v>
          </cell>
          <cell r="W555">
            <v>44586</v>
          </cell>
          <cell r="X555">
            <v>44585</v>
          </cell>
          <cell r="Y555">
            <v>44915</v>
          </cell>
          <cell r="Z555" t="str">
            <v>Contratación Directa</v>
          </cell>
          <cell r="AA555" t="str">
            <v>Contrato</v>
          </cell>
          <cell r="AB555" t="str">
            <v>Prestación de Servicios Profesionales</v>
          </cell>
          <cell r="AC555" t="str">
            <v xml:space="preserve"> 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v>
          </cell>
          <cell r="AD555">
            <v>44586</v>
          </cell>
          <cell r="AE555">
            <v>44586</v>
          </cell>
          <cell r="AF555">
            <v>44586</v>
          </cell>
          <cell r="AG555">
            <v>44919</v>
          </cell>
          <cell r="AH555">
            <v>11</v>
          </cell>
          <cell r="AI555">
            <v>0</v>
          </cell>
          <cell r="AJ555">
            <v>11</v>
          </cell>
          <cell r="AK555">
            <v>11</v>
          </cell>
          <cell r="AL555">
            <v>0</v>
          </cell>
          <cell r="AN555">
            <v>44919</v>
          </cell>
          <cell r="AO555">
            <v>101970000</v>
          </cell>
          <cell r="AP555">
            <v>101970000</v>
          </cell>
          <cell r="AQ555">
            <v>9270000</v>
          </cell>
          <cell r="AR555">
            <v>0</v>
          </cell>
          <cell r="AS555">
            <v>3399</v>
          </cell>
          <cell r="AT555">
            <v>493</v>
          </cell>
          <cell r="AU555">
            <v>44565</v>
          </cell>
          <cell r="AV555">
            <v>101970000</v>
          </cell>
          <cell r="AW555" t="str">
            <v>O23011601190000007659</v>
          </cell>
          <cell r="AX555" t="str">
            <v>INVERSION</v>
          </cell>
          <cell r="AY555">
            <v>0</v>
          </cell>
          <cell r="AZ555" t="str">
            <v>5000270682</v>
          </cell>
          <cell r="BA555">
            <v>722</v>
          </cell>
          <cell r="BB555">
            <v>44582</v>
          </cell>
          <cell r="BC555">
            <v>101970000</v>
          </cell>
          <cell r="BK555" t="str">
            <v/>
          </cell>
          <cell r="CE555" t="str">
            <v/>
          </cell>
          <cell r="CF555" t="str">
            <v/>
          </cell>
          <cell r="EL555" t="str">
            <v>NO</v>
          </cell>
          <cell r="EM555" t="str">
            <v>No Aplica</v>
          </cell>
          <cell r="EN555" t="str">
            <v xml:space="preserve">120
</v>
          </cell>
          <cell r="EO555" t="e">
            <v>#VALUE!</v>
          </cell>
          <cell r="EP555">
            <v>45819</v>
          </cell>
          <cell r="ES555" t="str">
            <v>Clausula 1 - Numeral 6 y 23</v>
          </cell>
          <cell r="ET55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55" t="str">
            <v>No aplica</v>
          </cell>
        </row>
        <row r="556">
          <cell r="E556">
            <v>550</v>
          </cell>
          <cell r="F556" t="str">
            <v>550-2022</v>
          </cell>
          <cell r="G556" t="str">
            <v>CO1.PCCNTR.3283925</v>
          </cell>
          <cell r="H556" t="str">
            <v>PROMOVER 100 % DE LA IMPLEMENTACIÓN DE LAS FUENTES DE FINANCIACIÓN PARA EL HÁBITAT</v>
          </cell>
          <cell r="I556" t="str">
            <v>En Ejecución</v>
          </cell>
          <cell r="J556" t="str">
            <v>https://community.secop.gov.co/Public/Tendering/OpportunityDetail/Index?noticeUID=CO1.NTC.2597236&amp;isFromPublicArea=True&amp;isModal=true&amp;asPopupView=true</v>
          </cell>
          <cell r="K556" t="str">
            <v>SDHT-SDRPRI-PSP-004-2022</v>
          </cell>
          <cell r="L556" t="str">
            <v>X</v>
          </cell>
          <cell r="N556" t="str">
            <v>CC</v>
          </cell>
          <cell r="O556">
            <v>1016005204</v>
          </cell>
          <cell r="P556">
            <v>8</v>
          </cell>
          <cell r="Q556" t="str">
            <v>RAMIREZ PABON</v>
          </cell>
          <cell r="R556" t="str">
            <v>ERIKA NATALY</v>
          </cell>
          <cell r="S556" t="str">
            <v>No Aplica</v>
          </cell>
          <cell r="T556" t="str">
            <v>ERIKA NATALY RAMIREZ PABON</v>
          </cell>
          <cell r="U556" t="str">
            <v>F</v>
          </cell>
          <cell r="V556">
            <v>44579</v>
          </cell>
          <cell r="W556" t="str">
            <v>No Aplica</v>
          </cell>
          <cell r="X556">
            <v>44581</v>
          </cell>
          <cell r="Y556">
            <v>44930</v>
          </cell>
          <cell r="Z556" t="str">
            <v>Contratación Directa</v>
          </cell>
          <cell r="AA556" t="str">
            <v>Contrato</v>
          </cell>
          <cell r="AB556" t="str">
            <v>Prestación de Servicios Profesionales</v>
          </cell>
          <cell r="AC556" t="str">
            <v xml:space="preserve"> PRESTAR SERVICIOS PROFESIONALES DE CARÁCTER JURÍDICO EN LAS SOLICITUDES DE INGRESO A LOS PROGRAMAS E INSTRUMENTOS DE FINANCIACIÓN PARA LA ADQUISICIÓN DE VIVIENDA.</v>
          </cell>
          <cell r="AD556">
            <v>44581</v>
          </cell>
          <cell r="AE556">
            <v>44581</v>
          </cell>
          <cell r="AF556">
            <v>44581</v>
          </cell>
          <cell r="AG556">
            <v>44930</v>
          </cell>
          <cell r="AH556">
            <v>11</v>
          </cell>
          <cell r="AI556">
            <v>15</v>
          </cell>
          <cell r="AJ556">
            <v>11.5</v>
          </cell>
          <cell r="AK556">
            <v>11</v>
          </cell>
          <cell r="AL556">
            <v>15</v>
          </cell>
          <cell r="AN556">
            <v>44930</v>
          </cell>
          <cell r="AO556">
            <v>60950000</v>
          </cell>
          <cell r="AP556">
            <v>60950000</v>
          </cell>
          <cell r="AQ556">
            <v>5300000</v>
          </cell>
          <cell r="AR556">
            <v>0</v>
          </cell>
          <cell r="AS556">
            <v>3018</v>
          </cell>
          <cell r="AT556">
            <v>70</v>
          </cell>
          <cell r="AU556">
            <v>44564</v>
          </cell>
          <cell r="AV556">
            <v>60950000</v>
          </cell>
          <cell r="AW556" t="str">
            <v>O23011601190000007825</v>
          </cell>
          <cell r="AX556" t="str">
            <v>INVERSION</v>
          </cell>
          <cell r="AY556">
            <v>0</v>
          </cell>
          <cell r="AZ556" t="str">
            <v>5000265810</v>
          </cell>
          <cell r="BA556">
            <v>614</v>
          </cell>
          <cell r="BB556">
            <v>44580</v>
          </cell>
          <cell r="BC556">
            <v>60950000</v>
          </cell>
          <cell r="BK556" t="str">
            <v/>
          </cell>
          <cell r="CE556" t="str">
            <v/>
          </cell>
          <cell r="CF556" t="str">
            <v/>
          </cell>
          <cell r="EL556" t="str">
            <v>NO</v>
          </cell>
          <cell r="EM556" t="str">
            <v>No Aplica</v>
          </cell>
          <cell r="EN556" t="str">
            <v xml:space="preserve">120
</v>
          </cell>
          <cell r="EO556" t="e">
            <v>#VALUE!</v>
          </cell>
          <cell r="EP556">
            <v>45830</v>
          </cell>
          <cell r="ES556" t="str">
            <v>Clausula 1 - Numeral 6 y 23</v>
          </cell>
          <cell r="ET55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56" t="str">
            <v>No aplica</v>
          </cell>
        </row>
        <row r="557">
          <cell r="E557">
            <v>551</v>
          </cell>
          <cell r="F557" t="str">
            <v>551-2022</v>
          </cell>
          <cell r="G557" t="str">
            <v>CO1.PCCNTR.3283985</v>
          </cell>
          <cell r="H557" t="str">
            <v>BENEFICIAR 15851 HOGARES  CON SUBSIDIOS PARA ADQUISICIÓN DE VIVIENDA VIS Y VIP</v>
          </cell>
          <cell r="I557" t="str">
            <v>En Ejecución</v>
          </cell>
          <cell r="J557" t="str">
            <v>https://community.secop.gov.co/Public/Tendering/OpportunityDetail/Index?noticeUID=CO1.NTC.2597908&amp;isFromPublicArea=True&amp;isModal=true&amp;asPopupView=true</v>
          </cell>
          <cell r="K557" t="str">
            <v>SDHT-SDRPUB-PSP-030-2022</v>
          </cell>
          <cell r="L557" t="str">
            <v>X</v>
          </cell>
          <cell r="N557" t="str">
            <v>CC</v>
          </cell>
          <cell r="O557">
            <v>1098789749</v>
          </cell>
          <cell r="P557">
            <v>1</v>
          </cell>
          <cell r="Q557" t="str">
            <v xml:space="preserve">PACHECO </v>
          </cell>
          <cell r="R557" t="str">
            <v>MANUELA MANTILLA</v>
          </cell>
          <cell r="S557" t="str">
            <v>No Aplica</v>
          </cell>
          <cell r="T557" t="str">
            <v xml:space="preserve">MANUELA MANTILLA PACHECO </v>
          </cell>
          <cell r="U557" t="str">
            <v>F</v>
          </cell>
          <cell r="V557">
            <v>44579</v>
          </cell>
          <cell r="W557" t="str">
            <v>No Aplica</v>
          </cell>
          <cell r="X557">
            <v>44581</v>
          </cell>
          <cell r="Y557">
            <v>44853</v>
          </cell>
          <cell r="Z557" t="str">
            <v>Contratación Directa</v>
          </cell>
          <cell r="AA557" t="str">
            <v>Contrato</v>
          </cell>
          <cell r="AB557" t="str">
            <v>Prestación de Servicios Profesionales</v>
          </cell>
          <cell r="AC557" t="str">
            <v>PRESTAR SERVICIOS PROFESIONALES JURÍDICOS EN LOS PROGRAMAS E INSTRUMENTOS DE FINANCIACIÓN PARA EL ACCESO A LA VIVIENDA VIS Y VIP DE LA SECRETARÍA DISTRITAL DEL HÁBITAT.</v>
          </cell>
          <cell r="AD557">
            <v>44581</v>
          </cell>
          <cell r="AE557">
            <v>44581</v>
          </cell>
          <cell r="AF557">
            <v>44581</v>
          </cell>
          <cell r="AG557">
            <v>44853</v>
          </cell>
          <cell r="AH557">
            <v>9</v>
          </cell>
          <cell r="AI557">
            <v>0</v>
          </cell>
          <cell r="AJ557">
            <v>9</v>
          </cell>
          <cell r="AK557">
            <v>9</v>
          </cell>
          <cell r="AL557">
            <v>0</v>
          </cell>
          <cell r="AN557">
            <v>44853</v>
          </cell>
          <cell r="AO557">
            <v>41715000</v>
          </cell>
          <cell r="AP557">
            <v>41715000</v>
          </cell>
          <cell r="AQ557">
            <v>4635000</v>
          </cell>
          <cell r="AR557">
            <v>0</v>
          </cell>
          <cell r="AS557">
            <v>3729</v>
          </cell>
          <cell r="AT557">
            <v>477</v>
          </cell>
          <cell r="AU557">
            <v>44565</v>
          </cell>
          <cell r="AV557">
            <v>41715000</v>
          </cell>
          <cell r="AW557" t="str">
            <v>O23011601010000007823</v>
          </cell>
          <cell r="AX557" t="str">
            <v>INVERSION</v>
          </cell>
          <cell r="AY557">
            <v>0</v>
          </cell>
          <cell r="AZ557" t="str">
            <v>5000265823</v>
          </cell>
          <cell r="BA557">
            <v>615</v>
          </cell>
          <cell r="BB557">
            <v>44580</v>
          </cell>
          <cell r="BC557">
            <v>41715000</v>
          </cell>
          <cell r="BK557" t="str">
            <v/>
          </cell>
          <cell r="CE557" t="str">
            <v/>
          </cell>
          <cell r="CF557" t="str">
            <v/>
          </cell>
          <cell r="EL557" t="str">
            <v>NO</v>
          </cell>
          <cell r="EM557" t="str">
            <v>No Aplica</v>
          </cell>
          <cell r="EN557" t="str">
            <v xml:space="preserve">120
</v>
          </cell>
          <cell r="EO557" t="e">
            <v>#VALUE!</v>
          </cell>
          <cell r="EP557">
            <v>45753</v>
          </cell>
          <cell r="ES557" t="str">
            <v>Clausula 1 - Numeral 6 y 23</v>
          </cell>
          <cell r="ET55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57" t="str">
            <v>No aplica</v>
          </cell>
        </row>
        <row r="558">
          <cell r="E558">
            <v>552</v>
          </cell>
          <cell r="F558" t="str">
            <v>552-2022</v>
          </cell>
          <cell r="G558" t="str">
            <v>CO1.PCCNTR.3277838</v>
          </cell>
          <cell r="H558" t="str">
            <v>EJECUTAR  6 ESTRATEGIAS PARA EL FORTALECIMIENTO DE LA PARTICIPACIÓN CIUDADANA EN LOS TEMAS ESTRATÉGICOS DEL SECTOR</v>
          </cell>
          <cell r="I558" t="str">
            <v>En Ejecución</v>
          </cell>
          <cell r="J558" t="str">
            <v>https://community.secop.gov.co/Public/Tendering/OpportunityDetail/Index?noticeUID=CO1.NTC.2591897&amp;isFromPublicArea=True&amp;isModal=true&amp;asPopupView=true</v>
          </cell>
          <cell r="K558" t="str">
            <v>SDHT-SPRC-PSP-022-2022</v>
          </cell>
          <cell r="L558" t="str">
            <v>X</v>
          </cell>
          <cell r="N558" t="str">
            <v>CC</v>
          </cell>
          <cell r="O558">
            <v>1071171100</v>
          </cell>
          <cell r="P558">
            <v>0</v>
          </cell>
          <cell r="Q558" t="str">
            <v xml:space="preserve">COY </v>
          </cell>
          <cell r="R558" t="str">
            <v>LAURA GARCIA</v>
          </cell>
          <cell r="S558" t="str">
            <v>No Aplica</v>
          </cell>
          <cell r="T558" t="str">
            <v xml:space="preserve">LAURA GARCIA COY </v>
          </cell>
          <cell r="U558" t="str">
            <v>F</v>
          </cell>
          <cell r="V558">
            <v>44579</v>
          </cell>
          <cell r="W558" t="str">
            <v>No Aplica</v>
          </cell>
          <cell r="X558">
            <v>44580</v>
          </cell>
          <cell r="Y558">
            <v>44912</v>
          </cell>
          <cell r="Z558" t="str">
            <v>Contratación Directa</v>
          </cell>
          <cell r="AA558" t="str">
            <v>Contrato</v>
          </cell>
          <cell r="AB558" t="str">
            <v>Prestación de Servicios Profesionales</v>
          </cell>
          <cell r="AC558" t="str">
            <v>PRESTAR SERVICIOS PROFESIONALES PARA DESARROLLAR ACTIVIDADES TÉCNICAS DE FORMULACIÓN, EJECUCIÓN Y SEGUIMIENTO DE LAS INTERVENCIONES PRIORIZADAS POR LA SECRETARÍA DISTRITAL DEL HÁBITAT.</v>
          </cell>
          <cell r="AD558">
            <v>44580</v>
          </cell>
          <cell r="AE558">
            <v>44580</v>
          </cell>
          <cell r="AF558">
            <v>44580</v>
          </cell>
          <cell r="AG558">
            <v>44913</v>
          </cell>
          <cell r="AH558">
            <v>11</v>
          </cell>
          <cell r="AI558">
            <v>0</v>
          </cell>
          <cell r="AJ558">
            <v>11</v>
          </cell>
          <cell r="AK558">
            <v>11</v>
          </cell>
          <cell r="AL558">
            <v>0</v>
          </cell>
          <cell r="AM558">
            <v>44913</v>
          </cell>
          <cell r="AN558">
            <v>44931</v>
          </cell>
          <cell r="AO558">
            <v>73645000</v>
          </cell>
          <cell r="AP558">
            <v>73645000</v>
          </cell>
          <cell r="AQ558">
            <v>6695000</v>
          </cell>
          <cell r="AR558">
            <v>0</v>
          </cell>
          <cell r="AS558">
            <v>2892</v>
          </cell>
          <cell r="AT558">
            <v>713</v>
          </cell>
          <cell r="AU558">
            <v>44566</v>
          </cell>
          <cell r="AV558">
            <v>73645000</v>
          </cell>
          <cell r="AW558" t="str">
            <v>O23011601210000007590</v>
          </cell>
          <cell r="AX558" t="str">
            <v>INVERSION</v>
          </cell>
          <cell r="AY558">
            <v>0</v>
          </cell>
          <cell r="AZ558" t="str">
            <v>5000263613</v>
          </cell>
          <cell r="BA558">
            <v>541</v>
          </cell>
          <cell r="BB558">
            <v>44579</v>
          </cell>
          <cell r="BC558">
            <v>73645000</v>
          </cell>
          <cell r="BK558" t="str">
            <v/>
          </cell>
          <cell r="CE558" t="str">
            <v/>
          </cell>
          <cell r="CF558" t="str">
            <v/>
          </cell>
          <cell r="DQ558">
            <v>44818</v>
          </cell>
          <cell r="DR558">
            <v>44818</v>
          </cell>
          <cell r="DS558">
            <v>44834</v>
          </cell>
          <cell r="DT558">
            <v>17</v>
          </cell>
          <cell r="EL558" t="str">
            <v>NO</v>
          </cell>
          <cell r="EM558" t="str">
            <v>No Aplica</v>
          </cell>
          <cell r="EN558" t="str">
            <v xml:space="preserve">120
</v>
          </cell>
          <cell r="EO558" t="e">
            <v>#VALUE!</v>
          </cell>
          <cell r="EP558">
            <v>45831</v>
          </cell>
          <cell r="ES558" t="str">
            <v>Clausula 1 - Numeral 6 y 23</v>
          </cell>
          <cell r="ET55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58" t="str">
            <v>No aplica</v>
          </cell>
        </row>
        <row r="559">
          <cell r="E559">
            <v>553</v>
          </cell>
          <cell r="F559" t="str">
            <v>553-2022</v>
          </cell>
          <cell r="G559" t="str">
            <v>CO1.PCCNTR.3277951</v>
          </cell>
          <cell r="H559" t="str">
            <v>EJECUTAR  6 ESTRATEGIAS PARA EL FORTALECIMIENTO DE LA PARTICIPACIÓN CIUDADANA EN LOS TEMAS ESTRATÉGICOS DEL SECTOR</v>
          </cell>
          <cell r="I559" t="str">
            <v>En Ejecución</v>
          </cell>
          <cell r="J559" t="str">
            <v>https://community.secop.gov.co/Public/Tendering/OpportunityDetail/Index?noticeUID=CO1.NTC.2592529&amp;isFromPublicArea=True&amp;isModal=true&amp;asPopupView=true</v>
          </cell>
          <cell r="K559" t="str">
            <v>SDHT-SPRC-PSAG-001-2022</v>
          </cell>
          <cell r="L559" t="str">
            <v>X</v>
          </cell>
          <cell r="N559" t="str">
            <v>CC</v>
          </cell>
          <cell r="O559">
            <v>1019061994</v>
          </cell>
          <cell r="P559">
            <v>7</v>
          </cell>
          <cell r="Q559" t="str">
            <v>DUARTE GONZALEZ</v>
          </cell>
          <cell r="R559" t="str">
            <v>YULY ANDREA</v>
          </cell>
          <cell r="S559" t="str">
            <v>No Aplica</v>
          </cell>
          <cell r="T559" t="str">
            <v>YULY ANDREA DUARTE GONZALEZ</v>
          </cell>
          <cell r="U559" t="str">
            <v>F</v>
          </cell>
          <cell r="V559">
            <v>44579</v>
          </cell>
          <cell r="W559" t="str">
            <v>No Aplica</v>
          </cell>
          <cell r="X559">
            <v>44580</v>
          </cell>
          <cell r="Y559">
            <v>44912</v>
          </cell>
          <cell r="Z559" t="str">
            <v>Contratación Directa</v>
          </cell>
          <cell r="AA559" t="str">
            <v>Contrato</v>
          </cell>
          <cell r="AB559" t="str">
            <v>Prestación de Servicios  de Apoyo a la Gestión</v>
          </cell>
          <cell r="AC559" t="str">
            <v>PRESTAR SERVICIOS DE APOYO A LA GESTIÓN PARA ADELANTAR TAREAS ADMINISTRATIVAS DE LA SUBDIRECCIÓN DE PARTICIPACIÓN Y RELACIONES CON LA COMUNIDAD, RELACIONADAS CON PROCESOS DE SEGUIMIENTO A CORRESPONDENCIA Y A LA GESTIÓN DE LAS TAREAS LOGÍSTICAS DEL ÁREA.</v>
          </cell>
          <cell r="AD559">
            <v>44580</v>
          </cell>
          <cell r="AE559">
            <v>44580</v>
          </cell>
          <cell r="AF559">
            <v>44580</v>
          </cell>
          <cell r="AG559">
            <v>44913</v>
          </cell>
          <cell r="AH559">
            <v>11</v>
          </cell>
          <cell r="AI559">
            <v>0</v>
          </cell>
          <cell r="AJ559">
            <v>11.4</v>
          </cell>
          <cell r="AK559">
            <v>11</v>
          </cell>
          <cell r="AL559">
            <v>12</v>
          </cell>
          <cell r="AM559">
            <v>44913</v>
          </cell>
          <cell r="AN559">
            <v>44925</v>
          </cell>
          <cell r="AO559">
            <v>44000000</v>
          </cell>
          <cell r="AP559">
            <v>45600000</v>
          </cell>
          <cell r="AQ559">
            <v>4000000</v>
          </cell>
          <cell r="AR559">
            <v>0</v>
          </cell>
          <cell r="AS559">
            <v>3212</v>
          </cell>
          <cell r="AT559">
            <v>355</v>
          </cell>
          <cell r="AU559">
            <v>44565</v>
          </cell>
          <cell r="AV559">
            <v>44000000</v>
          </cell>
          <cell r="AW559" t="str">
            <v>O23011601210000007590</v>
          </cell>
          <cell r="AX559" t="str">
            <v>INVERSION</v>
          </cell>
          <cell r="AY559">
            <v>0</v>
          </cell>
          <cell r="AZ559" t="str">
            <v>5000263622</v>
          </cell>
          <cell r="BA559">
            <v>543</v>
          </cell>
          <cell r="BB559">
            <v>44579</v>
          </cell>
          <cell r="BC559">
            <v>44000000</v>
          </cell>
          <cell r="BE559">
            <v>1368</v>
          </cell>
          <cell r="BG559" t="str">
            <v>5000366692</v>
          </cell>
          <cell r="BH559">
            <v>1348</v>
          </cell>
          <cell r="BI559">
            <v>44826</v>
          </cell>
          <cell r="BJ559" t="str">
            <v>O23011601210000007590</v>
          </cell>
          <cell r="BK559" t="str">
            <v>INVERSION</v>
          </cell>
          <cell r="BL559">
            <v>44825</v>
          </cell>
          <cell r="BM559">
            <v>1600000</v>
          </cell>
          <cell r="BN559" t="str">
            <v>No Aplica</v>
          </cell>
          <cell r="CE559" t="str">
            <v/>
          </cell>
          <cell r="CF559" t="str">
            <v/>
          </cell>
          <cell r="CI559">
            <v>44811</v>
          </cell>
          <cell r="CJ559">
            <v>0</v>
          </cell>
          <cell r="CK559">
            <v>12</v>
          </cell>
          <cell r="CL559">
            <v>44819</v>
          </cell>
          <cell r="CM559">
            <v>44914</v>
          </cell>
          <cell r="CN559">
            <v>44925</v>
          </cell>
          <cell r="EL559" t="str">
            <v>NO</v>
          </cell>
          <cell r="EM559" t="str">
            <v>No Aplica</v>
          </cell>
          <cell r="EN559" t="str">
            <v xml:space="preserve">120
</v>
          </cell>
          <cell r="EO559" t="e">
            <v>#VALUE!</v>
          </cell>
          <cell r="EP559">
            <v>45825</v>
          </cell>
          <cell r="ES559" t="str">
            <v>Clausula 1 - Numeral 6 y 23</v>
          </cell>
          <cell r="ET55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59" t="str">
            <v>No aplica</v>
          </cell>
        </row>
        <row r="560">
          <cell r="E560">
            <v>554</v>
          </cell>
          <cell r="F560" t="str">
            <v>554-2022</v>
          </cell>
          <cell r="G560" t="str">
            <v>CO1.PCCNTR.3270411</v>
          </cell>
          <cell r="H560" t="str">
            <v>DESARROLLAR 1  DOCUMENTO NORMATIVO SOBRE LA FORMULACIÓN DE LOS INSTRUMENTOS DE PLANEACIÓN DE SEGUNDO NIVEL EN UNIDADES DEFICITARIAS A CARGO DE LA SDHT</v>
          </cell>
          <cell r="I560" t="str">
            <v>En Ejecución</v>
          </cell>
          <cell r="J560" t="str">
            <v>https://community.secop.gov.co/Public/Tendering/OpportunityDetail/Index?noticeUID=CO1.NTC.2585409&amp;isFromPublicArea=True&amp;isModal=true&amp;asPopupView=true</v>
          </cell>
          <cell r="K560" t="str">
            <v>SDHT-SDIS-PSP-024-2022</v>
          </cell>
          <cell r="L560" t="str">
            <v>X</v>
          </cell>
          <cell r="N560" t="str">
            <v>CC</v>
          </cell>
          <cell r="O560">
            <v>52251447</v>
          </cell>
          <cell r="P560">
            <v>4</v>
          </cell>
          <cell r="Q560" t="str">
            <v>SILVA YEPES</v>
          </cell>
          <cell r="R560" t="str">
            <v>CLAUDIA PATRICIA</v>
          </cell>
          <cell r="S560" t="str">
            <v>No Aplica</v>
          </cell>
          <cell r="T560" t="str">
            <v>CLAUDIA PATRICIA SILVA YEPES</v>
          </cell>
          <cell r="U560" t="str">
            <v>F</v>
          </cell>
          <cell r="V560">
            <v>44578</v>
          </cell>
          <cell r="W560">
            <v>44580</v>
          </cell>
          <cell r="X560">
            <v>44579</v>
          </cell>
          <cell r="Y560">
            <v>44926</v>
          </cell>
          <cell r="Z560" t="str">
            <v>Contratación Directa</v>
          </cell>
          <cell r="AA560" t="str">
            <v>Contrato</v>
          </cell>
          <cell r="AB560" t="str">
            <v>Prestación de Servicios Profesionales</v>
          </cell>
          <cell r="AC560" t="str">
            <v>PRESTAR SERVICIOS PROFESIONALES ESPECIALIZADOS EN LA ORIENTACIÓN Y LIDERAZGO PARA LA GESTIÓN Y ARTICULACIÓN DE LOS INSTRUMENTOS DE PLANEACIÓN CON LOS PROYECTOS ESTRATÉGICOS, EN EL MARCO DE LA POLÍTICA DE GESTIÓN INTEGRAL DEL HÁBITAT.</v>
          </cell>
          <cell r="AD560">
            <v>44580</v>
          </cell>
          <cell r="AE560">
            <v>44580</v>
          </cell>
          <cell r="AF560">
            <v>44580</v>
          </cell>
          <cell r="AG560">
            <v>44926</v>
          </cell>
          <cell r="AH560">
            <v>11</v>
          </cell>
          <cell r="AI560">
            <v>15</v>
          </cell>
          <cell r="AJ560">
            <v>11.5</v>
          </cell>
          <cell r="AK560">
            <v>11</v>
          </cell>
          <cell r="AL560">
            <v>15</v>
          </cell>
          <cell r="AN560">
            <v>44926</v>
          </cell>
          <cell r="AO560">
            <v>172500000</v>
          </cell>
          <cell r="AP560">
            <v>172500000</v>
          </cell>
          <cell r="AQ560">
            <v>15000000</v>
          </cell>
          <cell r="AR560">
            <v>0</v>
          </cell>
          <cell r="AS560">
            <v>2639</v>
          </cell>
          <cell r="AT560">
            <v>595</v>
          </cell>
          <cell r="AU560">
            <v>44565</v>
          </cell>
          <cell r="AV560">
            <v>172500000</v>
          </cell>
          <cell r="AW560" t="str">
            <v>O23011601190000007721</v>
          </cell>
          <cell r="AX560" t="str">
            <v>INVERSION</v>
          </cell>
          <cell r="AY560">
            <v>0</v>
          </cell>
          <cell r="AZ560" t="str">
            <v>5000263501</v>
          </cell>
          <cell r="BA560">
            <v>528</v>
          </cell>
          <cell r="BB560">
            <v>44579</v>
          </cell>
          <cell r="BC560">
            <v>172500000</v>
          </cell>
          <cell r="BK560" t="str">
            <v/>
          </cell>
          <cell r="CE560" t="str">
            <v/>
          </cell>
          <cell r="CF560" t="str">
            <v/>
          </cell>
          <cell r="EL560" t="str">
            <v>NO</v>
          </cell>
          <cell r="EM560" t="str">
            <v>No Aplica</v>
          </cell>
          <cell r="EN560" t="str">
            <v xml:space="preserve">120
</v>
          </cell>
          <cell r="EO560" t="e">
            <v>#VALUE!</v>
          </cell>
          <cell r="EP560">
            <v>45826</v>
          </cell>
          <cell r="ES560" t="str">
            <v>Clausula 1 - Numeral 6 y 23</v>
          </cell>
          <cell r="ET56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60" t="str">
            <v>No aplica</v>
          </cell>
        </row>
        <row r="561">
          <cell r="E561">
            <v>555</v>
          </cell>
          <cell r="F561" t="str">
            <v>555-2022</v>
          </cell>
          <cell r="G561" t="str">
            <v>CO1.PCCNTR.3297117</v>
          </cell>
          <cell r="H561" t="str">
            <v>GESTIONAR Y ATENDER EL 100 % DE LOS REQUERIMIENTOS ALLEGADOS A LA ENTIDAD, RELACIONADOS CON ARRENDAMIENTO Y DESARROLLO DE VIVIENDA</v>
          </cell>
          <cell r="I561" t="str">
            <v>En Ejecución</v>
          </cell>
          <cell r="J561" t="str">
            <v>https://community.secop.gov.co/Public/Tendering/OpportunityDetail/Index?noticeUID=CO1.NTC.2608375&amp;isFromPublicArea=True&amp;isModal=true&amp;asPopupView=true</v>
          </cell>
          <cell r="K561" t="str">
            <v>SDHT-SDICV-PSP-013-2022</v>
          </cell>
          <cell r="L561" t="str">
            <v>X</v>
          </cell>
          <cell r="N561" t="str">
            <v>CC</v>
          </cell>
          <cell r="O561">
            <v>1032437830</v>
          </cell>
          <cell r="P561">
            <v>0</v>
          </cell>
          <cell r="Q561" t="str">
            <v>GODOY BERNAL</v>
          </cell>
          <cell r="R561" t="str">
            <v>EDNA YURANI</v>
          </cell>
          <cell r="S561" t="str">
            <v>No Aplica</v>
          </cell>
          <cell r="T561" t="str">
            <v>EDNA YURANI GODOY BERNAL</v>
          </cell>
          <cell r="U561" t="str">
            <v>F</v>
          </cell>
          <cell r="V561">
            <v>44580</v>
          </cell>
          <cell r="W561" t="str">
            <v>No Aplica</v>
          </cell>
          <cell r="X561">
            <v>44581</v>
          </cell>
          <cell r="Y561">
            <v>44890</v>
          </cell>
          <cell r="Z561" t="str">
            <v>Contratación Directa</v>
          </cell>
          <cell r="AA561" t="str">
            <v>Contrato</v>
          </cell>
          <cell r="AB561" t="str">
            <v>Prestación de Servicios Profesionales</v>
          </cell>
          <cell r="AC561" t="str">
            <v>PRESTAR SERVICIOS PROFESIONALES DE APOYO JURIDICO PARA SUSTANCIAR INVESTIGACIONES ADMINISTRATIVAS RELACIONADAS CON LA ENAJENACIÓN Y ARRENDAMIENTO DE VIVIENDA</v>
          </cell>
          <cell r="AD561">
            <v>44581</v>
          </cell>
          <cell r="AE561">
            <v>44581</v>
          </cell>
          <cell r="AF561">
            <v>44581</v>
          </cell>
          <cell r="AG561">
            <v>44893</v>
          </cell>
          <cell r="AH561">
            <v>10</v>
          </cell>
          <cell r="AI561">
            <v>9</v>
          </cell>
          <cell r="AJ561">
            <v>10.3</v>
          </cell>
          <cell r="AK561">
            <v>10</v>
          </cell>
          <cell r="AL561">
            <v>9</v>
          </cell>
          <cell r="AN561">
            <v>44893</v>
          </cell>
          <cell r="AO561">
            <v>58879950</v>
          </cell>
          <cell r="AP561">
            <v>58879950</v>
          </cell>
          <cell r="AQ561">
            <v>5716500</v>
          </cell>
          <cell r="AR561">
            <v>0</v>
          </cell>
          <cell r="AS561">
            <v>2668</v>
          </cell>
          <cell r="AT561">
            <v>775</v>
          </cell>
          <cell r="AU561">
            <v>44566</v>
          </cell>
          <cell r="AV561">
            <v>58879950</v>
          </cell>
          <cell r="AW561" t="str">
            <v>O23011603450000007812</v>
          </cell>
          <cell r="AX561" t="str">
            <v>INVERSION</v>
          </cell>
          <cell r="AY561">
            <v>0</v>
          </cell>
          <cell r="AZ561" t="str">
            <v>5000269256</v>
          </cell>
          <cell r="BA561">
            <v>678</v>
          </cell>
          <cell r="BB561">
            <v>44581</v>
          </cell>
          <cell r="BC561">
            <v>58879950</v>
          </cell>
          <cell r="BK561" t="str">
            <v/>
          </cell>
          <cell r="CE561" t="str">
            <v/>
          </cell>
          <cell r="CF561" t="str">
            <v/>
          </cell>
          <cell r="EL561" t="str">
            <v>NO</v>
          </cell>
          <cell r="EM561" t="str">
            <v>No Aplica</v>
          </cell>
          <cell r="EN561" t="str">
            <v xml:space="preserve">120
</v>
          </cell>
          <cell r="EO561" t="e">
            <v>#VALUE!</v>
          </cell>
          <cell r="EP561">
            <v>45793</v>
          </cell>
          <cell r="ES561" t="str">
            <v>Clausula 1 - Numeral 6 y 23</v>
          </cell>
          <cell r="ET56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61" t="str">
            <v>No aplica</v>
          </cell>
        </row>
        <row r="562">
          <cell r="E562">
            <v>556</v>
          </cell>
          <cell r="F562" t="str">
            <v>556-2022</v>
          </cell>
          <cell r="G562" t="str">
            <v>CO1.PCCNTR.3273069</v>
          </cell>
          <cell r="H562" t="str">
            <v>GESTIONAR Y ATENDER EL 100 % DE LOS REQUERIMIENTOS ALLEGADOS A LA ENTIDAD, RELACIONADOS CON ARRENDAMIENTO Y DESARROLLO DE VIVIENDA</v>
          </cell>
          <cell r="I562" t="str">
            <v>En Ejecución</v>
          </cell>
          <cell r="J562" t="str">
            <v>https://community.secop.gov.co/Public/Tendering/OpportunityDetail/Index?noticeUID=CO1.NTC.2588654&amp;isFromPublicArea=True&amp;isModal=true&amp;asPopupView=true</v>
          </cell>
          <cell r="K562" t="str">
            <v>SDHT-SDICV-PSP-023-2022</v>
          </cell>
          <cell r="L562" t="str">
            <v>X</v>
          </cell>
          <cell r="N562" t="str">
            <v>CC</v>
          </cell>
          <cell r="O562">
            <v>52273712</v>
          </cell>
          <cell r="P562">
            <v>6</v>
          </cell>
          <cell r="Q562" t="str">
            <v>MONTEALEGRE VILLANUEVA</v>
          </cell>
          <cell r="R562" t="str">
            <v>DIANA PAOLA</v>
          </cell>
          <cell r="S562" t="str">
            <v>No Aplica</v>
          </cell>
          <cell r="T562" t="str">
            <v>DIANA PAOLA MONTEALEGRE VILLANUEVA</v>
          </cell>
          <cell r="U562" t="str">
            <v>F</v>
          </cell>
          <cell r="V562">
            <v>44578</v>
          </cell>
          <cell r="W562" t="str">
            <v>No Aplica</v>
          </cell>
          <cell r="X562">
            <v>44580</v>
          </cell>
          <cell r="Y562">
            <v>44890</v>
          </cell>
          <cell r="Z562" t="str">
            <v>Contratación Directa</v>
          </cell>
          <cell r="AA562" t="str">
            <v>Contrato</v>
          </cell>
          <cell r="AB562" t="str">
            <v>Prestación de Servicios Profesionales</v>
          </cell>
          <cell r="AC562" t="str">
            <v>PRESTAR SERVICIOS PROFESIONALES DE APOYO JURIDICO PARA SUSTANCIAR INVESTIGACIONES ADMINISTRATIVAS RELACIONADAS CON LA ENAJENACIÓN Y ARRENDAMIENTO DE VIVIENDA</v>
          </cell>
          <cell r="AD562">
            <v>44580</v>
          </cell>
          <cell r="AE562">
            <v>44580</v>
          </cell>
          <cell r="AF562">
            <v>44580</v>
          </cell>
          <cell r="AG562">
            <v>44892</v>
          </cell>
          <cell r="AH562">
            <v>10</v>
          </cell>
          <cell r="AI562">
            <v>9</v>
          </cell>
          <cell r="AJ562">
            <v>10.3</v>
          </cell>
          <cell r="AK562">
            <v>10</v>
          </cell>
          <cell r="AL562">
            <v>9</v>
          </cell>
          <cell r="AN562">
            <v>44892</v>
          </cell>
          <cell r="AO562">
            <v>58879950</v>
          </cell>
          <cell r="AP562">
            <v>58879950</v>
          </cell>
          <cell r="AQ562">
            <v>5716500</v>
          </cell>
          <cell r="AR562">
            <v>0</v>
          </cell>
          <cell r="AS562">
            <v>2672</v>
          </cell>
          <cell r="AT562">
            <v>776</v>
          </cell>
          <cell r="AU562">
            <v>44566</v>
          </cell>
          <cell r="AV562">
            <v>58879950</v>
          </cell>
          <cell r="AW562" t="str">
            <v>O23011603450000007812</v>
          </cell>
          <cell r="AX562" t="str">
            <v>INVERSION</v>
          </cell>
          <cell r="AY562">
            <v>0</v>
          </cell>
          <cell r="AZ562" t="str">
            <v>5000264664</v>
          </cell>
          <cell r="BA562">
            <v>557</v>
          </cell>
          <cell r="BB562">
            <v>44580</v>
          </cell>
          <cell r="BC562">
            <v>58879950</v>
          </cell>
          <cell r="BK562" t="str">
            <v/>
          </cell>
          <cell r="CE562" t="str">
            <v/>
          </cell>
          <cell r="CF562" t="str">
            <v/>
          </cell>
          <cell r="EL562" t="str">
            <v>NO</v>
          </cell>
          <cell r="EM562" t="str">
            <v>No Aplica</v>
          </cell>
          <cell r="EN562" t="str">
            <v xml:space="preserve">120
</v>
          </cell>
          <cell r="EO562" t="e">
            <v>#VALUE!</v>
          </cell>
          <cell r="EP562">
            <v>45792</v>
          </cell>
          <cell r="ES562" t="str">
            <v>Clausula 1 - Numeral 6 y 23</v>
          </cell>
          <cell r="ET56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62" t="str">
            <v>No aplica</v>
          </cell>
        </row>
        <row r="563">
          <cell r="E563">
            <v>557</v>
          </cell>
          <cell r="F563" t="str">
            <v>557-2022</v>
          </cell>
          <cell r="G563" t="str">
            <v>CO1.PCCNTR.3273390</v>
          </cell>
          <cell r="H563" t="str">
            <v>GESTIONAR Y ATENDER EL 100 % DE LOS REQUERIMIENTOS ALLEGADOS A LA ENTIDAD, RELACIONADOS CON ARRENDAMIENTO Y DESARROLLO DE VIVIENDA</v>
          </cell>
          <cell r="I563" t="str">
            <v>En Ejecución</v>
          </cell>
          <cell r="J563" t="str">
            <v>https://community.secop.gov.co/Public/Tendering/OpportunityDetail/Index?noticeUID=CO1.NTC.2588395&amp;isFromPublicArea=True&amp;isModal=true&amp;asPopupView=true</v>
          </cell>
          <cell r="K563" t="str">
            <v>SDHT-SDICV-PSP-017-2022</v>
          </cell>
          <cell r="L563" t="str">
            <v>X</v>
          </cell>
          <cell r="N563" t="str">
            <v>CC</v>
          </cell>
          <cell r="O563">
            <v>1032457164</v>
          </cell>
          <cell r="P563">
            <v>9</v>
          </cell>
          <cell r="Q563" t="str">
            <v>GARCIA AREVALO</v>
          </cell>
          <cell r="R563" t="str">
            <v>DAVID AUGUSTO</v>
          </cell>
          <cell r="S563" t="str">
            <v>No Aplica</v>
          </cell>
          <cell r="T563" t="str">
            <v>DAVID AUGUSTO GARCIA AREVALO</v>
          </cell>
          <cell r="U563" t="str">
            <v>M</v>
          </cell>
          <cell r="V563">
            <v>44578</v>
          </cell>
          <cell r="W563" t="str">
            <v>No Aplica</v>
          </cell>
          <cell r="X563">
            <v>44580</v>
          </cell>
          <cell r="Y563">
            <v>44890</v>
          </cell>
          <cell r="Z563" t="str">
            <v>Contratación Directa</v>
          </cell>
          <cell r="AA563" t="str">
            <v>Contrato</v>
          </cell>
          <cell r="AB563" t="str">
            <v>Prestación de Servicios Profesionales</v>
          </cell>
          <cell r="AC563" t="str">
            <v>PRESTAR SERVICIOS PROFESIONALES DE APOYO JURIDICO PARA SUSTANCIAR INVESTIGACIONES ADMINISTRATIVAS RELACIONADAS CON LA ENAJENACIÓN Y ARRENDAMIENTO DE VIVIENDA</v>
          </cell>
          <cell r="AD563">
            <v>44580</v>
          </cell>
          <cell r="AE563">
            <v>44580</v>
          </cell>
          <cell r="AF563">
            <v>44580</v>
          </cell>
          <cell r="AG563">
            <v>44892</v>
          </cell>
          <cell r="AH563">
            <v>10</v>
          </cell>
          <cell r="AI563">
            <v>9</v>
          </cell>
          <cell r="AJ563">
            <v>10.3</v>
          </cell>
          <cell r="AK563">
            <v>10</v>
          </cell>
          <cell r="AL563">
            <v>9</v>
          </cell>
          <cell r="AN563">
            <v>44892</v>
          </cell>
          <cell r="AO563">
            <v>58879950</v>
          </cell>
          <cell r="AP563">
            <v>58879950</v>
          </cell>
          <cell r="AQ563">
            <v>5716500</v>
          </cell>
          <cell r="AR563">
            <v>0</v>
          </cell>
          <cell r="AS563">
            <v>2757</v>
          </cell>
          <cell r="AT563">
            <v>779</v>
          </cell>
          <cell r="AU563">
            <v>44566</v>
          </cell>
          <cell r="AV563">
            <v>58879950</v>
          </cell>
          <cell r="AW563" t="str">
            <v>O23011603450000007812</v>
          </cell>
          <cell r="AX563" t="str">
            <v>INVERSION</v>
          </cell>
          <cell r="AY563">
            <v>0</v>
          </cell>
          <cell r="AZ563" t="str">
            <v>5000264673</v>
          </cell>
          <cell r="BA563">
            <v>558</v>
          </cell>
          <cell r="BB563">
            <v>44580</v>
          </cell>
          <cell r="BC563">
            <v>58879950</v>
          </cell>
          <cell r="BK563" t="str">
            <v/>
          </cell>
          <cell r="CE563" t="str">
            <v/>
          </cell>
          <cell r="CF563" t="str">
            <v/>
          </cell>
          <cell r="EL563" t="str">
            <v>NO</v>
          </cell>
          <cell r="EM563" t="str">
            <v>No Aplica</v>
          </cell>
          <cell r="EN563" t="str">
            <v xml:space="preserve">120
</v>
          </cell>
          <cell r="EO563" t="e">
            <v>#VALUE!</v>
          </cell>
          <cell r="EP563">
            <v>45792</v>
          </cell>
          <cell r="ES563" t="str">
            <v>Clausula 1 - Numeral 6 y 23</v>
          </cell>
          <cell r="ET56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63" t="str">
            <v>No aplica</v>
          </cell>
        </row>
        <row r="564">
          <cell r="E564">
            <v>558</v>
          </cell>
          <cell r="F564" t="str">
            <v>558-2022</v>
          </cell>
          <cell r="G564" t="str">
            <v>CO1.PCCNTR.3273841</v>
          </cell>
          <cell r="H564" t="str">
            <v>GESTIONAR Y ATENDER EL 100 % DE LOS REQUERIMIENTOS ALLEGADOS A LA ENTIDAD, RELACIONADOS CON ARRENDAMIENTO Y DESARROLLO DE VIVIENDA</v>
          </cell>
          <cell r="I564" t="str">
            <v>En Ejecución</v>
          </cell>
          <cell r="J564" t="str">
            <v>https://community.secop.gov.co/Public/Tendering/OpportunityDetail/Index?noticeUID=CO1.NTC.2588945&amp;isFromPublicArea=True&amp;isModal=true&amp;asPopupView=true</v>
          </cell>
          <cell r="K564" t="str">
            <v>SDHT-SDICV-PSP-003-2022</v>
          </cell>
          <cell r="L564" t="str">
            <v>X</v>
          </cell>
          <cell r="N564" t="str">
            <v>CC</v>
          </cell>
          <cell r="O564">
            <v>51986764</v>
          </cell>
          <cell r="P564">
            <v>5</v>
          </cell>
          <cell r="Q564" t="str">
            <v>GARCIA ABRIL</v>
          </cell>
          <cell r="R564" t="str">
            <v>DILMA MARINA</v>
          </cell>
          <cell r="S564" t="str">
            <v>No Aplica</v>
          </cell>
          <cell r="T564" t="str">
            <v>DILMA MARINA GARCIA ABRIL</v>
          </cell>
          <cell r="U564" t="str">
            <v>F</v>
          </cell>
          <cell r="V564">
            <v>44578</v>
          </cell>
          <cell r="W564" t="str">
            <v>No Aplica</v>
          </cell>
          <cell r="X564">
            <v>44580</v>
          </cell>
          <cell r="Y564">
            <v>44890</v>
          </cell>
          <cell r="Z564" t="str">
            <v>Contratación Directa</v>
          </cell>
          <cell r="AA564" t="str">
            <v>Contrato</v>
          </cell>
          <cell r="AB564" t="str">
            <v>Prestación de Servicios Profesionales</v>
          </cell>
          <cell r="AC564" t="str">
            <v>PRESTAR SERVICIOS PROFESIONALES DE APOYO JURIDICO PARA SUSTANCIAR INVESTIGACIONES ADMINISTRATIVAS RELACIONADAS CON LA ENAJENACIÓN Y ARRENDAMIENTO DE VIVIENDA</v>
          </cell>
          <cell r="AD564">
            <v>44580</v>
          </cell>
          <cell r="AE564">
            <v>44580</v>
          </cell>
          <cell r="AF564">
            <v>44580</v>
          </cell>
          <cell r="AG564">
            <v>44892</v>
          </cell>
          <cell r="AH564">
            <v>10</v>
          </cell>
          <cell r="AI564">
            <v>9</v>
          </cell>
          <cell r="AJ564">
            <v>10.3</v>
          </cell>
          <cell r="AK564">
            <v>10</v>
          </cell>
          <cell r="AL564">
            <v>9</v>
          </cell>
          <cell r="AN564">
            <v>44892</v>
          </cell>
          <cell r="AO564">
            <v>58879950</v>
          </cell>
          <cell r="AP564">
            <v>58879950</v>
          </cell>
          <cell r="AQ564">
            <v>5716500</v>
          </cell>
          <cell r="AR564">
            <v>0</v>
          </cell>
          <cell r="AS564">
            <v>2758</v>
          </cell>
          <cell r="AT564">
            <v>780</v>
          </cell>
          <cell r="AU564">
            <v>44566</v>
          </cell>
          <cell r="AV564">
            <v>58879950</v>
          </cell>
          <cell r="AW564" t="str">
            <v>O23011603450000007812</v>
          </cell>
          <cell r="AX564" t="str">
            <v>INVERSION</v>
          </cell>
          <cell r="AY564">
            <v>0</v>
          </cell>
          <cell r="AZ564" t="str">
            <v>5000264679</v>
          </cell>
          <cell r="BA564">
            <v>559</v>
          </cell>
          <cell r="BB564">
            <v>44580</v>
          </cell>
          <cell r="BC564">
            <v>58879950</v>
          </cell>
          <cell r="BK564" t="str">
            <v/>
          </cell>
          <cell r="CE564" t="str">
            <v/>
          </cell>
          <cell r="CF564" t="str">
            <v/>
          </cell>
          <cell r="EL564" t="str">
            <v>NO</v>
          </cell>
          <cell r="EM564" t="str">
            <v>No Aplica</v>
          </cell>
          <cell r="EN564" t="str">
            <v xml:space="preserve">120
</v>
          </cell>
          <cell r="EO564" t="e">
            <v>#VALUE!</v>
          </cell>
          <cell r="EP564">
            <v>45792</v>
          </cell>
          <cell r="ES564" t="str">
            <v>Clausula 1 - Numeral 6 y 23</v>
          </cell>
          <cell r="ET56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64" t="str">
            <v>No aplica</v>
          </cell>
        </row>
        <row r="565">
          <cell r="E565">
            <v>559</v>
          </cell>
          <cell r="F565" t="str">
            <v>559-2022</v>
          </cell>
          <cell r="G565" t="str">
            <v>CO1.PCCNTR.3273891</v>
          </cell>
          <cell r="H565" t="str">
            <v>GESTIONAR Y ATENDER EL 100 % DE LOS REQUERIMIENTOS ALLEGADOS A LA ENTIDAD, RELACIONADOS CON ARRENDAMIENTO Y DESARROLLO DE VIVIENDA</v>
          </cell>
          <cell r="I565" t="str">
            <v>En Ejecución</v>
          </cell>
          <cell r="J565" t="str">
            <v>https://community.secop.gov.co/Public/Tendering/OpportunityDetail/Index?noticeUID=CO1.NTC.2589019&amp;isFromPublicArea=True&amp;isModal=true&amp;asPopupView=true</v>
          </cell>
          <cell r="K565" t="str">
            <v>SDHT-SDICV-PSP-029-2022</v>
          </cell>
          <cell r="L565" t="str">
            <v>X</v>
          </cell>
          <cell r="N565" t="str">
            <v>CC</v>
          </cell>
          <cell r="O565">
            <v>20758841</v>
          </cell>
          <cell r="P565">
            <v>4</v>
          </cell>
          <cell r="Q565" t="str">
            <v>SANDOVAL OTALORA</v>
          </cell>
          <cell r="R565" t="str">
            <v>ADRIANA ISABEL</v>
          </cell>
          <cell r="S565" t="str">
            <v>No Aplica</v>
          </cell>
          <cell r="T565" t="str">
            <v>ADRIANA ISABEL SANDOVAL OTALORA</v>
          </cell>
          <cell r="U565" t="str">
            <v>F</v>
          </cell>
          <cell r="V565">
            <v>44578</v>
          </cell>
          <cell r="W565" t="str">
            <v>No Aplica</v>
          </cell>
          <cell r="X565">
            <v>44585</v>
          </cell>
          <cell r="Y565">
            <v>44920</v>
          </cell>
          <cell r="Z565" t="str">
            <v>Contratación Directa</v>
          </cell>
          <cell r="AA565" t="str">
            <v>Contrato</v>
          </cell>
          <cell r="AB565" t="str">
            <v>Prestación de Servicios Profesionales</v>
          </cell>
          <cell r="AC565" t="str">
            <v>PRESTAR SERVICIOS PROFESIONALES PARA APOYAR JURIDICAMENTE EN LA REVISIÓN Y SUSTANCIACIÓN DE LOS ACTOS ADMINISTRATIVOS EXPEDIDOS POR LA SUBDIRECCIÓN DE INVESTIGACIONES Y CONTROL DE VIVIENDA</v>
          </cell>
          <cell r="AD565">
            <v>44585</v>
          </cell>
          <cell r="AE565">
            <v>44585</v>
          </cell>
          <cell r="AF565">
            <v>44585</v>
          </cell>
          <cell r="AG565">
            <v>44932</v>
          </cell>
          <cell r="AH565">
            <v>11</v>
          </cell>
          <cell r="AI565">
            <v>9</v>
          </cell>
          <cell r="AJ565">
            <v>11.3</v>
          </cell>
          <cell r="AK565">
            <v>11</v>
          </cell>
          <cell r="AL565">
            <v>9</v>
          </cell>
          <cell r="AN565">
            <v>44932</v>
          </cell>
          <cell r="AO565">
            <v>73520370</v>
          </cell>
          <cell r="AP565">
            <v>73520370</v>
          </cell>
          <cell r="AQ565">
            <v>6489000</v>
          </cell>
          <cell r="AR565">
            <v>-194670</v>
          </cell>
          <cell r="AS565">
            <v>2765</v>
          </cell>
          <cell r="AT565">
            <v>737</v>
          </cell>
          <cell r="AU565">
            <v>44566</v>
          </cell>
          <cell r="AV565">
            <v>73520370</v>
          </cell>
          <cell r="AW565" t="str">
            <v>O23011603450000007812</v>
          </cell>
          <cell r="AX565" t="str">
            <v>INVERSION</v>
          </cell>
          <cell r="AY565">
            <v>0</v>
          </cell>
          <cell r="AZ565" t="str">
            <v>5000264687</v>
          </cell>
          <cell r="BA565">
            <v>560</v>
          </cell>
          <cell r="BB565">
            <v>44580</v>
          </cell>
          <cell r="BC565">
            <v>73520370</v>
          </cell>
          <cell r="BK565" t="str">
            <v/>
          </cell>
          <cell r="CE565" t="str">
            <v/>
          </cell>
          <cell r="CF565" t="str">
            <v/>
          </cell>
          <cell r="EL565" t="str">
            <v>NO</v>
          </cell>
          <cell r="EM565" t="str">
            <v>No Aplica</v>
          </cell>
          <cell r="EN565" t="str">
            <v xml:space="preserve">120
</v>
          </cell>
          <cell r="EO565" t="e">
            <v>#VALUE!</v>
          </cell>
          <cell r="EP565">
            <v>45832</v>
          </cell>
          <cell r="ES565" t="str">
            <v>Clausula 1 - Numeral 6 y 23</v>
          </cell>
          <cell r="ET56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65" t="str">
            <v>No aplica</v>
          </cell>
        </row>
        <row r="566">
          <cell r="E566">
            <v>560</v>
          </cell>
          <cell r="F566" t="str">
            <v>560-2022</v>
          </cell>
          <cell r="G566" t="str">
            <v>CO1.PCCNTR.3274320</v>
          </cell>
          <cell r="H566" t="str">
            <v>GESTIONAR Y ATENDER EL 100 % DE LOS REQUERIMIENTOS ALLEGADOS A LA ENTIDAD, RELACIONADOS CON ARRENDAMIENTO Y DESARROLLO DE VIVIENDA</v>
          </cell>
          <cell r="I566" t="str">
            <v>En Ejecución</v>
          </cell>
          <cell r="J566" t="str">
            <v>https://community.secop.gov.co/Public/Tendering/OpportunityDetail/Index?noticeUID=CO1.NTC.2589063&amp;isFromPublicArea=True&amp;isModal=true&amp;asPopupView=true</v>
          </cell>
          <cell r="K566" t="str">
            <v>SDHT-SDICV-PSP-018-2022</v>
          </cell>
          <cell r="L566" t="str">
            <v>X</v>
          </cell>
          <cell r="N566" t="str">
            <v>CC</v>
          </cell>
          <cell r="O566">
            <v>83057039</v>
          </cell>
          <cell r="P566">
            <v>4</v>
          </cell>
          <cell r="Q566" t="str">
            <v xml:space="preserve">CARRERA </v>
          </cell>
          <cell r="R566" t="str">
            <v>MATEO FLORIANO</v>
          </cell>
          <cell r="S566" t="str">
            <v>No Aplica</v>
          </cell>
          <cell r="T566" t="str">
            <v xml:space="preserve">MATEO FLORIANO CARRERA </v>
          </cell>
          <cell r="U566" t="str">
            <v>M</v>
          </cell>
          <cell r="V566">
            <v>44578</v>
          </cell>
          <cell r="W566" t="str">
            <v>No Aplica</v>
          </cell>
          <cell r="X566">
            <v>44580</v>
          </cell>
          <cell r="Y566">
            <v>44920</v>
          </cell>
          <cell r="Z566" t="str">
            <v>Contratación Directa</v>
          </cell>
          <cell r="AA566" t="str">
            <v>Contrato</v>
          </cell>
          <cell r="AB566" t="str">
            <v>Prestación de Servicios Profesionales</v>
          </cell>
          <cell r="AC566" t="str">
            <v>PRESTAR SERVICIOS PROFESIONALES DE APOYO JURIDICO PARA SUSTANCIAR INVESTIGACIONESADMINISTRATIVAS RELACIONADAS CON LA ENAJENACIÓN Y ARRENDAMIENTO DE VIVIEND</v>
          </cell>
          <cell r="AD566">
            <v>44580</v>
          </cell>
          <cell r="AE566">
            <v>44580</v>
          </cell>
          <cell r="AF566">
            <v>44580</v>
          </cell>
          <cell r="AG566">
            <v>44922</v>
          </cell>
          <cell r="AH566">
            <v>11</v>
          </cell>
          <cell r="AI566">
            <v>9</v>
          </cell>
          <cell r="AJ566">
            <v>11.3</v>
          </cell>
          <cell r="AK566">
            <v>11</v>
          </cell>
          <cell r="AL566">
            <v>9</v>
          </cell>
          <cell r="AN566">
            <v>44922</v>
          </cell>
          <cell r="AO566">
            <v>64596450</v>
          </cell>
          <cell r="AP566">
            <v>64596450</v>
          </cell>
          <cell r="AQ566">
            <v>5716500</v>
          </cell>
          <cell r="AR566">
            <v>0</v>
          </cell>
          <cell r="AS566">
            <v>2767</v>
          </cell>
          <cell r="AT566">
            <v>741</v>
          </cell>
          <cell r="AU566">
            <v>44566</v>
          </cell>
          <cell r="AV566">
            <v>64767945</v>
          </cell>
          <cell r="AW566" t="str">
            <v>O23011603450000007812</v>
          </cell>
          <cell r="AX566" t="str">
            <v>INVERSION</v>
          </cell>
          <cell r="AY566">
            <v>0</v>
          </cell>
          <cell r="AZ566" t="str">
            <v>5000264698</v>
          </cell>
          <cell r="BA566">
            <v>562</v>
          </cell>
          <cell r="BB566">
            <v>44580</v>
          </cell>
          <cell r="BC566">
            <v>64596450</v>
          </cell>
          <cell r="BK566" t="str">
            <v/>
          </cell>
          <cell r="CE566" t="str">
            <v/>
          </cell>
          <cell r="CF566" t="str">
            <v/>
          </cell>
          <cell r="EL566" t="str">
            <v>NO</v>
          </cell>
          <cell r="EM566" t="str">
            <v>No Aplica</v>
          </cell>
          <cell r="EN566" t="str">
            <v xml:space="preserve">120
</v>
          </cell>
          <cell r="EO566" t="e">
            <v>#VALUE!</v>
          </cell>
          <cell r="EP566">
            <v>45822</v>
          </cell>
          <cell r="ES566" t="str">
            <v>Clausula 1 - Numeral 6 y 23</v>
          </cell>
          <cell r="ET56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66" t="str">
            <v>No aplica</v>
          </cell>
        </row>
        <row r="567">
          <cell r="E567">
            <v>561</v>
          </cell>
          <cell r="F567" t="str">
            <v>561-2022</v>
          </cell>
          <cell r="G567" t="str">
            <v>CO1.PCCNTR.3289250</v>
          </cell>
          <cell r="H567" t="str">
            <v>GESTIONAR Y ATENDER EL 100 % DE LOS REQUERIMIENTOS ALLEGADOS A LA ENTIDAD, RELACIONADOS CON ARRENDAMIENTO Y DESARROLLO DE VIVIENDA</v>
          </cell>
          <cell r="I567" t="str">
            <v>En Ejecución</v>
          </cell>
          <cell r="J567" t="str">
            <v>https://community.secop.gov.co/Public/Tendering/OpportunityDetail/Index?noticeUID=CO1.NTC.2602311&amp;isFromPublicArea=True&amp;isModal=true&amp;asPopupView=true</v>
          </cell>
          <cell r="K567" t="str">
            <v>SDHT-SDICV-PSP-025-2022</v>
          </cell>
          <cell r="L567" t="str">
            <v>X</v>
          </cell>
          <cell r="N567" t="str">
            <v>CC</v>
          </cell>
          <cell r="O567">
            <v>53107105</v>
          </cell>
          <cell r="P567">
            <v>9</v>
          </cell>
          <cell r="Q567" t="str">
            <v xml:space="preserve">ALDANA ALVAREZ </v>
          </cell>
          <cell r="R567" t="str">
            <v xml:space="preserve">RAQUEL </v>
          </cell>
          <cell r="S567" t="str">
            <v>No Aplica</v>
          </cell>
          <cell r="T567" t="str">
            <v xml:space="preserve">RAQUEL  ALDANA ALVAREZ </v>
          </cell>
          <cell r="U567" t="str">
            <v>F</v>
          </cell>
          <cell r="V567">
            <v>44579</v>
          </cell>
          <cell r="W567" t="str">
            <v>No Aplica</v>
          </cell>
          <cell r="X567">
            <v>44581</v>
          </cell>
          <cell r="Y567">
            <v>44926</v>
          </cell>
          <cell r="Z567" t="str">
            <v>Contratación Directa</v>
          </cell>
          <cell r="AA567" t="str">
            <v>Contrato</v>
          </cell>
          <cell r="AB567" t="str">
            <v>Prestación de Servicios Profesionales</v>
          </cell>
          <cell r="AC567" t="str">
            <v>PRESTAR SERVICIOS PROFESIONALES PARA APOYAR JURIDICAMENTE EN LA REVISIÓN Y SUSTANCIACIÓN DE LOS ACTOS ADMINISTRATIVOS EXPEDIDOS POR LA SUBDIRECCIÓN DE INVESTIGACIONES Y CONTROL DE VIVIENDA</v>
          </cell>
          <cell r="AD567">
            <v>44581</v>
          </cell>
          <cell r="AE567">
            <v>44581</v>
          </cell>
          <cell r="AF567">
            <v>44581</v>
          </cell>
          <cell r="AG567">
            <v>44929</v>
          </cell>
          <cell r="AH567">
            <v>11</v>
          </cell>
          <cell r="AI567">
            <v>15</v>
          </cell>
          <cell r="AJ567">
            <v>11.5</v>
          </cell>
          <cell r="AK567">
            <v>11</v>
          </cell>
          <cell r="AL567">
            <v>15</v>
          </cell>
          <cell r="AN567">
            <v>44929</v>
          </cell>
          <cell r="AO567">
            <v>74623500</v>
          </cell>
          <cell r="AP567">
            <v>74623500</v>
          </cell>
          <cell r="AQ567">
            <v>6489000</v>
          </cell>
          <cell r="AR567">
            <v>0</v>
          </cell>
          <cell r="AS567">
            <v>2773</v>
          </cell>
          <cell r="AT567">
            <v>272</v>
          </cell>
          <cell r="AU567">
            <v>44565</v>
          </cell>
          <cell r="AV567">
            <v>74623500</v>
          </cell>
          <cell r="AW567" t="str">
            <v>O23011603450000007812</v>
          </cell>
          <cell r="AX567" t="str">
            <v>INVERSION</v>
          </cell>
          <cell r="AY567">
            <v>0</v>
          </cell>
          <cell r="AZ567" t="str">
            <v>5000265342</v>
          </cell>
          <cell r="BA567">
            <v>598</v>
          </cell>
          <cell r="BB567">
            <v>44580</v>
          </cell>
          <cell r="BC567">
            <v>74623500</v>
          </cell>
          <cell r="BK567" t="str">
            <v/>
          </cell>
          <cell r="CE567" t="str">
            <v/>
          </cell>
          <cell r="CF567" t="str">
            <v/>
          </cell>
          <cell r="EL567" t="str">
            <v>NO</v>
          </cell>
          <cell r="EM567" t="str">
            <v>No Aplica</v>
          </cell>
          <cell r="EN567" t="str">
            <v xml:space="preserve">120
</v>
          </cell>
          <cell r="EO567" t="e">
            <v>#VALUE!</v>
          </cell>
          <cell r="EP567">
            <v>45829</v>
          </cell>
          <cell r="ES567" t="str">
            <v>Clausula 1 - Numeral 6 y 23</v>
          </cell>
          <cell r="ET56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67" t="str">
            <v>No aplica</v>
          </cell>
        </row>
        <row r="568">
          <cell r="E568">
            <v>562</v>
          </cell>
          <cell r="F568" t="str">
            <v>562-2022</v>
          </cell>
          <cell r="G568" t="str">
            <v>CO1.PCCNTR.3274757</v>
          </cell>
          <cell r="H568" t="str">
            <v>GESTIONAR Y ATENDER EL 100 % DE LOS REQUERIMIENTOS ALLEGADOS A LA ENTIDAD, RELACIONADOS CON ARRENDAMIENTO Y DESARROLLO DE VIVIENDA</v>
          </cell>
          <cell r="I568" t="str">
            <v>En Ejecución</v>
          </cell>
          <cell r="J568" t="str">
            <v>https://community.secop.gov.co/Public/Tendering/OpportunityDetail/Index?noticeUID=CO1.NTC.2589926&amp;isFromPublicArea=True&amp;isModal=true&amp;asPopupView=true</v>
          </cell>
          <cell r="K568" t="str">
            <v>SDHT-SDICV-PSP-004-2022</v>
          </cell>
          <cell r="L568" t="str">
            <v>X</v>
          </cell>
          <cell r="N568" t="str">
            <v>CC</v>
          </cell>
          <cell r="O568">
            <v>36309126</v>
          </cell>
          <cell r="P568">
            <v>9</v>
          </cell>
          <cell r="Q568" t="str">
            <v>MATTA REYES</v>
          </cell>
          <cell r="R568" t="str">
            <v>YENIFFER PAOLA</v>
          </cell>
          <cell r="S568" t="str">
            <v>No Aplica</v>
          </cell>
          <cell r="T568" t="str">
            <v>YENIFFER PAOLA MATTA REYES</v>
          </cell>
          <cell r="U568" t="str">
            <v>F</v>
          </cell>
          <cell r="V568">
            <v>44578</v>
          </cell>
          <cell r="W568" t="str">
            <v>No Aplica</v>
          </cell>
          <cell r="X568">
            <v>44580</v>
          </cell>
          <cell r="Y568">
            <v>44920</v>
          </cell>
          <cell r="Z568" t="str">
            <v>Contratación Directa</v>
          </cell>
          <cell r="AA568" t="str">
            <v>Contrato</v>
          </cell>
          <cell r="AB568" t="str">
            <v>Prestación de Servicios Profesionales</v>
          </cell>
          <cell r="AC568" t="str">
            <v>PRESTAR SERVICIOS PROFESIONALES DE APOYO JURIDICO PARA SUSTANCIAR INVESTIGACIONES ADMINISTRATIVAS RELACIONADAS CON LA ENAJENACIÓN Y ARRENDAMIENTO DE VIVIENDA</v>
          </cell>
          <cell r="AD568">
            <v>44580</v>
          </cell>
          <cell r="AE568">
            <v>44580</v>
          </cell>
          <cell r="AF568">
            <v>44580</v>
          </cell>
          <cell r="AG568">
            <v>44923</v>
          </cell>
          <cell r="AH568">
            <v>11</v>
          </cell>
          <cell r="AI568">
            <v>9</v>
          </cell>
          <cell r="AJ568">
            <v>11.3</v>
          </cell>
          <cell r="AK568">
            <v>11</v>
          </cell>
          <cell r="AL568">
            <v>9</v>
          </cell>
          <cell r="AN568">
            <v>44923</v>
          </cell>
          <cell r="AO568">
            <v>64596450</v>
          </cell>
          <cell r="AP568">
            <v>64596450</v>
          </cell>
          <cell r="AQ568">
            <v>5716500</v>
          </cell>
          <cell r="AR568">
            <v>0</v>
          </cell>
          <cell r="AS568">
            <v>2775</v>
          </cell>
          <cell r="AT568">
            <v>832</v>
          </cell>
          <cell r="AU568">
            <v>44568</v>
          </cell>
          <cell r="AV568">
            <v>64767945</v>
          </cell>
          <cell r="AW568" t="str">
            <v>O23011603450000007812</v>
          </cell>
          <cell r="AX568" t="str">
            <v>INVERSION</v>
          </cell>
          <cell r="AY568">
            <v>0</v>
          </cell>
          <cell r="AZ568" t="str">
            <v>5000264729</v>
          </cell>
          <cell r="BA568">
            <v>567</v>
          </cell>
          <cell r="BB568">
            <v>44580</v>
          </cell>
          <cell r="BC568">
            <v>64596450</v>
          </cell>
          <cell r="BK568" t="str">
            <v/>
          </cell>
          <cell r="CE568" t="str">
            <v/>
          </cell>
          <cell r="CF568" t="str">
            <v/>
          </cell>
          <cell r="EL568" t="str">
            <v>NO</v>
          </cell>
          <cell r="EM568" t="str">
            <v>No Aplica</v>
          </cell>
          <cell r="EN568" t="str">
            <v xml:space="preserve">120
</v>
          </cell>
          <cell r="EO568" t="e">
            <v>#VALUE!</v>
          </cell>
          <cell r="EP568">
            <v>45823</v>
          </cell>
          <cell r="ES568" t="str">
            <v>Clausula 1 - Numeral 6 y 23</v>
          </cell>
          <cell r="ET56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68" t="str">
            <v>No aplica</v>
          </cell>
        </row>
        <row r="569">
          <cell r="E569">
            <v>563</v>
          </cell>
          <cell r="F569" t="str">
            <v>563-2022</v>
          </cell>
          <cell r="G569" t="str">
            <v>CO1.PCCNTR.3274792</v>
          </cell>
          <cell r="H569" t="str">
            <v>GESTIONAR Y ATENDER EL 100 % DE LOS REQUERIMIENTOS ALLEGADOS A LA ENTIDAD, RELACIONADOS CON ARRENDAMIENTO Y DESARROLLO DE VIVIENDA</v>
          </cell>
          <cell r="I569" t="str">
            <v>En Ejecución</v>
          </cell>
          <cell r="J569" t="str">
            <v>https://community.secop.gov.co/Public/Tendering/OpportunityDetail/Index?noticeUID=CO1.NTC.2589683&amp;isFromPublicArea=True&amp;isModal=true&amp;asPopupView=true</v>
          </cell>
          <cell r="K569" t="str">
            <v>SDHT-SDICV-PSP-019-2022</v>
          </cell>
          <cell r="L569" t="str">
            <v>X</v>
          </cell>
          <cell r="N569" t="str">
            <v>CC</v>
          </cell>
          <cell r="O569">
            <v>1015999463</v>
          </cell>
          <cell r="P569">
            <v>1</v>
          </cell>
          <cell r="Q569" t="str">
            <v>GARCIA MUÑOZ</v>
          </cell>
          <cell r="R569" t="str">
            <v>LINA ANDREA</v>
          </cell>
          <cell r="S569" t="str">
            <v>No Aplica</v>
          </cell>
          <cell r="T569" t="str">
            <v>LINA ANDREA GARCIA MUÑOZ</v>
          </cell>
          <cell r="U569" t="str">
            <v>F</v>
          </cell>
          <cell r="V569">
            <v>44579</v>
          </cell>
          <cell r="W569" t="str">
            <v>No Aplica</v>
          </cell>
          <cell r="X569">
            <v>44580</v>
          </cell>
          <cell r="Y569">
            <v>44920</v>
          </cell>
          <cell r="Z569" t="str">
            <v>Contratación Directa</v>
          </cell>
          <cell r="AA569" t="str">
            <v>Contrato</v>
          </cell>
          <cell r="AB569" t="str">
            <v>Prestación de Servicios Profesionales</v>
          </cell>
          <cell r="AC569" t="str">
            <v>PRESTAR SERVICIOS PROFESIONALES DE APOYO JURIDICO PARA SUSTANCIAR INVESTIGACIONES ADMINISTRATIVAS RELACIONADAS CON LA ENAJENACIÓN Y ARRENDAMIENTO DE VIVIENDA</v>
          </cell>
          <cell r="AD569">
            <v>44580</v>
          </cell>
          <cell r="AE569">
            <v>44580</v>
          </cell>
          <cell r="AF569">
            <v>44580</v>
          </cell>
          <cell r="AG569">
            <v>44922</v>
          </cell>
          <cell r="AH569">
            <v>11</v>
          </cell>
          <cell r="AI569">
            <v>9</v>
          </cell>
          <cell r="AJ569">
            <v>11.3</v>
          </cell>
          <cell r="AK569">
            <v>11</v>
          </cell>
          <cell r="AL569">
            <v>9</v>
          </cell>
          <cell r="AN569">
            <v>44922</v>
          </cell>
          <cell r="AO569">
            <v>64596450</v>
          </cell>
          <cell r="AP569">
            <v>64596450</v>
          </cell>
          <cell r="AQ569">
            <v>5716500</v>
          </cell>
          <cell r="AR569">
            <v>0</v>
          </cell>
          <cell r="AS569">
            <v>2800</v>
          </cell>
          <cell r="AT569">
            <v>812</v>
          </cell>
          <cell r="AU569">
            <v>44568</v>
          </cell>
          <cell r="AV569">
            <v>64767945</v>
          </cell>
          <cell r="AW569" t="str">
            <v>O23011603450000007812</v>
          </cell>
          <cell r="AX569" t="str">
            <v>INVERSION</v>
          </cell>
          <cell r="AY569">
            <v>0</v>
          </cell>
          <cell r="AZ569" t="str">
            <v>5000264707</v>
          </cell>
          <cell r="BA569">
            <v>564</v>
          </cell>
          <cell r="BB569">
            <v>44580</v>
          </cell>
          <cell r="BC569">
            <v>64596450</v>
          </cell>
          <cell r="BK569" t="str">
            <v/>
          </cell>
          <cell r="CE569" t="str">
            <v/>
          </cell>
          <cell r="CF569" t="str">
            <v/>
          </cell>
          <cell r="EL569" t="str">
            <v>NO</v>
          </cell>
          <cell r="EM569" t="str">
            <v>No Aplica</v>
          </cell>
          <cell r="EN569" t="str">
            <v xml:space="preserve">120
</v>
          </cell>
          <cell r="EO569" t="e">
            <v>#VALUE!</v>
          </cell>
          <cell r="EP569">
            <v>45822</v>
          </cell>
          <cell r="ES569" t="str">
            <v>Clausula 1 - Numeral 6 y 23</v>
          </cell>
          <cell r="ET56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69" t="str">
            <v>No aplica</v>
          </cell>
        </row>
        <row r="570">
          <cell r="E570">
            <v>564</v>
          </cell>
          <cell r="F570" t="str">
            <v>564-2022</v>
          </cell>
          <cell r="G570" t="str">
            <v>CO1.PCCNTR.3277645</v>
          </cell>
          <cell r="H570" t="str">
            <v>GESTIONAR Y ATENDER EL 100 % DE LOS REQUERIMIENTOS ALLEGADOS A LA ENTIDAD, RELACIONADOS CON ARRENDAMIENTO Y DESARROLLO DE VIVIENDA</v>
          </cell>
          <cell r="I570" t="str">
            <v>En Ejecución</v>
          </cell>
          <cell r="J570" t="str">
            <v>https://community.secop.gov.co/Public/Tendering/OpportunityDetail/Index?noticeUID=CO1.NTC.2592417&amp;isFromPublicArea=True&amp;isModal=true&amp;asPopupView=true</v>
          </cell>
          <cell r="K570" t="str">
            <v>SDHT-SDICV-PSP-047-2022</v>
          </cell>
          <cell r="L570" t="str">
            <v>X</v>
          </cell>
          <cell r="N570" t="str">
            <v>CC</v>
          </cell>
          <cell r="O570">
            <v>40398349</v>
          </cell>
          <cell r="P570">
            <v>9</v>
          </cell>
          <cell r="Q570" t="str">
            <v>VILLAMOR BUITRAGO</v>
          </cell>
          <cell r="R570" t="str">
            <v>SANDRA PATRICIA</v>
          </cell>
          <cell r="S570" t="str">
            <v>No Aplica</v>
          </cell>
          <cell r="T570" t="str">
            <v>SANDRA PATRICIA VILLAMOR BUITRAGO</v>
          </cell>
          <cell r="U570" t="str">
            <v>F</v>
          </cell>
          <cell r="V570">
            <v>44579</v>
          </cell>
          <cell r="W570" t="str">
            <v>No Aplica</v>
          </cell>
          <cell r="X570">
            <v>44580</v>
          </cell>
          <cell r="Y570">
            <v>44920</v>
          </cell>
          <cell r="Z570" t="str">
            <v>Contratación Directa</v>
          </cell>
          <cell r="AA570" t="str">
            <v>Contrato</v>
          </cell>
          <cell r="AB570" t="str">
            <v>Prestación de Servicios Profesionales</v>
          </cell>
          <cell r="AC570" t="str">
            <v>PRESTAR SERVICIOS PROFESIONALES DE APOYO JURIDICO PARA SUSTANCIAR INVESTIGACIONES ADMINISTRATIVAS RELACIONADAS CON LA ENAJENACIÓN Y ARRENDAMIENTO DE VIVIENDA</v>
          </cell>
          <cell r="AD570">
            <v>44580</v>
          </cell>
          <cell r="AE570">
            <v>44582</v>
          </cell>
          <cell r="AF570">
            <v>44582</v>
          </cell>
          <cell r="AG570">
            <v>44923</v>
          </cell>
          <cell r="AH570">
            <v>11</v>
          </cell>
          <cell r="AI570">
            <v>9</v>
          </cell>
          <cell r="AJ570">
            <v>11.3</v>
          </cell>
          <cell r="AK570">
            <v>11</v>
          </cell>
          <cell r="AL570">
            <v>9</v>
          </cell>
          <cell r="AN570">
            <v>44923</v>
          </cell>
          <cell r="AO570">
            <v>64596450</v>
          </cell>
          <cell r="AP570">
            <v>64596450</v>
          </cell>
          <cell r="AQ570">
            <v>5716500</v>
          </cell>
          <cell r="AR570">
            <v>0</v>
          </cell>
          <cell r="AS570">
            <v>2801</v>
          </cell>
          <cell r="AT570">
            <v>813</v>
          </cell>
          <cell r="AU570">
            <v>44568</v>
          </cell>
          <cell r="AV570">
            <v>64767945</v>
          </cell>
          <cell r="AW570" t="str">
            <v>O23011603450000007812</v>
          </cell>
          <cell r="AX570" t="str">
            <v>INVERSION</v>
          </cell>
          <cell r="AY570">
            <v>0</v>
          </cell>
          <cell r="AZ570" t="str">
            <v>5000264713</v>
          </cell>
          <cell r="BA570">
            <v>565</v>
          </cell>
          <cell r="BB570">
            <v>44580</v>
          </cell>
          <cell r="BC570">
            <v>64596450</v>
          </cell>
          <cell r="BK570" t="str">
            <v/>
          </cell>
          <cell r="CE570" t="str">
            <v/>
          </cell>
          <cell r="CF570" t="str">
            <v/>
          </cell>
          <cell r="EL570" t="str">
            <v>NO</v>
          </cell>
          <cell r="EM570" t="str">
            <v>No Aplica</v>
          </cell>
          <cell r="EN570" t="str">
            <v xml:space="preserve">120
</v>
          </cell>
          <cell r="EO570" t="e">
            <v>#VALUE!</v>
          </cell>
          <cell r="EP570">
            <v>45823</v>
          </cell>
          <cell r="ES570" t="str">
            <v>Clausula 1 - Numeral 6 y 23</v>
          </cell>
          <cell r="ET57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70" t="str">
            <v>No aplica</v>
          </cell>
        </row>
        <row r="571">
          <cell r="E571">
            <v>565</v>
          </cell>
          <cell r="F571" t="str">
            <v>565-2022</v>
          </cell>
          <cell r="G571" t="str">
            <v>CO1.PCCNTR.3289865</v>
          </cell>
          <cell r="H571" t="str">
            <v>GESTIONAR Y ATENDER EL 100 % DE LOS REQUERIMIENTOS ALLEGADOS A LA ENTIDAD, RELACIONADOS CON ARRENDAMIENTO Y DESARROLLO DE VIVIENDA</v>
          </cell>
          <cell r="I571" t="str">
            <v>En Ejecución</v>
          </cell>
          <cell r="J571" t="str">
            <v>https://community.secop.gov.co/Public/Tendering/OpportunityDetail/Index?noticeUID=CO1.NTC.2602826&amp;isFromPublicArea=True&amp;isModal=true&amp;asPopupView=true</v>
          </cell>
          <cell r="K571" t="str">
            <v>SDHT-SDICV-PSP-040-2022</v>
          </cell>
          <cell r="L571" t="str">
            <v>X</v>
          </cell>
          <cell r="N571" t="str">
            <v>CC</v>
          </cell>
          <cell r="O571">
            <v>1033729255</v>
          </cell>
          <cell r="P571">
            <v>2</v>
          </cell>
          <cell r="Q571" t="str">
            <v>MORA RODRIGUEZ</v>
          </cell>
          <cell r="R571" t="str">
            <v>CINDY LORENA</v>
          </cell>
          <cell r="S571" t="str">
            <v>No Aplica</v>
          </cell>
          <cell r="T571" t="str">
            <v>CINDY LORENA MORA RODRIGUEZ</v>
          </cell>
          <cell r="U571" t="str">
            <v>F</v>
          </cell>
          <cell r="V571">
            <v>44579</v>
          </cell>
          <cell r="W571" t="str">
            <v>No Aplica</v>
          </cell>
          <cell r="X571">
            <v>44581</v>
          </cell>
          <cell r="Y571">
            <v>44926</v>
          </cell>
          <cell r="Z571" t="str">
            <v>Contratación Directa</v>
          </cell>
          <cell r="AA571" t="str">
            <v>Contrato</v>
          </cell>
          <cell r="AB571" t="str">
            <v>Prestación de Servicios Profesionales</v>
          </cell>
          <cell r="AC571" t="str">
            <v>PRESTAR SERVICIOS PROFESIONALES DE APOYO JURIDICO PARA SUSTANCIAR INVESTIGACIONES ADMINISTRATIVAS RELACIONADAS CON LA ENAJENACIÓN Y ARRENDAMIENTO DE VIVIENDA</v>
          </cell>
          <cell r="AD571">
            <v>44581</v>
          </cell>
          <cell r="AE571">
            <v>44581</v>
          </cell>
          <cell r="AF571">
            <v>44581</v>
          </cell>
          <cell r="AG571">
            <v>44931</v>
          </cell>
          <cell r="AH571">
            <v>11</v>
          </cell>
          <cell r="AI571">
            <v>15</v>
          </cell>
          <cell r="AJ571">
            <v>11.5</v>
          </cell>
          <cell r="AK571">
            <v>11</v>
          </cell>
          <cell r="AL571">
            <v>15</v>
          </cell>
          <cell r="AN571">
            <v>44931</v>
          </cell>
          <cell r="AO571">
            <v>65739750</v>
          </cell>
          <cell r="AP571">
            <v>65739750</v>
          </cell>
          <cell r="AQ571">
            <v>5716500</v>
          </cell>
          <cell r="AR571">
            <v>0</v>
          </cell>
          <cell r="AS571">
            <v>2802</v>
          </cell>
          <cell r="AT571">
            <v>814</v>
          </cell>
          <cell r="AU571">
            <v>44568</v>
          </cell>
          <cell r="AV571">
            <v>65739750</v>
          </cell>
          <cell r="AW571" t="str">
            <v>O23011603450000007812</v>
          </cell>
          <cell r="AX571" t="str">
            <v>INVERSION</v>
          </cell>
          <cell r="AY571">
            <v>0</v>
          </cell>
          <cell r="AZ571" t="str">
            <v>5000265331</v>
          </cell>
          <cell r="BA571">
            <v>597</v>
          </cell>
          <cell r="BB571">
            <v>44580</v>
          </cell>
          <cell r="BC571">
            <v>65739750</v>
          </cell>
          <cell r="BK571" t="str">
            <v/>
          </cell>
          <cell r="CE571" t="str">
            <v/>
          </cell>
          <cell r="CF571" t="str">
            <v/>
          </cell>
          <cell r="EL571" t="str">
            <v>NO</v>
          </cell>
          <cell r="EM571" t="str">
            <v>No Aplica</v>
          </cell>
          <cell r="EN571" t="str">
            <v xml:space="preserve">120
</v>
          </cell>
          <cell r="EO571" t="e">
            <v>#VALUE!</v>
          </cell>
          <cell r="EP571">
            <v>45831</v>
          </cell>
          <cell r="ES571" t="str">
            <v>Clausula 1 - Numeral 6 y 23</v>
          </cell>
          <cell r="ET57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71" t="str">
            <v>No aplica</v>
          </cell>
        </row>
        <row r="572">
          <cell r="E572">
            <v>566</v>
          </cell>
          <cell r="F572" t="str">
            <v>566-2022</v>
          </cell>
          <cell r="G572" t="str">
            <v>CO1.PCCNTR.3279414</v>
          </cell>
          <cell r="H572" t="str">
            <v>GESTIONAR Y ATENDER EL 100 % DE LOS REQUERIMIENTOS ALLEGADOS A LA ENTIDAD, RELACIONADOS CON ARRENDAMIENTO Y DESARROLLO DE VIVIENDA</v>
          </cell>
          <cell r="I572" t="str">
            <v>En Ejecución</v>
          </cell>
          <cell r="J572" t="str">
            <v>https://community.secop.gov.co/Public/Tendering/OpportunityDetail/Index?noticeUID=CO1.NTC.2593805&amp;isFromPublicArea=True&amp;isModal=true&amp;asPopupView=true</v>
          </cell>
          <cell r="K572" t="str">
            <v>SDHT-SDICV-PSP-014-2022</v>
          </cell>
          <cell r="L572" t="str">
            <v>X</v>
          </cell>
          <cell r="N572" t="str">
            <v>CC</v>
          </cell>
          <cell r="O572">
            <v>1026572594</v>
          </cell>
          <cell r="P572">
            <v>2</v>
          </cell>
          <cell r="Q572" t="str">
            <v>RAMIREZ SILVA</v>
          </cell>
          <cell r="R572" t="str">
            <v>DIANA PAOLA</v>
          </cell>
          <cell r="S572" t="str">
            <v>No Aplica</v>
          </cell>
          <cell r="T572" t="str">
            <v>DIANA PAOLA RAMIREZ SILVA</v>
          </cell>
          <cell r="U572" t="str">
            <v>F</v>
          </cell>
          <cell r="V572">
            <v>44579</v>
          </cell>
          <cell r="W572" t="str">
            <v>No Aplica</v>
          </cell>
          <cell r="X572">
            <v>44580</v>
          </cell>
          <cell r="Y572">
            <v>44920</v>
          </cell>
          <cell r="Z572" t="str">
            <v>Contratación Directa</v>
          </cell>
          <cell r="AA572" t="str">
            <v>Contrato</v>
          </cell>
          <cell r="AB572" t="str">
            <v>Prestación de Servicios Profesionales</v>
          </cell>
          <cell r="AC572" t="str">
            <v>PRESTAR SERVICIOS PROFESIONALES DE APOYO JURIDICO PARA SUSTANCIAR INVESTIGACIONES ADMINISTRATIVAS RELACIONADAS CON LA ENAJENACIÓN Y ARRENDAMIENTO DE VIVIENDA</v>
          </cell>
          <cell r="AD572">
            <v>44580</v>
          </cell>
          <cell r="AE572">
            <v>44582</v>
          </cell>
          <cell r="AF572">
            <v>44582</v>
          </cell>
          <cell r="AG572">
            <v>44923</v>
          </cell>
          <cell r="AH572">
            <v>11</v>
          </cell>
          <cell r="AI572">
            <v>9</v>
          </cell>
          <cell r="AJ572">
            <v>11.3</v>
          </cell>
          <cell r="AK572">
            <v>11</v>
          </cell>
          <cell r="AL572">
            <v>9</v>
          </cell>
          <cell r="AN572">
            <v>44923</v>
          </cell>
          <cell r="AO572">
            <v>64596450</v>
          </cell>
          <cell r="AP572">
            <v>64596450</v>
          </cell>
          <cell r="AQ572">
            <v>5716500</v>
          </cell>
          <cell r="AR572">
            <v>0</v>
          </cell>
          <cell r="AS572">
            <v>2812</v>
          </cell>
          <cell r="AT572">
            <v>815</v>
          </cell>
          <cell r="AU572">
            <v>44568</v>
          </cell>
          <cell r="AV572">
            <v>64767945</v>
          </cell>
          <cell r="AW572" t="str">
            <v>O23011603450000007812</v>
          </cell>
          <cell r="AX572" t="str">
            <v>INVERSION</v>
          </cell>
          <cell r="AY572">
            <v>0</v>
          </cell>
          <cell r="AZ572" t="str">
            <v>5000264718</v>
          </cell>
          <cell r="BA572">
            <v>566</v>
          </cell>
          <cell r="BB572">
            <v>44580</v>
          </cell>
          <cell r="BC572">
            <v>64596450</v>
          </cell>
          <cell r="BK572" t="str">
            <v/>
          </cell>
          <cell r="CE572" t="str">
            <v/>
          </cell>
          <cell r="CF572" t="str">
            <v/>
          </cell>
          <cell r="EL572" t="str">
            <v>NO</v>
          </cell>
          <cell r="EM572" t="str">
            <v>No Aplica</v>
          </cell>
          <cell r="EN572" t="str">
            <v xml:space="preserve">120
</v>
          </cell>
          <cell r="EO572" t="e">
            <v>#VALUE!</v>
          </cell>
          <cell r="EP572">
            <v>45823</v>
          </cell>
          <cell r="ES572" t="str">
            <v>Clausula 1 - Numeral 6 y 23</v>
          </cell>
          <cell r="ET57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72" t="str">
            <v>No aplica</v>
          </cell>
        </row>
        <row r="573">
          <cell r="E573">
            <v>567</v>
          </cell>
          <cell r="F573" t="str">
            <v>567-2022</v>
          </cell>
          <cell r="G573" t="str">
            <v>CO1.PCCNTR.3277714</v>
          </cell>
          <cell r="H573" t="str">
            <v>PROMOVER LA INICIACIÓN DE  38750 VIVIENDAS A TRAVÉS DEL APOYO OFRECIDO DENTRO DEL MARCO DEL ESQUEMA DE MESA DE SOLUCIONES</v>
          </cell>
          <cell r="I573" t="str">
            <v>En Ejecución</v>
          </cell>
          <cell r="J573" t="str">
            <v>https://community.secop.gov.co/Public/Tendering/OpportunityDetail/Index?noticeUID=CO1.NTC.2591990&amp;isFromPublicArea=True&amp;isModal=true&amp;asPopupView=true</v>
          </cell>
          <cell r="K573" t="str">
            <v>SDHT-SDAC-SDPSP-013-2022</v>
          </cell>
          <cell r="L573" t="str">
            <v>X</v>
          </cell>
          <cell r="N573" t="str">
            <v>CC</v>
          </cell>
          <cell r="O573">
            <v>1022383003</v>
          </cell>
          <cell r="P573">
            <v>6</v>
          </cell>
          <cell r="Q573" t="str">
            <v>MUÑOZ PRECIADO</v>
          </cell>
          <cell r="R573" t="str">
            <v>YUDY CAROLINA</v>
          </cell>
          <cell r="S573" t="str">
            <v>No Aplica</v>
          </cell>
          <cell r="T573" t="str">
            <v>YUDY CAROLINA MUÑOZ PRECIADO</v>
          </cell>
          <cell r="U573" t="str">
            <v>F</v>
          </cell>
          <cell r="V573">
            <v>44579</v>
          </cell>
          <cell r="W573">
            <v>44579</v>
          </cell>
          <cell r="X573">
            <v>44581</v>
          </cell>
          <cell r="Y573">
            <v>44913</v>
          </cell>
          <cell r="Z573" t="str">
            <v>Contratación Directa</v>
          </cell>
          <cell r="AA573" t="str">
            <v>Contrato</v>
          </cell>
          <cell r="AB573" t="str">
            <v>Prestación de Servicios Profesionales</v>
          </cell>
          <cell r="AC573" t="str">
            <v>PRESTAR SERVICIOS PROFESIONALES PARA BRINDAR APOYO ADMINISTRATIVO EN LA GESTIÓN DE TRÁMITES PARA PROMOVER LA INICIACIÓN DE VIVIENDAS VIS Y VIP EN BOGOTÁ BAJO EL ESQUEMA DE MESA DE SOLUCIONES.</v>
          </cell>
          <cell r="AD573">
            <v>44581</v>
          </cell>
          <cell r="AE573">
            <v>44581</v>
          </cell>
          <cell r="AF573">
            <v>44581</v>
          </cell>
          <cell r="AG573">
            <v>44914</v>
          </cell>
          <cell r="AH573">
            <v>10</v>
          </cell>
          <cell r="AI573">
            <v>28</v>
          </cell>
          <cell r="AJ573">
            <v>10.933333333333334</v>
          </cell>
          <cell r="AK573">
            <v>10</v>
          </cell>
          <cell r="AL573">
            <v>28</v>
          </cell>
          <cell r="AN573">
            <v>44914</v>
          </cell>
          <cell r="AO573">
            <v>57946667</v>
          </cell>
          <cell r="AP573">
            <v>57946667</v>
          </cell>
          <cell r="AQ573">
            <v>5300000</v>
          </cell>
          <cell r="AR573">
            <v>-0.3333333358168602</v>
          </cell>
          <cell r="AS573">
            <v>2958</v>
          </cell>
          <cell r="AT573">
            <v>18</v>
          </cell>
          <cell r="AU573">
            <v>44564</v>
          </cell>
          <cell r="AV573">
            <v>58067000</v>
          </cell>
          <cell r="AW573" t="str">
            <v>O23011601190000007747</v>
          </cell>
          <cell r="AX573" t="str">
            <v>INVERSION</v>
          </cell>
          <cell r="AY573">
            <v>0</v>
          </cell>
          <cell r="AZ573" t="str">
            <v>5000263605</v>
          </cell>
          <cell r="BA573">
            <v>539</v>
          </cell>
          <cell r="BB573">
            <v>44579</v>
          </cell>
          <cell r="BC573">
            <v>57946667</v>
          </cell>
          <cell r="BK573" t="str">
            <v/>
          </cell>
          <cell r="CE573" t="str">
            <v/>
          </cell>
          <cell r="CF573" t="str">
            <v/>
          </cell>
          <cell r="EL573" t="str">
            <v>NO</v>
          </cell>
          <cell r="EM573" t="str">
            <v>No Aplica</v>
          </cell>
          <cell r="EN573" t="str">
            <v xml:space="preserve">120
</v>
          </cell>
          <cell r="EO573" t="e">
            <v>#VALUE!</v>
          </cell>
          <cell r="EP573">
            <v>45814</v>
          </cell>
          <cell r="ES573" t="str">
            <v>Clausula 1 - Numeral 6 y 23</v>
          </cell>
          <cell r="ET57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73" t="str">
            <v>No aplica</v>
          </cell>
        </row>
        <row r="574">
          <cell r="E574">
            <v>568</v>
          </cell>
          <cell r="F574" t="str">
            <v>568-2022</v>
          </cell>
          <cell r="G574" t="str">
            <v>CO1.PCCNTR.3279007</v>
          </cell>
          <cell r="H574" t="str">
            <v>GESTIONAR Y ATENDER EL 100 % DE LOS REQUERIMIENTOS ALLEGADOS A LA ENTIDAD, RELACIONADOS CON ARRENDAMIENTO Y DESARROLLO DE VIVIENDA</v>
          </cell>
          <cell r="I574" t="str">
            <v>En Ejecución</v>
          </cell>
          <cell r="J574" t="str">
            <v>https://community.secop.gov.co/Public/Tendering/OpportunityDetail/Index?noticeUID=CO1.NTC.2593308&amp;isFromPublicArea=True&amp;isModal=true&amp;asPopupView=true</v>
          </cell>
          <cell r="K574" t="str">
            <v>SDHT-SDICV-PSP-034-2022</v>
          </cell>
          <cell r="L574" t="str">
            <v>X</v>
          </cell>
          <cell r="N574" t="str">
            <v>CC</v>
          </cell>
          <cell r="O574">
            <v>1073693401</v>
          </cell>
          <cell r="P574">
            <v>1</v>
          </cell>
          <cell r="Q574" t="str">
            <v xml:space="preserve">CORREDORVASQUEZ </v>
          </cell>
          <cell r="R574" t="str">
            <v>LUIS CARLOS</v>
          </cell>
          <cell r="S574" t="str">
            <v>No Aplica</v>
          </cell>
          <cell r="T574" t="str">
            <v xml:space="preserve">LUIS CARLOS CORREDORVASQUEZ </v>
          </cell>
          <cell r="U574" t="str">
            <v>M</v>
          </cell>
          <cell r="V574">
            <v>44579</v>
          </cell>
          <cell r="W574" t="str">
            <v>No Aplica</v>
          </cell>
          <cell r="X574">
            <v>44580</v>
          </cell>
          <cell r="Y574">
            <v>44920</v>
          </cell>
          <cell r="Z574" t="str">
            <v>Contratación Directa</v>
          </cell>
          <cell r="AA574" t="str">
            <v>Contrato</v>
          </cell>
          <cell r="AB574" t="str">
            <v>Prestación de Servicios Profesionales</v>
          </cell>
          <cell r="AC574" t="str">
            <v>PRESTAR SERVICIOS PROFESIONALES PARA APOYAR TECNICAMENTE LA SUSTANCIACIÓN DE LAS INVESTIGACIONES ADMINISTRATIVAS RELACIONADAS CON LA  ENAJENACIÓN Y ARRENDAMIENTO DE VIVIENDA</v>
          </cell>
          <cell r="AD574">
            <v>44580</v>
          </cell>
          <cell r="AE574">
            <v>44580</v>
          </cell>
          <cell r="AF574">
            <v>44580</v>
          </cell>
          <cell r="AG574">
            <v>44922</v>
          </cell>
          <cell r="AH574">
            <v>11</v>
          </cell>
          <cell r="AI574">
            <v>9</v>
          </cell>
          <cell r="AJ574">
            <v>11.3</v>
          </cell>
          <cell r="AK574">
            <v>11</v>
          </cell>
          <cell r="AL574">
            <v>9</v>
          </cell>
          <cell r="AN574">
            <v>44922</v>
          </cell>
          <cell r="AO574">
            <v>64596450</v>
          </cell>
          <cell r="AP574">
            <v>64596450</v>
          </cell>
          <cell r="AQ574">
            <v>5716500</v>
          </cell>
          <cell r="AR574">
            <v>0</v>
          </cell>
          <cell r="AS574">
            <v>2832</v>
          </cell>
          <cell r="AT574">
            <v>253</v>
          </cell>
          <cell r="AU574">
            <v>44565</v>
          </cell>
          <cell r="AV574">
            <v>64767945</v>
          </cell>
          <cell r="AW574" t="str">
            <v>O23011603450000007812</v>
          </cell>
          <cell r="AX574" t="str">
            <v>INVERSION</v>
          </cell>
          <cell r="AY574">
            <v>0</v>
          </cell>
          <cell r="AZ574" t="str">
            <v>5000264978</v>
          </cell>
          <cell r="BA574">
            <v>588</v>
          </cell>
          <cell r="BB574">
            <v>44580</v>
          </cell>
          <cell r="BC574">
            <v>64596450</v>
          </cell>
          <cell r="BK574" t="str">
            <v/>
          </cell>
          <cell r="CE574" t="str">
            <v/>
          </cell>
          <cell r="CF574" t="str">
            <v/>
          </cell>
          <cell r="EL574" t="str">
            <v>NO</v>
          </cell>
          <cell r="EM574" t="str">
            <v>No Aplica</v>
          </cell>
          <cell r="EN574" t="str">
            <v xml:space="preserve">120
</v>
          </cell>
          <cell r="EO574" t="e">
            <v>#VALUE!</v>
          </cell>
          <cell r="EP574">
            <v>45822</v>
          </cell>
          <cell r="ES574" t="str">
            <v>Clausula 1 - Numeral 6 y 23</v>
          </cell>
          <cell r="ET57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74" t="str">
            <v>No aplica</v>
          </cell>
        </row>
        <row r="575">
          <cell r="E575">
            <v>569</v>
          </cell>
          <cell r="F575" t="str">
            <v>569-2022</v>
          </cell>
          <cell r="G575" t="str">
            <v>CO1.PCCNTR.3272116</v>
          </cell>
          <cell r="H575" t="str">
            <v>ELABORAR 1 DOCUMENTO QUE CENTRALICE LOS COMPONENTES DE LA POLÍTICA DE GOBIERNO DIGITAL.</v>
          </cell>
          <cell r="I575" t="str">
            <v>En Ejecución</v>
          </cell>
          <cell r="J575" t="str">
            <v>https://community.secop.gov.co/Public/Tendering/OpportunityDetail/Index?noticeUID=CO1.NTC.2587417&amp;isFromPublicArea=True&amp;isModal=true&amp;asPopupView=true</v>
          </cell>
          <cell r="K575" t="str">
            <v>SDHT-SGC-PSP-015-2022</v>
          </cell>
          <cell r="L575" t="str">
            <v>X</v>
          </cell>
          <cell r="N575" t="str">
            <v>CC</v>
          </cell>
          <cell r="O575">
            <v>53106922</v>
          </cell>
          <cell r="P575">
            <v>5</v>
          </cell>
          <cell r="Q575" t="str">
            <v>LADINO DURAN</v>
          </cell>
          <cell r="R575" t="str">
            <v>DIANA CAROLINA</v>
          </cell>
          <cell r="S575" t="str">
            <v>No Aplica</v>
          </cell>
          <cell r="T575" t="str">
            <v>DIANA CAROLINA LADINO DURAN</v>
          </cell>
          <cell r="U575" t="str">
            <v>F</v>
          </cell>
          <cell r="V575">
            <v>44579</v>
          </cell>
          <cell r="W575">
            <v>44579</v>
          </cell>
          <cell r="X575">
            <v>44580</v>
          </cell>
          <cell r="Y575">
            <v>44922</v>
          </cell>
          <cell r="Z575" t="str">
            <v>Contratación Directa</v>
          </cell>
          <cell r="AA575" t="str">
            <v>Contrato</v>
          </cell>
          <cell r="AB575" t="str">
            <v>Prestación de Servicios Profesionales</v>
          </cell>
          <cell r="AC575" t="str">
            <v>PRESTAR SERVICIOS PROFESIONALES PARA APOYAR LA REVISIÓN DE LOS PROCESOS CONTRACTUALES Y OTROS ACTOS JURÍDICOS DE COMPETENCIA DE LA SUBSECRETARIA DE GESTIÓN CORPORATIVA</v>
          </cell>
          <cell r="AD575">
            <v>44580</v>
          </cell>
          <cell r="AE575">
            <v>44580</v>
          </cell>
          <cell r="AF575">
            <v>44580</v>
          </cell>
          <cell r="AG575">
            <v>44923</v>
          </cell>
          <cell r="AH575">
            <v>11</v>
          </cell>
          <cell r="AI575">
            <v>10</v>
          </cell>
          <cell r="AJ575">
            <v>11.333333333333334</v>
          </cell>
          <cell r="AK575">
            <v>11</v>
          </cell>
          <cell r="AL575">
            <v>10</v>
          </cell>
          <cell r="AN575">
            <v>44923</v>
          </cell>
          <cell r="AO575">
            <v>122570000</v>
          </cell>
          <cell r="AP575">
            <v>122570000</v>
          </cell>
          <cell r="AQ575">
            <v>10815000</v>
          </cell>
          <cell r="AR575">
            <v>0</v>
          </cell>
          <cell r="AS575">
            <v>3209</v>
          </cell>
          <cell r="AT575">
            <v>227</v>
          </cell>
          <cell r="AU575">
            <v>44565</v>
          </cell>
          <cell r="AV575">
            <v>124372500</v>
          </cell>
          <cell r="AW575" t="str">
            <v>O23011605530000007815</v>
          </cell>
          <cell r="AX575" t="str">
            <v>INVERSION</v>
          </cell>
          <cell r="AY575">
            <v>0</v>
          </cell>
          <cell r="AZ575" t="str">
            <v>5000263516</v>
          </cell>
          <cell r="BA575">
            <v>531</v>
          </cell>
          <cell r="BB575">
            <v>44579</v>
          </cell>
          <cell r="BC575">
            <v>122570000</v>
          </cell>
          <cell r="BK575" t="str">
            <v/>
          </cell>
          <cell r="CE575" t="str">
            <v/>
          </cell>
          <cell r="CF575" t="str">
            <v/>
          </cell>
          <cell r="EL575" t="str">
            <v>NO</v>
          </cell>
          <cell r="EM575" t="str">
            <v>No Aplica</v>
          </cell>
          <cell r="EN575" t="str">
            <v xml:space="preserve">120
</v>
          </cell>
          <cell r="EO575" t="e">
            <v>#VALUE!</v>
          </cell>
          <cell r="EP575">
            <v>45823</v>
          </cell>
          <cell r="ES575" t="str">
            <v>Clausula 1 - Numeral 6 y 23</v>
          </cell>
          <cell r="ET57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75" t="str">
            <v>No aplica</v>
          </cell>
        </row>
        <row r="576">
          <cell r="E576">
            <v>570</v>
          </cell>
          <cell r="F576" t="str">
            <v>570-2022</v>
          </cell>
          <cell r="G576" t="str">
            <v>CO1.PCCNTR.3273046</v>
          </cell>
          <cell r="H576" t="str">
            <v>IMPLEMENTAR 100 % DEL SISTEMA DE SERVICIO AL CIUDADANO.</v>
          </cell>
          <cell r="I576" t="str">
            <v>En Ejecución</v>
          </cell>
          <cell r="J576" t="str">
            <v>https://community.secop.gov.co/Public/Tendering/OpportunityDetail/Index?noticeUID=CO1.NTC.2588272&amp;isFromPublicArea=True&amp;isModal=true&amp;asPopupView=true</v>
          </cell>
          <cell r="K576" t="str">
            <v>SDHT-SDA-PSAG-023-2022</v>
          </cell>
          <cell r="L576" t="str">
            <v>X</v>
          </cell>
          <cell r="N576" t="str">
            <v>CC</v>
          </cell>
          <cell r="O576">
            <v>52339260</v>
          </cell>
          <cell r="P576">
            <v>4</v>
          </cell>
          <cell r="Q576" t="str">
            <v>TORRES ROJAS</v>
          </cell>
          <cell r="R576" t="str">
            <v>SANDRA FRANCINE</v>
          </cell>
          <cell r="S576" t="str">
            <v>No Aplica</v>
          </cell>
          <cell r="T576" t="str">
            <v>SANDRA FRANCINE TORRES ROJAS</v>
          </cell>
          <cell r="U576" t="str">
            <v>F</v>
          </cell>
          <cell r="V576">
            <v>44578</v>
          </cell>
          <cell r="W576" t="str">
            <v>No Aplica</v>
          </cell>
          <cell r="X576">
            <v>44580</v>
          </cell>
          <cell r="Y576">
            <v>44759</v>
          </cell>
          <cell r="Z576" t="str">
            <v>Contratación Directa</v>
          </cell>
          <cell r="AA576" t="str">
            <v>Contrato</v>
          </cell>
          <cell r="AB576" t="str">
            <v>Prestación de Servicios  de Apoyo a la Gestión</v>
          </cell>
          <cell r="AC576" t="str">
            <v>PRESTAR SERVICIOS DE APOYO A LA GESTIÓN, PARA LA ATENCIÓN A LA CIUDADANÍA SOBRE LA OFERTA INSTITUCIONAL DE LA SECRETARÍA DISTRITAL DE HÁBITAT, MEDIANTE LOS CANALES OFICIALES DE LA ENTIDAD</v>
          </cell>
          <cell r="AD576">
            <v>44580</v>
          </cell>
          <cell r="AE576">
            <v>44580</v>
          </cell>
          <cell r="AF576">
            <v>44580</v>
          </cell>
          <cell r="AG576">
            <v>44760</v>
          </cell>
          <cell r="AH576">
            <v>6</v>
          </cell>
          <cell r="AI576">
            <v>0</v>
          </cell>
          <cell r="AJ576">
            <v>6</v>
          </cell>
          <cell r="AK576">
            <v>6</v>
          </cell>
          <cell r="AL576">
            <v>0</v>
          </cell>
          <cell r="AN576">
            <v>44760</v>
          </cell>
          <cell r="AO576">
            <v>21000000</v>
          </cell>
          <cell r="AP576">
            <v>21000000</v>
          </cell>
          <cell r="AQ576">
            <v>3500000</v>
          </cell>
          <cell r="AR576">
            <v>0</v>
          </cell>
          <cell r="AS576">
            <v>3074</v>
          </cell>
          <cell r="AT576">
            <v>563</v>
          </cell>
          <cell r="AU576">
            <v>44565</v>
          </cell>
          <cell r="AV576">
            <v>21000000</v>
          </cell>
          <cell r="AW576" t="str">
            <v>O23011605560000007754</v>
          </cell>
          <cell r="AX576" t="str">
            <v>INVERSION</v>
          </cell>
          <cell r="AY576">
            <v>0</v>
          </cell>
          <cell r="AZ576" t="str">
            <v>5000262712</v>
          </cell>
          <cell r="BA576">
            <v>482</v>
          </cell>
          <cell r="BB576">
            <v>44579</v>
          </cell>
          <cell r="BC576">
            <v>21000000</v>
          </cell>
          <cell r="BK576" t="str">
            <v/>
          </cell>
          <cell r="CE576" t="str">
            <v/>
          </cell>
          <cell r="CF576" t="str">
            <v/>
          </cell>
          <cell r="EL576" t="str">
            <v>NO</v>
          </cell>
          <cell r="EM576" t="str">
            <v>No Aplica</v>
          </cell>
          <cell r="EN576" t="str">
            <v xml:space="preserve">120
</v>
          </cell>
          <cell r="EO576" t="e">
            <v>#VALUE!</v>
          </cell>
          <cell r="EP576">
            <v>45660</v>
          </cell>
          <cell r="ES576" t="str">
            <v>Clausula 1 - Numeral 6 y 23</v>
          </cell>
          <cell r="ET57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76" t="str">
            <v>No aplica</v>
          </cell>
        </row>
        <row r="577">
          <cell r="E577">
            <v>571</v>
          </cell>
          <cell r="F577" t="str">
            <v>571-2022</v>
          </cell>
          <cell r="G577" t="str">
            <v>CO1.PCCNTR.3273279</v>
          </cell>
          <cell r="H577" t="str">
            <v>IMPLEMENTAR 100 % DEL SISTEMA DE SERVICIO AL CIUDADANO.</v>
          </cell>
          <cell r="I577" t="str">
            <v>En Ejecución</v>
          </cell>
          <cell r="J577" t="str">
            <v>https://community.secop.gov.co/Public/Tendering/OpportunityDetail/Index?noticeUID=CO1.NTC.2588298&amp;isFromPublicArea=True&amp;isModal=true&amp;asPopupView=true</v>
          </cell>
          <cell r="K577" t="str">
            <v>SDHT-SDA-PSP-018-2022</v>
          </cell>
          <cell r="L577" t="str">
            <v>X</v>
          </cell>
          <cell r="N577" t="str">
            <v>CC</v>
          </cell>
          <cell r="O577">
            <v>80796657</v>
          </cell>
          <cell r="P577">
            <v>5</v>
          </cell>
          <cell r="Q577" t="str">
            <v>CORTES MONROY</v>
          </cell>
          <cell r="R577" t="str">
            <v>JULIAN CAMILO</v>
          </cell>
          <cell r="S577" t="str">
            <v>No Aplica</v>
          </cell>
          <cell r="T577" t="str">
            <v>JULIAN CAMILO CORTES MONROY</v>
          </cell>
          <cell r="U577" t="str">
            <v>M</v>
          </cell>
          <cell r="V577">
            <v>44578</v>
          </cell>
          <cell r="W577">
            <v>44579</v>
          </cell>
          <cell r="X577">
            <v>44580</v>
          </cell>
          <cell r="Y577">
            <v>44759</v>
          </cell>
          <cell r="Z577" t="str">
            <v>Contratación Directa</v>
          </cell>
          <cell r="AA577" t="str">
            <v>Contrato</v>
          </cell>
          <cell r="AB577" t="str">
            <v>Prestación de Servicios Profesionales</v>
          </cell>
          <cell r="AC577" t="str">
            <v>PRESTAR SERVICIOS PROFESIONALES PARA ORIENTAR EL DESARROLLO DE LAS ACTIVIDADES PROPIAS DEL PROCESO DE ATENCIÓN AL CIUDADANO DE LA SECRETARÍA DISTRITAL DEL HÁBITAT.</v>
          </cell>
          <cell r="AD577">
            <v>44580</v>
          </cell>
          <cell r="AE577">
            <v>44580</v>
          </cell>
          <cell r="AF577">
            <v>44580</v>
          </cell>
          <cell r="AG577">
            <v>44760</v>
          </cell>
          <cell r="AH577">
            <v>6</v>
          </cell>
          <cell r="AI577">
            <v>0</v>
          </cell>
          <cell r="AJ577">
            <v>6</v>
          </cell>
          <cell r="AK577">
            <v>6</v>
          </cell>
          <cell r="AL577">
            <v>0</v>
          </cell>
          <cell r="AN577">
            <v>44760</v>
          </cell>
          <cell r="AO577">
            <v>49440000</v>
          </cell>
          <cell r="AP577">
            <v>49440000</v>
          </cell>
          <cell r="AQ577">
            <v>8240000</v>
          </cell>
          <cell r="AR577">
            <v>0</v>
          </cell>
          <cell r="AS577">
            <v>3053</v>
          </cell>
          <cell r="AT577">
            <v>843</v>
          </cell>
          <cell r="AU577">
            <v>44573</v>
          </cell>
          <cell r="AV577">
            <v>49440000</v>
          </cell>
          <cell r="AW577" t="str">
            <v>O23011605560000007754</v>
          </cell>
          <cell r="AX577" t="str">
            <v>INVERSION</v>
          </cell>
          <cell r="AY577">
            <v>0</v>
          </cell>
          <cell r="AZ577" t="str">
            <v>5000262727</v>
          </cell>
          <cell r="BA577">
            <v>483</v>
          </cell>
          <cell r="BB577">
            <v>44579</v>
          </cell>
          <cell r="BC577">
            <v>49440000</v>
          </cell>
          <cell r="BK577" t="str">
            <v/>
          </cell>
          <cell r="CE577" t="str">
            <v/>
          </cell>
          <cell r="CF577" t="str">
            <v/>
          </cell>
          <cell r="EL577" t="str">
            <v>NO</v>
          </cell>
          <cell r="EM577" t="str">
            <v>No Aplica</v>
          </cell>
          <cell r="EN577" t="str">
            <v xml:space="preserve">120
</v>
          </cell>
          <cell r="EO577" t="e">
            <v>#VALUE!</v>
          </cell>
          <cell r="EP577">
            <v>45660</v>
          </cell>
          <cell r="ES577" t="str">
            <v>Clausula 1 - Numeral 6 y 23</v>
          </cell>
          <cell r="ET57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77" t="str">
            <v>No aplica</v>
          </cell>
        </row>
        <row r="578">
          <cell r="E578">
            <v>572</v>
          </cell>
          <cell r="F578" t="str">
            <v>572-2022</v>
          </cell>
          <cell r="G578" t="str">
            <v>CO1.PCCNTR.3273488</v>
          </cell>
          <cell r="H578" t="str">
            <v>IMPLEMENTAR 100 % DEL SISTEMA DE SERVICIO AL CIUDADANO.</v>
          </cell>
          <cell r="I578" t="str">
            <v>En Ejecución</v>
          </cell>
          <cell r="J578" t="str">
            <v>https://community.secop.gov.co/Public/Tendering/OpportunityDetail/Index?noticeUID=CO1.NTC.2588491&amp;isFromPublicArea=True&amp;isModal=true&amp;asPopupView=true</v>
          </cell>
          <cell r="K578" t="str">
            <v>SDHT-SDA-PSAG-027-2022</v>
          </cell>
          <cell r="L578" t="str">
            <v>X</v>
          </cell>
          <cell r="N578" t="str">
            <v>CC</v>
          </cell>
          <cell r="O578">
            <v>1022380154</v>
          </cell>
          <cell r="P578">
            <v>6</v>
          </cell>
          <cell r="Q578" t="str">
            <v>TORRES</v>
          </cell>
          <cell r="R578" t="str">
            <v>LEISLY YURANI</v>
          </cell>
          <cell r="S578" t="str">
            <v>No Aplica</v>
          </cell>
          <cell r="T578" t="str">
            <v>LEISLY YURANI TORRES</v>
          </cell>
          <cell r="U578" t="str">
            <v>F</v>
          </cell>
          <cell r="V578">
            <v>44578</v>
          </cell>
          <cell r="W578" t="str">
            <v>No Aplica</v>
          </cell>
          <cell r="X578">
            <v>44580</v>
          </cell>
          <cell r="Y578">
            <v>44759</v>
          </cell>
          <cell r="Z578" t="str">
            <v>Contratación Directa</v>
          </cell>
          <cell r="AA578" t="str">
            <v>Contrato</v>
          </cell>
          <cell r="AB578" t="str">
            <v>Prestación de Servicios  de Apoyo a la Gestión</v>
          </cell>
          <cell r="AC578" t="str">
            <v xml:space="preserve"> PRESTAR SERVICIOS DE APOYO A LA GESTIÓN, PARA LAS ACTIVIDADES DE ATENCIÓN Y SERVICIO A LA CIUDADANIA DE LA SECRETARÍA DISTRITAL DE HÁBITAT</v>
          </cell>
          <cell r="AD578">
            <v>44582</v>
          </cell>
          <cell r="AE578">
            <v>44582</v>
          </cell>
          <cell r="AF578">
            <v>44582</v>
          </cell>
          <cell r="AG578">
            <v>44762</v>
          </cell>
          <cell r="AH578">
            <v>6</v>
          </cell>
          <cell r="AI578">
            <v>0</v>
          </cell>
          <cell r="AJ578">
            <v>6</v>
          </cell>
          <cell r="AK578">
            <v>6</v>
          </cell>
          <cell r="AL578">
            <v>0</v>
          </cell>
          <cell r="AN578">
            <v>44762</v>
          </cell>
          <cell r="AO578">
            <v>18600000</v>
          </cell>
          <cell r="AP578">
            <v>18600000</v>
          </cell>
          <cell r="AQ578">
            <v>3100000</v>
          </cell>
          <cell r="AR578">
            <v>0</v>
          </cell>
          <cell r="AS578">
            <v>3081</v>
          </cell>
          <cell r="AT578">
            <v>679</v>
          </cell>
          <cell r="AU578">
            <v>44565</v>
          </cell>
          <cell r="AV578">
            <v>18600000</v>
          </cell>
          <cell r="AW578" t="str">
            <v>O23011605560000007754</v>
          </cell>
          <cell r="AX578" t="str">
            <v>INVERSION</v>
          </cell>
          <cell r="AY578">
            <v>0</v>
          </cell>
          <cell r="AZ578" t="str">
            <v>5000270488</v>
          </cell>
          <cell r="BA578">
            <v>719</v>
          </cell>
          <cell r="BB578">
            <v>44582</v>
          </cell>
          <cell r="BC578">
            <v>18600000</v>
          </cell>
          <cell r="BK578" t="str">
            <v/>
          </cell>
          <cell r="CE578" t="str">
            <v/>
          </cell>
          <cell r="CF578" t="str">
            <v/>
          </cell>
          <cell r="EL578" t="str">
            <v>NO</v>
          </cell>
          <cell r="EM578" t="str">
            <v>No Aplica</v>
          </cell>
          <cell r="EN578" t="str">
            <v xml:space="preserve">120
</v>
          </cell>
          <cell r="EO578" t="e">
            <v>#VALUE!</v>
          </cell>
          <cell r="EP578">
            <v>45662</v>
          </cell>
          <cell r="ES578" t="str">
            <v>Clausula 1 - Numeral 6 y 23</v>
          </cell>
          <cell r="ET57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78" t="str">
            <v>No aplica</v>
          </cell>
        </row>
        <row r="579">
          <cell r="E579">
            <v>573</v>
          </cell>
          <cell r="F579" t="str">
            <v>573-2022</v>
          </cell>
          <cell r="G579" t="str">
            <v>CO1.PCCNTR.3276756</v>
          </cell>
          <cell r="H579" t="str">
            <v>IMPLEMENTAR 1  SISTEMA  DE LA SDHT</v>
          </cell>
          <cell r="I579" t="str">
            <v>Terminación Anticipada</v>
          </cell>
          <cell r="J579" t="str">
            <v>https://community.secop.gov.co/Public/Tendering/OpportunityDetail/Index?noticeUID=CO1.NTC.2591430&amp;isFromPublicArea=True&amp;isModal=true&amp;asPopupView=true</v>
          </cell>
          <cell r="K579" t="str">
            <v>SDHT-SGC-PSP-3158-2022</v>
          </cell>
          <cell r="L579" t="str">
            <v>X</v>
          </cell>
          <cell r="N579" t="str">
            <v>CC</v>
          </cell>
          <cell r="O579">
            <v>1032383222</v>
          </cell>
          <cell r="P579">
            <v>9</v>
          </cell>
          <cell r="Q579" t="str">
            <v>ROA OME</v>
          </cell>
          <cell r="R579" t="str">
            <v>JESUS MAURICIO</v>
          </cell>
          <cell r="S579" t="str">
            <v>No Aplica</v>
          </cell>
          <cell r="T579" t="str">
            <v>JESUS MAURICIO ROA OME</v>
          </cell>
          <cell r="U579" t="str">
            <v>M</v>
          </cell>
          <cell r="V579">
            <v>44579</v>
          </cell>
          <cell r="W579" t="str">
            <v>No Aplica</v>
          </cell>
          <cell r="X579">
            <v>44579</v>
          </cell>
          <cell r="Y579">
            <v>44929</v>
          </cell>
          <cell r="Z579" t="str">
            <v>Contratación Directa</v>
          </cell>
          <cell r="AA579" t="str">
            <v>Contrato</v>
          </cell>
          <cell r="AB579" t="str">
            <v>Prestación de Servicios Profesionales</v>
          </cell>
          <cell r="AC579" t="str">
            <v xml:space="preserve"> PRESTAR SERVICIOS PROFESIONALES PARA APOYAR JURÍDICAMENTE LA GESTIÓN DE LA OFICINA DE CONTROL DISCIPLINARIO INTERNO EN LA SUSTANCIACIÓN DE LAS ACTUACIONES DISCIPLINARIAS QUE LE SEAN ASIGNADAS Y EN LA ESTRUCTURACIÓN DE LOS PROCESOS CONTRACTUALES NECESARIOS PARA LA OFICINA.</v>
          </cell>
          <cell r="AD579">
            <v>44579</v>
          </cell>
          <cell r="AE579">
            <v>44579</v>
          </cell>
          <cell r="AF579">
            <v>44579</v>
          </cell>
          <cell r="AG579">
            <v>44929</v>
          </cell>
          <cell r="AH579">
            <v>11</v>
          </cell>
          <cell r="AI579">
            <v>15</v>
          </cell>
          <cell r="AJ579">
            <v>11.5</v>
          </cell>
          <cell r="AK579">
            <v>11</v>
          </cell>
          <cell r="AL579">
            <v>15</v>
          </cell>
          <cell r="AM579">
            <v>44929</v>
          </cell>
          <cell r="AN579">
            <v>44742</v>
          </cell>
          <cell r="AO579">
            <v>73600000</v>
          </cell>
          <cell r="AP579">
            <v>34773333</v>
          </cell>
          <cell r="AQ579">
            <v>6400000</v>
          </cell>
          <cell r="AR579">
            <v>0</v>
          </cell>
          <cell r="AS579">
            <v>3158</v>
          </cell>
          <cell r="AT579">
            <v>504</v>
          </cell>
          <cell r="AU579">
            <v>44565</v>
          </cell>
          <cell r="AV579">
            <v>73600000</v>
          </cell>
          <cell r="AW579" t="str">
            <v>O23011605560000007754</v>
          </cell>
          <cell r="AX579" t="str">
            <v>INVERSION</v>
          </cell>
          <cell r="AY579">
            <v>0</v>
          </cell>
          <cell r="AZ579" t="str">
            <v>5000263547</v>
          </cell>
          <cell r="BA579">
            <v>535</v>
          </cell>
          <cell r="BB579">
            <v>44579</v>
          </cell>
          <cell r="BC579">
            <v>73600000</v>
          </cell>
          <cell r="BK579" t="str">
            <v/>
          </cell>
          <cell r="CE579" t="str">
            <v/>
          </cell>
          <cell r="CF579" t="str">
            <v/>
          </cell>
          <cell r="EH579">
            <v>38826667</v>
          </cell>
          <cell r="EI579" t="str">
            <v>OK</v>
          </cell>
          <cell r="EJ579" t="str">
            <v>Terminación Anticipada</v>
          </cell>
          <cell r="EK579">
            <v>44782</v>
          </cell>
          <cell r="EL579" t="str">
            <v>NO</v>
          </cell>
          <cell r="EM579" t="str">
            <v>No Aplica</v>
          </cell>
          <cell r="EN579" t="str">
            <v xml:space="preserve">120
</v>
          </cell>
          <cell r="EO579" t="e">
            <v>#VALUE!</v>
          </cell>
          <cell r="EP579">
            <v>45642</v>
          </cell>
          <cell r="ES579" t="str">
            <v>Clausula 1 - Numeral 6 y 23</v>
          </cell>
          <cell r="ET57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79" t="str">
            <v>No aplica</v>
          </cell>
        </row>
        <row r="580">
          <cell r="E580">
            <v>574</v>
          </cell>
          <cell r="F580" t="str">
            <v>574-2022</v>
          </cell>
          <cell r="G580" t="str">
            <v>CO1.PCCNTR.3277419</v>
          </cell>
          <cell r="H580" t="str">
            <v>CONSTRUIR  8  OBRAS EN ESPACIOS PÚBLICOS EN TERRITORIOS DE MEJORAMIENTO INTEGRAL DE BARRIOS</v>
          </cell>
          <cell r="I580" t="str">
            <v>En Ejecución</v>
          </cell>
          <cell r="J580" t="str">
            <v>https://community.secop.gov.co/Public/Tendering/OpportunityDetail/Index?noticeUID=CO1.NTC.2591736&amp;isFromPublicArea=True&amp;isModal=true&amp;asPopupView=true</v>
          </cell>
          <cell r="K580" t="str">
            <v>SDHT-SDB-PSP-035-2022</v>
          </cell>
          <cell r="L580" t="str">
            <v>X</v>
          </cell>
          <cell r="N580" t="str">
            <v>CC</v>
          </cell>
          <cell r="O580">
            <v>1019045051</v>
          </cell>
          <cell r="P580">
            <v>1</v>
          </cell>
          <cell r="Q580" t="str">
            <v>GARCIA QUINTERO</v>
          </cell>
          <cell r="R580" t="str">
            <v>CARLOS IVAN</v>
          </cell>
          <cell r="S580" t="str">
            <v>No Aplica</v>
          </cell>
          <cell r="T580" t="str">
            <v>CARLOS IVAN GARCIA QUINTERO</v>
          </cell>
          <cell r="U580" t="str">
            <v>M</v>
          </cell>
          <cell r="V580">
            <v>44579</v>
          </cell>
          <cell r="W580">
            <v>44579</v>
          </cell>
          <cell r="X580">
            <v>44585</v>
          </cell>
          <cell r="Y580">
            <v>44912</v>
          </cell>
          <cell r="Z580" t="str">
            <v>Contratación Directa</v>
          </cell>
          <cell r="AA580" t="str">
            <v>Contrato</v>
          </cell>
          <cell r="AB580" t="str">
            <v>Prestación de Servicios Profesionales</v>
          </cell>
          <cell r="AC580" t="str">
            <v>PRESTAR SERVICIOS PROFESIONALES PARA APOYAR EL SEGUIMIENTO EN EL AVANCE DE OBRAS DE LAS INTERVENCIONES DEFINIDAS EN LOS PLANES DE ACCIÓN DE MEJORAMIENTO INTEGRAL EN TERRITORIOS PRIORIZADOS POR LA SECRETARÍA DISTRITAL DEL HÁBITAT.</v>
          </cell>
          <cell r="AD580">
            <v>44585</v>
          </cell>
          <cell r="AE580">
            <v>44585</v>
          </cell>
          <cell r="AF580">
            <v>44585</v>
          </cell>
          <cell r="AG580">
            <v>44765</v>
          </cell>
          <cell r="AH580">
            <v>6</v>
          </cell>
          <cell r="AI580">
            <v>0</v>
          </cell>
          <cell r="AJ580">
            <v>9</v>
          </cell>
          <cell r="AK580">
            <v>9</v>
          </cell>
          <cell r="AL580">
            <v>0</v>
          </cell>
          <cell r="AM580">
            <v>44765</v>
          </cell>
          <cell r="AN580">
            <v>44857</v>
          </cell>
          <cell r="AO580">
            <v>43800000</v>
          </cell>
          <cell r="AP580">
            <v>65700000</v>
          </cell>
          <cell r="AQ580">
            <v>7300000</v>
          </cell>
          <cell r="AR580">
            <v>0</v>
          </cell>
          <cell r="AS580">
            <v>2786</v>
          </cell>
          <cell r="AT580">
            <v>277</v>
          </cell>
          <cell r="AU580">
            <v>44565</v>
          </cell>
          <cell r="AV580">
            <v>43800000</v>
          </cell>
          <cell r="AW580" t="str">
            <v>O23011601190000007575</v>
          </cell>
          <cell r="AX580" t="str">
            <v>INVERSION</v>
          </cell>
          <cell r="AY580">
            <v>0</v>
          </cell>
          <cell r="AZ580" t="str">
            <v>5000264693</v>
          </cell>
          <cell r="BA580">
            <v>561</v>
          </cell>
          <cell r="BB580">
            <v>44580</v>
          </cell>
          <cell r="BC580">
            <v>43800000</v>
          </cell>
          <cell r="BD580">
            <v>3974</v>
          </cell>
          <cell r="BE580">
            <v>1123</v>
          </cell>
          <cell r="BF580">
            <v>44729</v>
          </cell>
          <cell r="BH580">
            <v>1093</v>
          </cell>
          <cell r="BI580">
            <v>44755</v>
          </cell>
          <cell r="BJ580" t="str">
            <v>O23011601190000007575</v>
          </cell>
          <cell r="BK580" t="str">
            <v>INVERSION</v>
          </cell>
          <cell r="BL580">
            <v>44754</v>
          </cell>
          <cell r="BM580">
            <v>21900000</v>
          </cell>
          <cell r="CE580" t="str">
            <v/>
          </cell>
          <cell r="CF580" t="str">
            <v/>
          </cell>
          <cell r="CI580">
            <v>44747</v>
          </cell>
          <cell r="CJ580">
            <v>3</v>
          </cell>
          <cell r="CK580">
            <v>0</v>
          </cell>
          <cell r="CL580">
            <v>44754</v>
          </cell>
          <cell r="CM580">
            <v>44766</v>
          </cell>
          <cell r="CN580">
            <v>44857</v>
          </cell>
          <cell r="EL580" t="str">
            <v>NO</v>
          </cell>
          <cell r="EM580" t="str">
            <v>No Aplica</v>
          </cell>
          <cell r="EN580" t="str">
            <v xml:space="preserve">120
</v>
          </cell>
          <cell r="EO580" t="e">
            <v>#VALUE!</v>
          </cell>
          <cell r="EP580">
            <v>45757</v>
          </cell>
          <cell r="ES580" t="str">
            <v>Clausula 1 - Numeral 6 y 23</v>
          </cell>
          <cell r="ET58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80" t="str">
            <v>No aplica</v>
          </cell>
        </row>
        <row r="581">
          <cell r="E581">
            <v>575</v>
          </cell>
          <cell r="F581" t="str">
            <v>575-2022</v>
          </cell>
          <cell r="G581" t="str">
            <v>CO1.PCCNTR.3280743</v>
          </cell>
          <cell r="H581" t="str">
            <v>ASIGNAR 1250 SUBSIDIOS DISTRITALES DE MEJORAMIENTO DE VIVIENDA</v>
          </cell>
          <cell r="I581" t="str">
            <v>En Ejecución</v>
          </cell>
          <cell r="J581" t="str">
            <v>https://community.secop.gov.co/Public/Tendering/OpportunityDetail/Index?noticeUID=CO1.NTC.2591738&amp;isFromPublicArea=True&amp;isModal=true&amp;asPopupView=true</v>
          </cell>
          <cell r="K581" t="str">
            <v>SDHT-SDB-PSP-067-2022</v>
          </cell>
          <cell r="L581" t="str">
            <v>X</v>
          </cell>
          <cell r="N581" t="str">
            <v>CC</v>
          </cell>
          <cell r="O581">
            <v>1022394980</v>
          </cell>
          <cell r="P581">
            <v>0</v>
          </cell>
          <cell r="Q581" t="str">
            <v>OSPINA HIDALGO</v>
          </cell>
          <cell r="R581" t="str">
            <v>NICOLAS ALEXANDER</v>
          </cell>
          <cell r="S581" t="str">
            <v>No Aplica</v>
          </cell>
          <cell r="T581" t="str">
            <v>NICOLAS ALEXANDER OSPINA HIDALGO</v>
          </cell>
          <cell r="U581" t="str">
            <v>M</v>
          </cell>
          <cell r="V581">
            <v>44579</v>
          </cell>
          <cell r="W581">
            <v>44580</v>
          </cell>
          <cell r="X581">
            <v>44581</v>
          </cell>
          <cell r="Y581">
            <v>44913</v>
          </cell>
          <cell r="Z581" t="str">
            <v>Contratación Directa</v>
          </cell>
          <cell r="AA581" t="str">
            <v>Contrato</v>
          </cell>
          <cell r="AB581" t="str">
            <v>Prestación de Servicios Profesionales</v>
          </cell>
          <cell r="AC581" t="str">
            <v xml:space="preserve"> 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v>
          </cell>
          <cell r="AD581">
            <v>44581</v>
          </cell>
          <cell r="AE581">
            <v>44581</v>
          </cell>
          <cell r="AF581">
            <v>44581</v>
          </cell>
          <cell r="AG581">
            <v>44914</v>
          </cell>
          <cell r="AH581">
            <v>11</v>
          </cell>
          <cell r="AI581">
            <v>0</v>
          </cell>
          <cell r="AJ581">
            <v>11</v>
          </cell>
          <cell r="AK581">
            <v>11</v>
          </cell>
          <cell r="AL581">
            <v>0</v>
          </cell>
          <cell r="AN581">
            <v>44914</v>
          </cell>
          <cell r="AO581">
            <v>66000000</v>
          </cell>
          <cell r="AP581">
            <v>66000000</v>
          </cell>
          <cell r="AQ581">
            <v>6000000</v>
          </cell>
          <cell r="AR581">
            <v>0</v>
          </cell>
          <cell r="AS581">
            <v>2677</v>
          </cell>
          <cell r="AT581">
            <v>134</v>
          </cell>
          <cell r="AU581">
            <v>44564</v>
          </cell>
          <cell r="AV581">
            <v>66000000</v>
          </cell>
          <cell r="AW581" t="str">
            <v>O23011601190000007582</v>
          </cell>
          <cell r="AX581" t="str">
            <v>INVERSION</v>
          </cell>
          <cell r="AY581">
            <v>0</v>
          </cell>
          <cell r="AZ581" t="str">
            <v>5000264700</v>
          </cell>
          <cell r="BA581">
            <v>563</v>
          </cell>
          <cell r="BB581">
            <v>44580</v>
          </cell>
          <cell r="BC581">
            <v>66000000</v>
          </cell>
          <cell r="BK581" t="str">
            <v/>
          </cell>
          <cell r="CE581" t="str">
            <v/>
          </cell>
          <cell r="CF581" t="str">
            <v/>
          </cell>
          <cell r="DA581">
            <v>44789</v>
          </cell>
          <cell r="DB581" t="str">
            <v>DIANA CAROLINA RICO OROZCO</v>
          </cell>
          <cell r="DC581">
            <v>53140489</v>
          </cell>
          <cell r="DD581" t="str">
            <v>TV 73 11 B 33 AP 104 IN 18</v>
          </cell>
          <cell r="DE581">
            <v>2629520</v>
          </cell>
          <cell r="DF581" t="str">
            <v>myahijado@gmail.com</v>
          </cell>
          <cell r="DG581">
            <v>24800000</v>
          </cell>
          <cell r="EL581" t="str">
            <v>NO</v>
          </cell>
          <cell r="EM581" t="str">
            <v>No Aplica</v>
          </cell>
          <cell r="EN581" t="str">
            <v xml:space="preserve">120
</v>
          </cell>
          <cell r="EO581" t="e">
            <v>#VALUE!</v>
          </cell>
          <cell r="EP581">
            <v>45814</v>
          </cell>
          <cell r="ES581" t="str">
            <v>Clausula 1 - Numeral 6 y 23</v>
          </cell>
          <cell r="ET58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81" t="str">
            <v>No aplica</v>
          </cell>
        </row>
        <row r="582">
          <cell r="E582">
            <v>576</v>
          </cell>
          <cell r="F582" t="str">
            <v>576-2022</v>
          </cell>
          <cell r="G582" t="str">
            <v>CO1.PCCNTR.3280855</v>
          </cell>
          <cell r="H582" t="str">
            <v>MEJORAR 682 VIVIENDAS  RURALES Y EN BORDES URBANOS PRIORIZADAS</v>
          </cell>
          <cell r="I582" t="str">
            <v>En Ejecución</v>
          </cell>
          <cell r="J582" t="str">
            <v>https://community.secop.gov.co/Public/Tendering/OpportunityDetail/Index?noticeUID=CO1.NTC.2591739&amp;isFromPublicArea=True&amp;isModal=true&amp;asPopupView=true</v>
          </cell>
          <cell r="K582" t="str">
            <v>SDHT-SDO-PSP-059-2022</v>
          </cell>
          <cell r="L582" t="str">
            <v>X</v>
          </cell>
          <cell r="N582" t="str">
            <v>CC</v>
          </cell>
          <cell r="O582">
            <v>1015443462</v>
          </cell>
          <cell r="P582">
            <v>6</v>
          </cell>
          <cell r="Q582" t="str">
            <v>JARAMILLO GAITAN</v>
          </cell>
          <cell r="R582" t="str">
            <v>JUAN SEBASTIAN</v>
          </cell>
          <cell r="S582" t="str">
            <v>No Aplica</v>
          </cell>
          <cell r="T582" t="str">
            <v>JUAN SEBASTIAN JARAMILLO GAITAN</v>
          </cell>
          <cell r="U582" t="str">
            <v>M</v>
          </cell>
          <cell r="V582">
            <v>44579</v>
          </cell>
          <cell r="W582" t="str">
            <v>No Aplica</v>
          </cell>
          <cell r="X582">
            <v>44580</v>
          </cell>
          <cell r="Y582">
            <v>44913</v>
          </cell>
          <cell r="Z582" t="str">
            <v>Contratación Directa</v>
          </cell>
          <cell r="AA582" t="str">
            <v>Contrato</v>
          </cell>
          <cell r="AB582" t="str">
            <v>Prestación de Servicios Profesionales</v>
          </cell>
          <cell r="AC582" t="str">
            <v xml:space="preserve"> 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v>
          </cell>
          <cell r="AD582">
            <v>44580</v>
          </cell>
          <cell r="AE582">
            <v>44580</v>
          </cell>
          <cell r="AF582">
            <v>44580</v>
          </cell>
          <cell r="AG582">
            <v>44913</v>
          </cell>
          <cell r="AH582">
            <v>11</v>
          </cell>
          <cell r="AI582">
            <v>0</v>
          </cell>
          <cell r="AJ582">
            <v>11</v>
          </cell>
          <cell r="AK582">
            <v>11</v>
          </cell>
          <cell r="AL582">
            <v>0</v>
          </cell>
          <cell r="AN582">
            <v>44913</v>
          </cell>
          <cell r="AO582">
            <v>57783000</v>
          </cell>
          <cell r="AP582">
            <v>57783000</v>
          </cell>
          <cell r="AQ582">
            <v>5253000</v>
          </cell>
          <cell r="AR582">
            <v>0</v>
          </cell>
          <cell r="AS582">
            <v>3404</v>
          </cell>
          <cell r="AT582">
            <v>859</v>
          </cell>
          <cell r="AU582">
            <v>44573</v>
          </cell>
          <cell r="AV582">
            <v>57783000</v>
          </cell>
          <cell r="AW582" t="str">
            <v>O23011601190000007659</v>
          </cell>
          <cell r="AX582" t="str">
            <v>INVERSION</v>
          </cell>
          <cell r="AY582">
            <v>0</v>
          </cell>
          <cell r="AZ582" t="str">
            <v>5000264735</v>
          </cell>
          <cell r="BA582">
            <v>568</v>
          </cell>
          <cell r="BB582">
            <v>44580</v>
          </cell>
          <cell r="BC582">
            <v>57783000</v>
          </cell>
          <cell r="BK582" t="str">
            <v/>
          </cell>
          <cell r="CE582" t="str">
            <v/>
          </cell>
          <cell r="CF582" t="str">
            <v/>
          </cell>
          <cell r="EL582" t="str">
            <v>NO</v>
          </cell>
          <cell r="EM582" t="str">
            <v>No Aplica</v>
          </cell>
          <cell r="EN582" t="str">
            <v xml:space="preserve">120
</v>
          </cell>
          <cell r="EO582" t="e">
            <v>#VALUE!</v>
          </cell>
          <cell r="EP582">
            <v>45813</v>
          </cell>
          <cell r="ES582" t="str">
            <v>Clausula 1 - Numeral 6 y 23</v>
          </cell>
          <cell r="ET58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82" t="str">
            <v>No aplica</v>
          </cell>
        </row>
        <row r="583">
          <cell r="E583">
            <v>577</v>
          </cell>
          <cell r="F583" t="str">
            <v>577-2022</v>
          </cell>
          <cell r="G583" t="str">
            <v>CO1.PCCNTR.3281059</v>
          </cell>
          <cell r="H583" t="str">
            <v xml:space="preserve">CONSTRUIR 75 VIVIENDAS RURALES NUEVAS </v>
          </cell>
          <cell r="I583" t="str">
            <v>En Ejecución</v>
          </cell>
          <cell r="J583" t="str">
            <v>https://community.secop.gov.co/Public/Tendering/OpportunityDetail/Index?noticeUID=CO1.NTC.2591558&amp;isFromPublicArea=True&amp;isModal=true&amp;asPopupView=true</v>
          </cell>
          <cell r="K583" t="str">
            <v>SDHT-SDO-PSP-046-2022</v>
          </cell>
          <cell r="L583" t="str">
            <v>X</v>
          </cell>
          <cell r="N583" t="str">
            <v>CC</v>
          </cell>
          <cell r="O583">
            <v>1016042982</v>
          </cell>
          <cell r="P583">
            <v>7</v>
          </cell>
          <cell r="Q583" t="str">
            <v>BELTRAN PINZON</v>
          </cell>
          <cell r="R583" t="str">
            <v>LEIDY VIVIANA</v>
          </cell>
          <cell r="S583" t="str">
            <v>No Aplica</v>
          </cell>
          <cell r="T583" t="str">
            <v>LEIDY VIVIANA BELTRAN PINZON</v>
          </cell>
          <cell r="U583" t="str">
            <v>F</v>
          </cell>
          <cell r="V583">
            <v>44579</v>
          </cell>
          <cell r="W583" t="str">
            <v>No Aplica</v>
          </cell>
          <cell r="X583">
            <v>44580</v>
          </cell>
          <cell r="Y583">
            <v>44913</v>
          </cell>
          <cell r="Z583" t="str">
            <v>Contratación Directa</v>
          </cell>
          <cell r="AA583" t="str">
            <v>Contrato</v>
          </cell>
          <cell r="AB583" t="str">
            <v>Prestación de Servicios Profesionales</v>
          </cell>
          <cell r="AC583" t="str">
            <v xml:space="preserve"> PRESTAR SERVICIOS PROFESIONALES PARA IMPLEMENTAR LAS ESTRATEGIAS DE GESTIÓN SOCIAL Y TRABAJO PARTICIPATIVO CON LAS DISTINTAS COMUNIDADES Y/O POBLACIONES INVOLUCRADAS EN LA ESTRUCTURACIÓN E IMPLEMENTACIÓN DE LAS INTERVENCIONES DE VIVIENDA NUEVA RURAL, Y LOS DEMÁS PROYECTOS PRIORIZADOS POR LA SUBDIRECCIÓN DE OPERACIONES.</v>
          </cell>
          <cell r="AD583">
            <v>44580</v>
          </cell>
          <cell r="AE583">
            <v>44580</v>
          </cell>
          <cell r="AF583">
            <v>44580</v>
          </cell>
          <cell r="AG583">
            <v>44913</v>
          </cell>
          <cell r="AH583">
            <v>11</v>
          </cell>
          <cell r="AI583">
            <v>0</v>
          </cell>
          <cell r="AJ583">
            <v>11</v>
          </cell>
          <cell r="AK583">
            <v>11</v>
          </cell>
          <cell r="AL583">
            <v>0</v>
          </cell>
          <cell r="AN583">
            <v>44913</v>
          </cell>
          <cell r="AO583">
            <v>82258000</v>
          </cell>
          <cell r="AP583">
            <v>82258000</v>
          </cell>
          <cell r="AQ583">
            <v>7478000</v>
          </cell>
          <cell r="AR583">
            <v>0</v>
          </cell>
          <cell r="AS583">
            <v>3416</v>
          </cell>
          <cell r="AT583">
            <v>252</v>
          </cell>
          <cell r="AU583">
            <v>44565</v>
          </cell>
          <cell r="AV583">
            <v>82258000</v>
          </cell>
          <cell r="AW583" t="str">
            <v>O23011601190000007659</v>
          </cell>
          <cell r="AX583" t="str">
            <v>INVERSION</v>
          </cell>
          <cell r="AY583">
            <v>0</v>
          </cell>
          <cell r="AZ583" t="str">
            <v>5000264742</v>
          </cell>
          <cell r="BA583">
            <v>569</v>
          </cell>
          <cell r="BB583">
            <v>44580</v>
          </cell>
          <cell r="BC583">
            <v>82258000</v>
          </cell>
          <cell r="BK583" t="str">
            <v/>
          </cell>
          <cell r="CE583" t="str">
            <v/>
          </cell>
          <cell r="CF583" t="str">
            <v/>
          </cell>
          <cell r="EL583" t="str">
            <v>NO</v>
          </cell>
          <cell r="EM583" t="str">
            <v>No Aplica</v>
          </cell>
          <cell r="EN583" t="str">
            <v xml:space="preserve">120
</v>
          </cell>
          <cell r="EO583" t="e">
            <v>#VALUE!</v>
          </cell>
          <cell r="EP583">
            <v>45813</v>
          </cell>
          <cell r="ES583" t="str">
            <v>Clausula 1 - Numeral 6 y 23</v>
          </cell>
          <cell r="ET58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83" t="str">
            <v>No aplica</v>
          </cell>
        </row>
        <row r="584">
          <cell r="E584">
            <v>578</v>
          </cell>
          <cell r="F584" t="str">
            <v>578-2022</v>
          </cell>
          <cell r="G584" t="str">
            <v>CO1.PCCNTR.3281326</v>
          </cell>
          <cell r="H584" t="str">
            <v xml:space="preserve">REALIZAR 2 ESTUDIOS O DISEÑOS DE PREFACTIBILIDAD Y FACTIBILIDAD PARA LAS INTERVENCIONES DE MEJORAMIENTO INTEGRAL RURAL Y EN BORDES URBANOS. </v>
          </cell>
          <cell r="I584" t="str">
            <v>En Ejecución</v>
          </cell>
          <cell r="J584" t="str">
            <v>https://community.secop.gov.co/Public/Tendering/OpportunityDetail/Index?noticeUID=CO1.NTC.2591638&amp;isFromPublicArea=True&amp;isModal=true&amp;asPopupView=true</v>
          </cell>
          <cell r="K584" t="str">
            <v>SDHT-SDO-PSP-033-2022</v>
          </cell>
          <cell r="L584" t="str">
            <v>X</v>
          </cell>
          <cell r="N584" t="str">
            <v>CC</v>
          </cell>
          <cell r="O584">
            <v>51967237</v>
          </cell>
          <cell r="P584">
            <v>4</v>
          </cell>
          <cell r="Q584" t="str">
            <v>JAIMES TORRES</v>
          </cell>
          <cell r="R584" t="str">
            <v>LINA CONSTANZA</v>
          </cell>
          <cell r="S584" t="str">
            <v>No Aplica</v>
          </cell>
          <cell r="T584" t="str">
            <v>LINA CONSTANZA JAIMES TORRES</v>
          </cell>
          <cell r="U584" t="str">
            <v>F</v>
          </cell>
          <cell r="V584">
            <v>44579</v>
          </cell>
          <cell r="W584" t="str">
            <v>No Aplica</v>
          </cell>
          <cell r="X584">
            <v>44580</v>
          </cell>
          <cell r="Y584">
            <v>44913</v>
          </cell>
          <cell r="Z584" t="str">
            <v>Contratación Directa</v>
          </cell>
          <cell r="AA584" t="str">
            <v>Contrato</v>
          </cell>
          <cell r="AB584" t="str">
            <v>Prestación de Servicios Profesionales</v>
          </cell>
          <cell r="AC584" t="str">
            <v>PRESTAR SERVICIOS PROFESIONALES PARA APOYAR EN LA REVISIÓN, ELABORACIÓN Y SEGUIMIENTO DE LAS ACTIVIDADES ADMINISTRATIVAS REQUERIDAS POR LA SUBDIRECCIÓN DE OPERACIONES.</v>
          </cell>
          <cell r="AD584">
            <v>44580</v>
          </cell>
          <cell r="AE584">
            <v>44580</v>
          </cell>
          <cell r="AF584">
            <v>44580</v>
          </cell>
          <cell r="AG584">
            <v>44913</v>
          </cell>
          <cell r="AH584">
            <v>11</v>
          </cell>
          <cell r="AI584">
            <v>0</v>
          </cell>
          <cell r="AJ584">
            <v>11</v>
          </cell>
          <cell r="AK584">
            <v>11</v>
          </cell>
          <cell r="AL584">
            <v>0</v>
          </cell>
          <cell r="AN584">
            <v>44913</v>
          </cell>
          <cell r="AO584">
            <v>67980000</v>
          </cell>
          <cell r="AP584">
            <v>67980000</v>
          </cell>
          <cell r="AQ584">
            <v>6180000</v>
          </cell>
          <cell r="AR584">
            <v>0</v>
          </cell>
          <cell r="AS584">
            <v>3383</v>
          </cell>
          <cell r="AT584">
            <v>300</v>
          </cell>
          <cell r="AU584">
            <v>44565</v>
          </cell>
          <cell r="AV584">
            <v>67980000</v>
          </cell>
          <cell r="AW584" t="str">
            <v>O23011601190000007659</v>
          </cell>
          <cell r="AX584" t="str">
            <v>INVERSION</v>
          </cell>
          <cell r="AY584">
            <v>0</v>
          </cell>
          <cell r="AZ584" t="str">
            <v>5000264750</v>
          </cell>
          <cell r="BA584">
            <v>571</v>
          </cell>
          <cell r="BB584">
            <v>44580</v>
          </cell>
          <cell r="BC584">
            <v>67980000</v>
          </cell>
          <cell r="BK584" t="str">
            <v/>
          </cell>
          <cell r="CE584" t="str">
            <v/>
          </cell>
          <cell r="CF584" t="str">
            <v/>
          </cell>
          <cell r="EL584" t="str">
            <v>NO</v>
          </cell>
          <cell r="EM584" t="str">
            <v>No Aplica</v>
          </cell>
          <cell r="EN584" t="str">
            <v xml:space="preserve">120
</v>
          </cell>
          <cell r="EO584" t="e">
            <v>#VALUE!</v>
          </cell>
          <cell r="EP584">
            <v>45813</v>
          </cell>
          <cell r="ES584" t="str">
            <v>Clausula 1 - Numeral 6 y 23</v>
          </cell>
          <cell r="ET58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84" t="str">
            <v>No aplica</v>
          </cell>
        </row>
        <row r="585">
          <cell r="E585">
            <v>579</v>
          </cell>
          <cell r="F585" t="str">
            <v>579-2022</v>
          </cell>
          <cell r="G585" t="str">
            <v>CO1.PCCNTR.3281677</v>
          </cell>
          <cell r="H585" t="str">
            <v xml:space="preserve">REALIZAR 2 ESTUDIOS O DISEÑOS DE PREFACTIBILIDAD Y FACTIBILIDAD PARA PROYECTOS GESTIONADOS DE REVITALIZACIÓN URBANA PARA LA COMPETITIVIDAD EN TORNO A NUEVAS INTERVENCIONES PÚBLICAS DE DESARROLLO URBANO. </v>
          </cell>
          <cell r="I585" t="str">
            <v>En Ejecución</v>
          </cell>
          <cell r="J585" t="str">
            <v>https://community.secop.gov.co/Public/Tendering/OpportunityDetail/Index?noticeUID=CO1.NTC.2596212&amp;isFromPublicArea=True&amp;isModal=true&amp;asPopupView=true</v>
          </cell>
          <cell r="K585" t="str">
            <v>SDHT-SDO-PSP-072-2022</v>
          </cell>
          <cell r="L585" t="str">
            <v>X</v>
          </cell>
          <cell r="N585" t="str">
            <v>CC</v>
          </cell>
          <cell r="O585">
            <v>80443815</v>
          </cell>
          <cell r="P585">
            <v>8</v>
          </cell>
          <cell r="Q585" t="str">
            <v xml:space="preserve">PINTO </v>
          </cell>
          <cell r="R585" t="str">
            <v>SERGIO JOSUE</v>
          </cell>
          <cell r="S585" t="str">
            <v>No Aplica</v>
          </cell>
          <cell r="T585" t="str">
            <v xml:space="preserve">SERGIO JOSUE PINTO </v>
          </cell>
          <cell r="U585" t="str">
            <v>M</v>
          </cell>
          <cell r="V585">
            <v>44579</v>
          </cell>
          <cell r="W585" t="str">
            <v>No Aplica</v>
          </cell>
          <cell r="X585">
            <v>44581</v>
          </cell>
          <cell r="Y585">
            <v>44913</v>
          </cell>
          <cell r="Z585" t="str">
            <v>Contratación Directa</v>
          </cell>
          <cell r="AA585" t="str">
            <v>Contrato</v>
          </cell>
          <cell r="AB585" t="str">
            <v>Prestación de Servicios Profesionales</v>
          </cell>
          <cell r="AC585" t="str">
            <v>PRESTAR SERVICIOS PROFESIONALES PARA REALIZAR ACTIVIDADES DE ANÁLISIS, RECONOCIMIENTO Y DE GESTIÓN PREDIAL PARA LOS PROYECTOS PRIORIZADOS EN LA ENTIDAD&lt;(&gt;,&lt;)&gt; DE ACUERDO A LA NORMA VIGENTE.</v>
          </cell>
          <cell r="AD585">
            <v>44581</v>
          </cell>
          <cell r="AE585">
            <v>44581</v>
          </cell>
          <cell r="AF585">
            <v>44581</v>
          </cell>
          <cell r="AG585">
            <v>44914</v>
          </cell>
          <cell r="AH585">
            <v>11</v>
          </cell>
          <cell r="AI585">
            <v>0</v>
          </cell>
          <cell r="AJ585">
            <v>11</v>
          </cell>
          <cell r="AK585">
            <v>11</v>
          </cell>
          <cell r="AL585">
            <v>0</v>
          </cell>
          <cell r="AN585">
            <v>44914</v>
          </cell>
          <cell r="AO585">
            <v>64900000</v>
          </cell>
          <cell r="AP585">
            <v>64900000</v>
          </cell>
          <cell r="AQ585">
            <v>5900000</v>
          </cell>
          <cell r="AR585">
            <v>0</v>
          </cell>
          <cell r="AS585">
            <v>3741</v>
          </cell>
          <cell r="AT585">
            <v>853</v>
          </cell>
          <cell r="AU585">
            <v>44573</v>
          </cell>
          <cell r="AV585">
            <v>64900000</v>
          </cell>
          <cell r="AW585" t="str">
            <v>O23011602320000007641</v>
          </cell>
          <cell r="AX585" t="str">
            <v>INVERSION</v>
          </cell>
          <cell r="AY585">
            <v>0</v>
          </cell>
          <cell r="AZ585" t="str">
            <v>5000265614</v>
          </cell>
          <cell r="BA585">
            <v>601</v>
          </cell>
          <cell r="BB585">
            <v>44580</v>
          </cell>
          <cell r="BC585">
            <v>64900000</v>
          </cell>
          <cell r="BK585" t="str">
            <v/>
          </cell>
          <cell r="CE585" t="str">
            <v/>
          </cell>
          <cell r="CF585" t="str">
            <v/>
          </cell>
          <cell r="EL585" t="str">
            <v>NO</v>
          </cell>
          <cell r="EM585" t="str">
            <v>No Aplica</v>
          </cell>
          <cell r="EN585" t="str">
            <v xml:space="preserve">120
</v>
          </cell>
          <cell r="EO585" t="e">
            <v>#VALUE!</v>
          </cell>
          <cell r="EP585">
            <v>45814</v>
          </cell>
          <cell r="ES585" t="str">
            <v>Clausula 1 - Numeral 6 y 23</v>
          </cell>
          <cell r="ET58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85" t="str">
            <v>No aplica</v>
          </cell>
        </row>
        <row r="586">
          <cell r="E586">
            <v>580</v>
          </cell>
          <cell r="F586" t="str">
            <v>580-2022</v>
          </cell>
          <cell r="G586" t="str">
            <v>CO1.PCCNTR.3282085</v>
          </cell>
          <cell r="H586" t="str">
            <v xml:space="preserve">REALIZAR 2 ESTUDIOS O DISEÑOS DE PREFACTIBILIDAD Y FACTIBILIDAD PARA PROYECTOS GESTIONADOS DE REVITALIZACIÓN URBANA PARA LA COMPETITIVIDAD EN TORNO A NUEVAS INTERVENCIONES PÚBLICAS DE DESARROLLO URBANO. </v>
          </cell>
          <cell r="I586" t="str">
            <v>En Ejecución</v>
          </cell>
          <cell r="J586" t="str">
            <v>https://community.secop.gov.co/Public/Tendering/OpportunityDetail/Index?noticeUID=CO1.NTC.2595842&amp;isFromPublicArea=True&amp;isModal=true&amp;asPopupView=true</v>
          </cell>
          <cell r="K586" t="str">
            <v>SDHT-SDO-PSP-073-2022</v>
          </cell>
          <cell r="L586" t="str">
            <v>X</v>
          </cell>
          <cell r="N586" t="str">
            <v>CC</v>
          </cell>
          <cell r="O586">
            <v>80276374</v>
          </cell>
          <cell r="P586">
            <v>5</v>
          </cell>
          <cell r="Q586" t="str">
            <v>MORRIS MONCADA</v>
          </cell>
          <cell r="R586" t="str">
            <v>DANILO ALFREDO</v>
          </cell>
          <cell r="S586" t="str">
            <v>No Aplica</v>
          </cell>
          <cell r="T586" t="str">
            <v>DANILO ALFREDO MORRIS MONCADA</v>
          </cell>
          <cell r="U586" t="str">
            <v>M</v>
          </cell>
          <cell r="V586">
            <v>44579</v>
          </cell>
          <cell r="W586" t="str">
            <v>No Aplica</v>
          </cell>
          <cell r="X586">
            <v>44581</v>
          </cell>
          <cell r="Y586">
            <v>44822</v>
          </cell>
          <cell r="Z586" t="str">
            <v>Contratación Directa</v>
          </cell>
          <cell r="AA586" t="str">
            <v>Contrato</v>
          </cell>
          <cell r="AB586" t="str">
            <v>Prestación de Servicios Profesionales</v>
          </cell>
          <cell r="AC586" t="str">
            <v>PRESTAR SERVICIOS PROFESIONALES PARA REALIZAR EL ANÁLISIS Y LA GESTIÓN SOCIAL DE LOS PROYECTOS PRIORIZADOS EN LA ENTIDAD.</v>
          </cell>
          <cell r="AD586">
            <v>44581</v>
          </cell>
          <cell r="AE586">
            <v>44581</v>
          </cell>
          <cell r="AF586">
            <v>44581</v>
          </cell>
          <cell r="AG586">
            <v>44823</v>
          </cell>
          <cell r="AH586">
            <v>8</v>
          </cell>
          <cell r="AI586">
            <v>0</v>
          </cell>
          <cell r="AJ586">
            <v>11</v>
          </cell>
          <cell r="AK586">
            <v>11</v>
          </cell>
          <cell r="AL586">
            <v>0</v>
          </cell>
          <cell r="AM586">
            <v>44823</v>
          </cell>
          <cell r="AN586">
            <v>44914</v>
          </cell>
          <cell r="AO586">
            <v>56000000</v>
          </cell>
          <cell r="AP586">
            <v>77000000</v>
          </cell>
          <cell r="AQ586">
            <v>7000000</v>
          </cell>
          <cell r="AR586">
            <v>0</v>
          </cell>
          <cell r="AS586">
            <v>3745</v>
          </cell>
          <cell r="AT586">
            <v>856</v>
          </cell>
          <cell r="AU586">
            <v>44573</v>
          </cell>
          <cell r="AV586">
            <v>56000000</v>
          </cell>
          <cell r="AW586" t="str">
            <v>O23011602320000007641</v>
          </cell>
          <cell r="AX586" t="str">
            <v>INVERSION</v>
          </cell>
          <cell r="AY586">
            <v>0</v>
          </cell>
          <cell r="AZ586" t="str">
            <v>5000265622</v>
          </cell>
          <cell r="BA586">
            <v>602</v>
          </cell>
          <cell r="BB586">
            <v>44580</v>
          </cell>
          <cell r="BC586">
            <v>56000000</v>
          </cell>
          <cell r="BE586">
            <v>1422</v>
          </cell>
          <cell r="BF586">
            <v>44824</v>
          </cell>
          <cell r="BG586" t="str">
            <v>5000365502</v>
          </cell>
          <cell r="BH586">
            <v>1342</v>
          </cell>
          <cell r="BI586">
            <v>44824</v>
          </cell>
          <cell r="BJ586" t="str">
            <v>O23011602320000007641</v>
          </cell>
          <cell r="BK586" t="str">
            <v>INVERSION</v>
          </cell>
          <cell r="BL586">
            <v>44820</v>
          </cell>
          <cell r="BM586">
            <v>21000000</v>
          </cell>
          <cell r="BN586" t="str">
            <v>No Aplica</v>
          </cell>
          <cell r="CE586" t="str">
            <v/>
          </cell>
          <cell r="CF586" t="str">
            <v/>
          </cell>
          <cell r="CI586">
            <v>44817</v>
          </cell>
          <cell r="CJ586">
            <v>3</v>
          </cell>
          <cell r="CK586">
            <v>0</v>
          </cell>
          <cell r="CL586">
            <v>44820</v>
          </cell>
          <cell r="CM586">
            <v>44824</v>
          </cell>
          <cell r="CN586">
            <v>44914</v>
          </cell>
          <cell r="EL586" t="str">
            <v>NO</v>
          </cell>
          <cell r="EM586" t="str">
            <v>No Aplica</v>
          </cell>
          <cell r="EN586" t="str">
            <v xml:space="preserve">120
</v>
          </cell>
          <cell r="EO586" t="e">
            <v>#VALUE!</v>
          </cell>
          <cell r="EP586">
            <v>45814</v>
          </cell>
          <cell r="ES586" t="str">
            <v>Clausula 1 - Numeral 6 y 23</v>
          </cell>
          <cell r="ET58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86" t="str">
            <v>No aplica</v>
          </cell>
        </row>
        <row r="587">
          <cell r="E587">
            <v>581</v>
          </cell>
          <cell r="F587" t="str">
            <v>581-2022</v>
          </cell>
          <cell r="G587" t="str">
            <v>CO1.PCCNTR.3282152</v>
          </cell>
          <cell r="H587" t="str">
            <v xml:space="preserve">REALIZAR 2 ESTUDIOS O DISEÑOS DE PREFACTIBILIDAD Y FACTIBILIDAD PARA PROYECTOS GESTIONADOS DE REVITALIZACIÓN URBANA PARA LA COMPETITIVIDAD EN TORNO A NUEVAS INTERVENCIONES PÚBLICAS DE DESARROLLO URBANO. </v>
          </cell>
          <cell r="I587" t="str">
            <v>En Ejecución</v>
          </cell>
          <cell r="J587" t="str">
            <v>https://community.secop.gov.co/Public/Tendering/OpportunityDetail/Index?noticeUID=CO1.NTC.2595864&amp;isFromPublicArea=True&amp;isModal=true&amp;asPopupView=true</v>
          </cell>
          <cell r="K587" t="str">
            <v>SDHT-SDO-PSP-074-2022</v>
          </cell>
          <cell r="L587" t="str">
            <v>X</v>
          </cell>
          <cell r="N587" t="str">
            <v>CC</v>
          </cell>
          <cell r="O587">
            <v>80849789</v>
          </cell>
          <cell r="P587">
            <v>8</v>
          </cell>
          <cell r="Q587" t="str">
            <v xml:space="preserve"> ROJAS CRUZ </v>
          </cell>
          <cell r="R587" t="str">
            <v>ALEXANDER</v>
          </cell>
          <cell r="S587" t="str">
            <v>No Aplica</v>
          </cell>
          <cell r="T587" t="str">
            <v xml:space="preserve">ALEXANDER  ROJAS CRUZ </v>
          </cell>
          <cell r="U587" t="str">
            <v>M</v>
          </cell>
          <cell r="V587">
            <v>44579</v>
          </cell>
          <cell r="W587" t="str">
            <v>No Aplica</v>
          </cell>
          <cell r="X587">
            <v>44581</v>
          </cell>
          <cell r="Y587">
            <v>44913</v>
          </cell>
          <cell r="Z587" t="str">
            <v>Contratación Directa</v>
          </cell>
          <cell r="AA587" t="str">
            <v>Contrato</v>
          </cell>
          <cell r="AB587" t="str">
            <v>Prestación de Servicios Profesionales</v>
          </cell>
          <cell r="AC587" t="str">
            <v>PRESTAR SERVICIOS PROFESIONALES PARA REALIZAR LAS ACTIVIDADES ADMINISTRATIVAS Y OPERATIVAS DE LOS PROYECTOS PRIORIZADOS QUE LE SEAN ASIGNADOS POR LA ENTIDAD.</v>
          </cell>
          <cell r="AD587">
            <v>44581</v>
          </cell>
          <cell r="AE587">
            <v>44581</v>
          </cell>
          <cell r="AF587">
            <v>44581</v>
          </cell>
          <cell r="AG587">
            <v>44914</v>
          </cell>
          <cell r="AH587">
            <v>11</v>
          </cell>
          <cell r="AI587">
            <v>0</v>
          </cell>
          <cell r="AJ587">
            <v>11</v>
          </cell>
          <cell r="AK587">
            <v>11</v>
          </cell>
          <cell r="AL587">
            <v>0</v>
          </cell>
          <cell r="AN587">
            <v>44914</v>
          </cell>
          <cell r="AO587">
            <v>65120000</v>
          </cell>
          <cell r="AP587">
            <v>65120000</v>
          </cell>
          <cell r="AQ587">
            <v>5920000</v>
          </cell>
          <cell r="AR587">
            <v>0</v>
          </cell>
          <cell r="AS587">
            <v>3746</v>
          </cell>
          <cell r="AT587">
            <v>857</v>
          </cell>
          <cell r="AU587">
            <v>44573</v>
          </cell>
          <cell r="AV587">
            <v>65120000</v>
          </cell>
          <cell r="AW587" t="str">
            <v>O23011602320000007641</v>
          </cell>
          <cell r="AX587" t="str">
            <v>INVERSION</v>
          </cell>
          <cell r="AY587">
            <v>0</v>
          </cell>
          <cell r="AZ587" t="str">
            <v>5000265633</v>
          </cell>
          <cell r="BA587">
            <v>603</v>
          </cell>
          <cell r="BB587">
            <v>44580</v>
          </cell>
          <cell r="BC587">
            <v>65120000</v>
          </cell>
          <cell r="BK587" t="str">
            <v/>
          </cell>
          <cell r="CE587" t="str">
            <v/>
          </cell>
          <cell r="CF587" t="str">
            <v/>
          </cell>
          <cell r="EL587" t="str">
            <v>NO</v>
          </cell>
          <cell r="EM587" t="str">
            <v>No Aplica</v>
          </cell>
          <cell r="EN587" t="str">
            <v xml:space="preserve">120
</v>
          </cell>
          <cell r="EO587" t="e">
            <v>#VALUE!</v>
          </cell>
          <cell r="EP587">
            <v>45814</v>
          </cell>
          <cell r="ES587" t="str">
            <v>Clausula 1 - Numeral 6 y 23</v>
          </cell>
          <cell r="ET58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87" t="str">
            <v>No aplica</v>
          </cell>
        </row>
        <row r="588">
          <cell r="E588">
            <v>582</v>
          </cell>
          <cell r="F588" t="str">
            <v>582-2022</v>
          </cell>
          <cell r="G588" t="str">
            <v>CO1.PCCNTR.3282184</v>
          </cell>
          <cell r="H588" t="str">
            <v xml:space="preserve">REALIZAR 2 ESTUDIOS O DISEÑOS DE PREFACTIBILIDAD Y FACTIBILIDAD PARA PROYECTOS GESTIONADOS DE REVITALIZACIÓN URBANA PARA LA COMPETITIVIDAD EN TORNO A NUEVAS INTERVENCIONES PÚBLICAS DE DESARROLLO URBANO. </v>
          </cell>
          <cell r="I588" t="str">
            <v>En Ejecución</v>
          </cell>
          <cell r="J588" t="str">
            <v>https://community.secop.gov.co/Public/Tendering/OpportunityDetail/Index?noticeUID=CO1.NTC.2595894&amp;isFromPublicArea=True&amp;isModal=true&amp;asPopupView=true</v>
          </cell>
          <cell r="K588" t="str">
            <v>SDHT-SDO-PSP-076-2022</v>
          </cell>
          <cell r="L588" t="str">
            <v>X</v>
          </cell>
          <cell r="N588" t="str">
            <v>CC</v>
          </cell>
          <cell r="O588">
            <v>80082487</v>
          </cell>
          <cell r="P588">
            <v>5</v>
          </cell>
          <cell r="Q588" t="str">
            <v>RUEDA RODRIGUEZ</v>
          </cell>
          <cell r="R588" t="str">
            <v>GUSTAVO ANDRES</v>
          </cell>
          <cell r="S588" t="str">
            <v>No Aplica</v>
          </cell>
          <cell r="T588" t="str">
            <v>GUSTAVO ANDRES RUEDA RODRIGUEZ</v>
          </cell>
          <cell r="U588" t="str">
            <v>M</v>
          </cell>
          <cell r="V588">
            <v>44579</v>
          </cell>
          <cell r="W588">
            <v>44581</v>
          </cell>
          <cell r="X588">
            <v>44581</v>
          </cell>
          <cell r="Y588">
            <v>44822</v>
          </cell>
          <cell r="Z588" t="str">
            <v>Contratación Directa</v>
          </cell>
          <cell r="AA588" t="str">
            <v>Contrato</v>
          </cell>
          <cell r="AB588" t="str">
            <v>Prestación de Servicios Profesionales</v>
          </cell>
          <cell r="AC588" t="str">
            <v>PRESTAR SERVICIOS PROFESIONALES PARA REALIZAR EL ANÁLISIS SOCIAL, ECONÓMICO E INMOBILIARIO DE LOS PROYECTOS PRIORIZADOS EN LA ENTIDAD.</v>
          </cell>
          <cell r="AD588">
            <v>44581</v>
          </cell>
          <cell r="AE588">
            <v>44581</v>
          </cell>
          <cell r="AF588">
            <v>44581</v>
          </cell>
          <cell r="AG588">
            <v>44823</v>
          </cell>
          <cell r="AH588">
            <v>8</v>
          </cell>
          <cell r="AI588">
            <v>0</v>
          </cell>
          <cell r="AJ588">
            <v>11</v>
          </cell>
          <cell r="AK588">
            <v>11</v>
          </cell>
          <cell r="AL588">
            <v>0</v>
          </cell>
          <cell r="AM588">
            <v>44823</v>
          </cell>
          <cell r="AN588">
            <v>44914</v>
          </cell>
          <cell r="AO588">
            <v>64000000</v>
          </cell>
          <cell r="AP588">
            <v>88000000</v>
          </cell>
          <cell r="AQ588">
            <v>8000000</v>
          </cell>
          <cell r="AR588">
            <v>0</v>
          </cell>
          <cell r="AS588">
            <v>3744</v>
          </cell>
          <cell r="AT588">
            <v>855</v>
          </cell>
          <cell r="AU588">
            <v>44573</v>
          </cell>
          <cell r="AV588">
            <v>64000000</v>
          </cell>
          <cell r="AW588" t="str">
            <v>O23011602320000007641</v>
          </cell>
          <cell r="AX588" t="str">
            <v>INVERSION</v>
          </cell>
          <cell r="AY588">
            <v>0</v>
          </cell>
          <cell r="AZ588" t="str">
            <v>5000265641</v>
          </cell>
          <cell r="BA588">
            <v>604</v>
          </cell>
          <cell r="BB588">
            <v>44580</v>
          </cell>
          <cell r="BC588">
            <v>64000000</v>
          </cell>
          <cell r="BE588">
            <v>1395</v>
          </cell>
          <cell r="BF588">
            <v>44810</v>
          </cell>
          <cell r="BG588" t="str">
            <v>5000364572</v>
          </cell>
          <cell r="BH588">
            <v>1330</v>
          </cell>
          <cell r="BI588">
            <v>44820</v>
          </cell>
          <cell r="BJ588" t="str">
            <v>O23011602320000007641</v>
          </cell>
          <cell r="BK588" t="str">
            <v>INVERSION</v>
          </cell>
          <cell r="BL588">
            <v>44820</v>
          </cell>
          <cell r="BM588">
            <v>24000000</v>
          </cell>
          <cell r="BN588">
            <v>44823</v>
          </cell>
          <cell r="CE588" t="str">
            <v/>
          </cell>
          <cell r="CF588" t="str">
            <v/>
          </cell>
          <cell r="CI588">
            <v>44817</v>
          </cell>
          <cell r="CJ588">
            <v>3</v>
          </cell>
          <cell r="CK588">
            <v>0</v>
          </cell>
          <cell r="CL588">
            <v>44820</v>
          </cell>
          <cell r="CM588">
            <v>44824</v>
          </cell>
          <cell r="CN588">
            <v>44914</v>
          </cell>
          <cell r="EL588" t="str">
            <v>NO</v>
          </cell>
          <cell r="EM588" t="str">
            <v>No Aplica</v>
          </cell>
          <cell r="EN588" t="str">
            <v xml:space="preserve">120
</v>
          </cell>
          <cell r="EO588" t="e">
            <v>#VALUE!</v>
          </cell>
          <cell r="EP588">
            <v>45814</v>
          </cell>
          <cell r="ES588" t="str">
            <v>Clausula 1 - Numeral 6 y 23</v>
          </cell>
          <cell r="ET58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88" t="str">
            <v>No aplica</v>
          </cell>
        </row>
        <row r="589">
          <cell r="E589">
            <v>583</v>
          </cell>
          <cell r="F589" t="str">
            <v>583-2022</v>
          </cell>
          <cell r="G589" t="str">
            <v>CO1.PCCNTR.3282623</v>
          </cell>
          <cell r="H589" t="str">
            <v xml:space="preserve">REALIZAR 2 ESTUDIOS O DISEÑOS DE PREFACTIBILIDAD Y FACTIBILIDAD PARA PROYECTOS GESTIONADOS DE REVITALIZACIÓN URBANA PARA LA COMPETITIVIDAD EN TORNO A NUEVAS INTERVENCIONES PÚBLICAS DE DESARROLLO URBANO. </v>
          </cell>
          <cell r="I589" t="str">
            <v>En Ejecución</v>
          </cell>
          <cell r="J589" t="str">
            <v>https://community.secop.gov.co/Public/Tendering/OpportunityDetail/Index?noticeUID=CO1.NTC.2596424&amp;isFromPublicArea=True&amp;isModal=true&amp;asPopupView=true</v>
          </cell>
          <cell r="K589" t="str">
            <v>SDHT-SDO-PSP-075-2022</v>
          </cell>
          <cell r="L589" t="str">
            <v>X</v>
          </cell>
          <cell r="N589" t="str">
            <v>CC</v>
          </cell>
          <cell r="O589">
            <v>1032441332</v>
          </cell>
          <cell r="P589">
            <v>1</v>
          </cell>
          <cell r="Q589" t="str">
            <v>NUÑEZ GOMEZ</v>
          </cell>
          <cell r="R589" t="str">
            <v>YENNY PAOLA</v>
          </cell>
          <cell r="S589" t="str">
            <v>No Aplica</v>
          </cell>
          <cell r="T589" t="str">
            <v>YENNY PAOLA NUÑEZ GOMEZ</v>
          </cell>
          <cell r="U589" t="str">
            <v>F</v>
          </cell>
          <cell r="V589">
            <v>44580</v>
          </cell>
          <cell r="W589">
            <v>44581</v>
          </cell>
          <cell r="X589">
            <v>44581</v>
          </cell>
          <cell r="Y589">
            <v>44914</v>
          </cell>
          <cell r="Z589" t="str">
            <v>Contratación Directa</v>
          </cell>
          <cell r="AA589" t="str">
            <v>Contrato</v>
          </cell>
          <cell r="AB589" t="str">
            <v>Prestación de Servicios Profesionales</v>
          </cell>
          <cell r="AC589" t="str">
            <v>PRESTAR SERVICIOS PROFESIONALES PARA REALIZAR EL ANÁLISIS JURÍDICO Y LA GESTIÓN DE LOS PROYECTOS PRIORIZADOS EN LA ENTIDAD.</v>
          </cell>
          <cell r="AD589">
            <v>44581</v>
          </cell>
          <cell r="AE589">
            <v>44581</v>
          </cell>
          <cell r="AF589">
            <v>44581</v>
          </cell>
          <cell r="AG589">
            <v>44914</v>
          </cell>
          <cell r="AH589">
            <v>11</v>
          </cell>
          <cell r="AI589">
            <v>0</v>
          </cell>
          <cell r="AJ589">
            <v>11</v>
          </cell>
          <cell r="AK589">
            <v>11</v>
          </cell>
          <cell r="AL589">
            <v>0</v>
          </cell>
          <cell r="AN589">
            <v>44914</v>
          </cell>
          <cell r="AO589">
            <v>88000000</v>
          </cell>
          <cell r="AP589">
            <v>88000000</v>
          </cell>
          <cell r="AQ589">
            <v>8000000</v>
          </cell>
          <cell r="AR589">
            <v>0</v>
          </cell>
          <cell r="AS589">
            <v>3743</v>
          </cell>
          <cell r="AT589">
            <v>854</v>
          </cell>
          <cell r="AU589">
            <v>44573</v>
          </cell>
          <cell r="AV589">
            <v>88000000</v>
          </cell>
          <cell r="AW589" t="str">
            <v>O23011602320000007641</v>
          </cell>
          <cell r="AX589" t="str">
            <v>INVERSION</v>
          </cell>
          <cell r="AY589">
            <v>0</v>
          </cell>
          <cell r="AZ589" t="str">
            <v>5000265670</v>
          </cell>
          <cell r="BA589">
            <v>605</v>
          </cell>
          <cell r="BB589">
            <v>44580</v>
          </cell>
          <cell r="BC589">
            <v>88000000</v>
          </cell>
          <cell r="BK589" t="str">
            <v/>
          </cell>
          <cell r="CE589" t="str">
            <v/>
          </cell>
          <cell r="CF589" t="str">
            <v/>
          </cell>
          <cell r="DA589">
            <v>44659</v>
          </cell>
          <cell r="DB589" t="str">
            <v>SEBASTIAN GERARDO ORTEGA GARRIDO</v>
          </cell>
          <cell r="DC589">
            <v>1000832310</v>
          </cell>
          <cell r="DD589" t="str">
            <v>AK 60 # 22-99 Apto 301 TO 2</v>
          </cell>
          <cell r="DE589">
            <v>3045468693</v>
          </cell>
          <cell r="DF589" t="str">
            <v>sortegagarrido@gmail.com</v>
          </cell>
          <cell r="DG589">
            <v>67200000</v>
          </cell>
          <cell r="EL589" t="str">
            <v>NO</v>
          </cell>
          <cell r="EM589" t="str">
            <v>No Aplica</v>
          </cell>
          <cell r="EN589" t="str">
            <v xml:space="preserve">120
</v>
          </cell>
          <cell r="EO589" t="e">
            <v>#VALUE!</v>
          </cell>
          <cell r="EP589">
            <v>45814</v>
          </cell>
          <cell r="ES589" t="str">
            <v>Clausula 1 - Numeral 6 y 23</v>
          </cell>
          <cell r="ET58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89" t="str">
            <v>No aplica</v>
          </cell>
        </row>
        <row r="590">
          <cell r="E590">
            <v>584</v>
          </cell>
          <cell r="F590" t="str">
            <v>584-2022</v>
          </cell>
          <cell r="G590" t="str">
            <v>CO1.PCCNTR.3280383</v>
          </cell>
          <cell r="H590" t="str">
            <v>DESARROLLAR 7 DOCUMENTOS ENTRE  ESTUDIOS  Y  EVALUACIONES SOBRE PROGRAMAS, ESTRATEGÍAS Y POLITÍTICAS DEL SECTOR HÁBITAT.</v>
          </cell>
          <cell r="I590" t="str">
            <v>En Ejecución</v>
          </cell>
          <cell r="J590" t="str">
            <v>https://community.secop.gov.co/Public/Tendering/OpportunityDetail/Index?noticeUID=CO1.NTC.2592984&amp;isFromPublicArea=True&amp;isModal=true&amp;asPopupView=true</v>
          </cell>
          <cell r="K590" t="str">
            <v>SDHT-SDIS-PSP-034-2022</v>
          </cell>
          <cell r="L590" t="str">
            <v>X</v>
          </cell>
          <cell r="N590" t="str">
            <v>CC</v>
          </cell>
          <cell r="O590">
            <v>79963789</v>
          </cell>
          <cell r="P590">
            <v>1</v>
          </cell>
          <cell r="Q590" t="str">
            <v>MONROY BENITEZ</v>
          </cell>
          <cell r="R590" t="str">
            <v>JHON ALEXANDER</v>
          </cell>
          <cell r="S590" t="str">
            <v>No Aplica</v>
          </cell>
          <cell r="T590" t="str">
            <v>JHON ALEXANDER MONROY BENITEZ</v>
          </cell>
          <cell r="U590" t="str">
            <v>M</v>
          </cell>
          <cell r="V590">
            <v>44579</v>
          </cell>
          <cell r="W590">
            <v>44581</v>
          </cell>
          <cell r="X590">
            <v>44581</v>
          </cell>
          <cell r="Y590">
            <v>44926</v>
          </cell>
          <cell r="Z590" t="str">
            <v>Contratación Directa</v>
          </cell>
          <cell r="AA590" t="str">
            <v>Contrato</v>
          </cell>
          <cell r="AB590" t="str">
            <v>Prestación de Servicios Profesionales</v>
          </cell>
          <cell r="AC590" t="str">
            <v>PRESTAR SERVICIOS PROFESIONALES PARA APOYAR LAS ACTIVIDADES DE ESTANDARIZACIÓN Y CONSOLIDACIÓN DE LA INFORMACIÓN GEOGRÁFICA, ALFANUMÉRICA, ASÍ COMO LA PRODUCCIÓN CARTOGRÁFICA, EN EL MARCO DE LA POLÍTICA DE GESTIÓN INTEGRAL DEL HÁBITAT.</v>
          </cell>
          <cell r="AD590">
            <v>44581</v>
          </cell>
          <cell r="AE590">
            <v>44581</v>
          </cell>
          <cell r="AF590">
            <v>44581</v>
          </cell>
          <cell r="AG590">
            <v>44885</v>
          </cell>
          <cell r="AH590">
            <v>11</v>
          </cell>
          <cell r="AI590">
            <v>15</v>
          </cell>
          <cell r="AJ590">
            <v>11.5</v>
          </cell>
          <cell r="AK590">
            <v>11</v>
          </cell>
          <cell r="AL590">
            <v>15</v>
          </cell>
          <cell r="AN590">
            <v>44885</v>
          </cell>
          <cell r="AO590">
            <v>97728000</v>
          </cell>
          <cell r="AP590">
            <v>97728000</v>
          </cell>
          <cell r="AQ590">
            <v>8498000</v>
          </cell>
          <cell r="AR590">
            <v>-1000</v>
          </cell>
          <cell r="AS590">
            <v>2649</v>
          </cell>
          <cell r="AT590">
            <v>640</v>
          </cell>
          <cell r="AU590">
            <v>44565</v>
          </cell>
          <cell r="AV590">
            <v>97728000</v>
          </cell>
          <cell r="AW590" t="str">
            <v>O23011601190000007721</v>
          </cell>
          <cell r="AX590" t="str">
            <v>INVERSION</v>
          </cell>
          <cell r="AY590">
            <v>0</v>
          </cell>
          <cell r="AZ590" t="str">
            <v>5000267529</v>
          </cell>
          <cell r="BA590">
            <v>646</v>
          </cell>
          <cell r="BB590">
            <v>44581</v>
          </cell>
          <cell r="BC590">
            <v>97728000</v>
          </cell>
          <cell r="BK590" t="str">
            <v/>
          </cell>
          <cell r="CE590" t="str">
            <v/>
          </cell>
          <cell r="CF590" t="str">
            <v/>
          </cell>
          <cell r="EL590" t="str">
            <v>NO</v>
          </cell>
          <cell r="EM590" t="str">
            <v>No Aplica</v>
          </cell>
          <cell r="EN590" t="str">
            <v xml:space="preserve">120
</v>
          </cell>
          <cell r="EO590" t="e">
            <v>#VALUE!</v>
          </cell>
          <cell r="EP590">
            <v>45785</v>
          </cell>
          <cell r="ES590" t="str">
            <v>Clausula 1 - Numeral 6 y 23</v>
          </cell>
          <cell r="ET59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90" t="str">
            <v>No aplica</v>
          </cell>
        </row>
        <row r="591">
          <cell r="E591">
            <v>585</v>
          </cell>
          <cell r="F591" t="str">
            <v>585-2022</v>
          </cell>
          <cell r="G591" t="str">
            <v>CO1.PCCNTR.3281461</v>
          </cell>
          <cell r="H591" t="str">
            <v>CREAR 1 INVENTARIO DE INFORMACIÓN MISIONAL Y ESTRATÉGICA DEL SECTOR HÁBITAT</v>
          </cell>
          <cell r="I591" t="str">
            <v>En Ejecución</v>
          </cell>
          <cell r="J591" t="str">
            <v>https://community.secop.gov.co/Public/Tendering/OpportunityDetail/Index?noticeUID=CO1.NTC.2593867&amp;isFromPublicArea=True&amp;isModal=true&amp;asPopupView=true</v>
          </cell>
          <cell r="K591" t="str">
            <v>SDHT-SDIS-PSP-015-2022</v>
          </cell>
          <cell r="L591" t="str">
            <v>X</v>
          </cell>
          <cell r="N591" t="str">
            <v>CC</v>
          </cell>
          <cell r="O591">
            <v>1032410294</v>
          </cell>
          <cell r="P591">
            <v>5</v>
          </cell>
          <cell r="Q591" t="str">
            <v>ARENAS DURAN</v>
          </cell>
          <cell r="R591" t="str">
            <v>CARLOS ARTURO</v>
          </cell>
          <cell r="S591" t="str">
            <v>No Aplica</v>
          </cell>
          <cell r="T591" t="str">
            <v>CARLOS ARTURO ARENAS DURAN</v>
          </cell>
          <cell r="U591" t="str">
            <v>M</v>
          </cell>
          <cell r="V591">
            <v>44579</v>
          </cell>
          <cell r="W591">
            <v>44581</v>
          </cell>
          <cell r="X591">
            <v>44581</v>
          </cell>
          <cell r="Y591">
            <v>44926</v>
          </cell>
          <cell r="Z591" t="str">
            <v>Contratación Directa</v>
          </cell>
          <cell r="AA591" t="str">
            <v>Contrato</v>
          </cell>
          <cell r="AB591" t="str">
            <v>Prestación de Servicios Profesionales</v>
          </cell>
          <cell r="AC591" t="str">
            <v>PRESTAR SERVICIOS PROFESIONALES PARA APOYAR LAS ACTIVIDADES DE PROCESAMIENTO, CONSOLIDACIÓN Y ANÁLISIS CUALITATIVOS Y POBLACIONALES EN EL MARCO DEL SEGUIMIENTO DE LA INFORMACIÓN MISIONAL Y ESTRATÉGICA DEL SECTOR HÁBITAT.</v>
          </cell>
          <cell r="AD591">
            <v>44581</v>
          </cell>
          <cell r="AE591">
            <v>44581</v>
          </cell>
          <cell r="AF591">
            <v>44581</v>
          </cell>
          <cell r="AG591">
            <v>44926</v>
          </cell>
          <cell r="AH591">
            <v>11</v>
          </cell>
          <cell r="AI591">
            <v>15</v>
          </cell>
          <cell r="AJ591">
            <v>11.5</v>
          </cell>
          <cell r="AK591">
            <v>11</v>
          </cell>
          <cell r="AL591">
            <v>15</v>
          </cell>
          <cell r="AN591">
            <v>44926</v>
          </cell>
          <cell r="AO591">
            <v>88837500</v>
          </cell>
          <cell r="AP591">
            <v>88837500</v>
          </cell>
          <cell r="AQ591">
            <v>7725000</v>
          </cell>
          <cell r="AR591">
            <v>0</v>
          </cell>
          <cell r="AS591">
            <v>2663</v>
          </cell>
          <cell r="AT591">
            <v>692</v>
          </cell>
          <cell r="AU591">
            <v>44565</v>
          </cell>
          <cell r="AV591">
            <v>88837500</v>
          </cell>
          <cell r="AW591" t="str">
            <v>O23011605530000007728</v>
          </cell>
          <cell r="AX591" t="str">
            <v>INVERSION</v>
          </cell>
          <cell r="AY591">
            <v>0</v>
          </cell>
          <cell r="AZ591" t="str">
            <v>5000267525</v>
          </cell>
          <cell r="BA591">
            <v>645</v>
          </cell>
          <cell r="BB591">
            <v>44581</v>
          </cell>
          <cell r="BC591">
            <v>88837500</v>
          </cell>
          <cell r="BK591" t="str">
            <v/>
          </cell>
          <cell r="CE591" t="str">
            <v/>
          </cell>
          <cell r="CF591" t="str">
            <v/>
          </cell>
          <cell r="EL591" t="str">
            <v>NO</v>
          </cell>
          <cell r="EM591" t="str">
            <v>No Aplica</v>
          </cell>
          <cell r="EN591" t="str">
            <v xml:space="preserve">120
</v>
          </cell>
          <cell r="EO591" t="e">
            <v>#VALUE!</v>
          </cell>
          <cell r="EP591">
            <v>45826</v>
          </cell>
          <cell r="ES591" t="str">
            <v>Clausula 1 - Numeral 6 y 23</v>
          </cell>
          <cell r="ET59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91" t="str">
            <v>No aplica</v>
          </cell>
        </row>
        <row r="592">
          <cell r="E592">
            <v>586</v>
          </cell>
          <cell r="F592" t="str">
            <v>586-2022</v>
          </cell>
          <cell r="G592" t="str">
            <v>CO1.PCCNTR.3281793</v>
          </cell>
          <cell r="H592" t="str">
            <v>DESARROLLAR 1  DOCUMENTO NORMATIVO SOBRE LA FORMULACIÓN DE LOS INSTRUMENTOS DE PLANEACIÓN DE SEGUNDO NIVEL EN UNIDADES DEFICITARIAS A CARGO DE LA SDHT</v>
          </cell>
          <cell r="I592" t="str">
            <v>Terminación Anticipada</v>
          </cell>
          <cell r="J592" t="str">
            <v>https://community.secop.gov.co/Public/Tendering/OpportunityDetail/Index?noticeUID=CO1.NTC.2594222&amp;isFromPublicArea=True&amp;isModal=true&amp;asPopupView=true</v>
          </cell>
          <cell r="K592" t="str">
            <v>SDHT-SDIS-PSP-036-2022</v>
          </cell>
          <cell r="L592" t="str">
            <v>X</v>
          </cell>
          <cell r="N592" t="str">
            <v>CC</v>
          </cell>
          <cell r="O592">
            <v>30393177</v>
          </cell>
          <cell r="P592">
            <v>1</v>
          </cell>
          <cell r="Q592" t="str">
            <v>OSPINA ARIAS</v>
          </cell>
          <cell r="R592" t="str">
            <v>LILIANA MARIA</v>
          </cell>
          <cell r="S592" t="str">
            <v>No Aplica</v>
          </cell>
          <cell r="T592" t="str">
            <v>LILIANA MARIA OSPINA ARIAS</v>
          </cell>
          <cell r="U592" t="str">
            <v>F</v>
          </cell>
          <cell r="V592">
            <v>44579</v>
          </cell>
          <cell r="W592">
            <v>44585</v>
          </cell>
          <cell r="X592">
            <v>44581</v>
          </cell>
          <cell r="Y592">
            <v>44926</v>
          </cell>
          <cell r="Z592" t="str">
            <v>Contratación Directa</v>
          </cell>
          <cell r="AA592" t="str">
            <v>Contrato</v>
          </cell>
          <cell r="AB592" t="str">
            <v>Prestación de Servicios Profesionales</v>
          </cell>
          <cell r="AC592" t="str">
            <v>PRESTAR SERVICIOS PROFESIONALES PARA LA ESTRUCTURACIÓN Y FORMULACIÓN DEL PLAN MAESTRO DE HÁBITAT Y SERVICIOS PÚBLICOS, ASÍ COMO LAS REGLAMENTACIONES A CARGO DE LA SDHT DERIVADAS DEL PLAN DE ORDENAMIENTO TERRITORIAL.</v>
          </cell>
          <cell r="AD592">
            <v>44585</v>
          </cell>
          <cell r="AE592">
            <v>44585</v>
          </cell>
          <cell r="AF592">
            <v>44585</v>
          </cell>
          <cell r="AG592">
            <v>44919</v>
          </cell>
          <cell r="AH592">
            <v>11</v>
          </cell>
          <cell r="AI592">
            <v>0</v>
          </cell>
          <cell r="AJ592">
            <v>11</v>
          </cell>
          <cell r="AK592">
            <v>11</v>
          </cell>
          <cell r="AL592">
            <v>0</v>
          </cell>
          <cell r="AM592">
            <v>44919</v>
          </cell>
          <cell r="AN592">
            <v>44736</v>
          </cell>
          <cell r="AO592">
            <v>121000000</v>
          </cell>
          <cell r="AP592">
            <v>55366667</v>
          </cell>
          <cell r="AQ592">
            <v>11000000</v>
          </cell>
          <cell r="AR592">
            <v>0</v>
          </cell>
          <cell r="AS592">
            <v>3680</v>
          </cell>
          <cell r="AT592">
            <v>585</v>
          </cell>
          <cell r="AU592">
            <v>44565</v>
          </cell>
          <cell r="AV592">
            <v>121000000</v>
          </cell>
          <cell r="AW592" t="str">
            <v>O23011601190000007721</v>
          </cell>
          <cell r="AX592" t="str">
            <v>INVERSION</v>
          </cell>
          <cell r="AY592">
            <v>0</v>
          </cell>
          <cell r="AZ592" t="str">
            <v>5000267517</v>
          </cell>
          <cell r="BA592">
            <v>644</v>
          </cell>
          <cell r="BB592">
            <v>44581</v>
          </cell>
          <cell r="BC592">
            <v>121000000</v>
          </cell>
          <cell r="BK592" t="str">
            <v/>
          </cell>
          <cell r="CE592" t="str">
            <v/>
          </cell>
          <cell r="CF592" t="str">
            <v/>
          </cell>
          <cell r="EG592">
            <v>44736</v>
          </cell>
          <cell r="EH592">
            <v>65633333</v>
          </cell>
          <cell r="EI592" t="str">
            <v>ok</v>
          </cell>
          <cell r="EJ592" t="str">
            <v>Por Terminación Anticipada</v>
          </cell>
          <cell r="EK592">
            <v>44737</v>
          </cell>
          <cell r="EL592" t="str">
            <v>NO</v>
          </cell>
          <cell r="EM592" t="str">
            <v>No Aplica</v>
          </cell>
          <cell r="EN592" t="str">
            <v>No Aplica</v>
          </cell>
          <cell r="EO592" t="e">
            <v>#VALUE!</v>
          </cell>
          <cell r="EP592">
            <v>45636</v>
          </cell>
          <cell r="ES592" t="str">
            <v>Clausula 1 - Numeral 6 y 23</v>
          </cell>
          <cell r="ET59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92" t="str">
            <v>No aplica</v>
          </cell>
        </row>
        <row r="593">
          <cell r="E593">
            <v>587</v>
          </cell>
          <cell r="F593" t="str">
            <v>587-2022</v>
          </cell>
          <cell r="G593" t="str">
            <v>CO1.PCCNTR.3282282</v>
          </cell>
          <cell r="H593" t="str">
            <v>GESTIONAR Y ATENDER EL 100 % DE LOS REQUERIMIENTOS ALLEGADOS A LA ENTIDAD, RELACIONADOS CON ARRENDAMIENTO Y DESARROLLO DE VIVIENDA</v>
          </cell>
          <cell r="I593" t="str">
            <v>En Ejecución</v>
          </cell>
          <cell r="J593" t="str">
            <v>https://community.secop.gov.co/Public/Tendering/OpportunityDetail/Index?noticeUID=CO1.NTC.2595977&amp;isFromPublicArea=True&amp;isModal=true&amp;asPopupView=true</v>
          </cell>
          <cell r="K593" t="str">
            <v>SDHT-SDICV-PSP-036-2022</v>
          </cell>
          <cell r="L593" t="str">
            <v>X</v>
          </cell>
          <cell r="N593" t="str">
            <v>CC</v>
          </cell>
          <cell r="O593">
            <v>12583841</v>
          </cell>
          <cell r="P593">
            <v>2</v>
          </cell>
          <cell r="Q593" t="str">
            <v>FLOREZ MARTINEZ</v>
          </cell>
          <cell r="R593" t="str">
            <v>SAMUEL ENRIQUE</v>
          </cell>
          <cell r="S593" t="str">
            <v>No Aplica</v>
          </cell>
          <cell r="T593" t="str">
            <v>SAMUEL ENRIQUE FLOREZ MARTINEZ</v>
          </cell>
          <cell r="U593" t="str">
            <v>M</v>
          </cell>
          <cell r="V593">
            <v>44579</v>
          </cell>
          <cell r="W593" t="str">
            <v>No Aplica</v>
          </cell>
          <cell r="X593">
            <v>44580</v>
          </cell>
          <cell r="Y593">
            <v>44758</v>
          </cell>
          <cell r="Z593" t="str">
            <v>Contratación Directa</v>
          </cell>
          <cell r="AA593" t="str">
            <v>Contrato</v>
          </cell>
          <cell r="AB593" t="str">
            <v>Prestación de Servicios Profesionales</v>
          </cell>
          <cell r="AC593" t="str">
            <v>PRESTAR SERVICIOS PROFESIONALES PARA APOYAR JURÍDICAMENTE EL PROCESO DE COBRO PERSUASIVO Y DEPURACIÓN DE LA CARTERA POR SANCIONES IMPUESTAS A LOS INFRACTORES DE LAS NORMAS DE ENAJENACIÓN Y ARRENDAMIENTO DE INMUEBLES DESTINADOS A VIVIENDA.</v>
          </cell>
          <cell r="AD593">
            <v>44580</v>
          </cell>
          <cell r="AE593">
            <v>44580</v>
          </cell>
          <cell r="AF593">
            <v>44580</v>
          </cell>
          <cell r="AG593">
            <v>44760</v>
          </cell>
          <cell r="AH593">
            <v>6</v>
          </cell>
          <cell r="AI593">
            <v>0</v>
          </cell>
          <cell r="AJ593">
            <v>6</v>
          </cell>
          <cell r="AK593">
            <v>6</v>
          </cell>
          <cell r="AL593">
            <v>0</v>
          </cell>
          <cell r="AN593">
            <v>44760</v>
          </cell>
          <cell r="AO593">
            <v>34299000</v>
          </cell>
          <cell r="AP593">
            <v>34299000</v>
          </cell>
          <cell r="AQ593">
            <v>5716500</v>
          </cell>
          <cell r="AR593">
            <v>0</v>
          </cell>
          <cell r="AS593">
            <v>2874</v>
          </cell>
          <cell r="AT593">
            <v>807</v>
          </cell>
          <cell r="AU593">
            <v>44568</v>
          </cell>
          <cell r="AV593">
            <v>34299000</v>
          </cell>
          <cell r="AW593" t="str">
            <v>O23011603450000007812</v>
          </cell>
          <cell r="AX593" t="str">
            <v>INVERSION</v>
          </cell>
          <cell r="AY593">
            <v>0</v>
          </cell>
          <cell r="AZ593" t="str">
            <v>5000263645</v>
          </cell>
          <cell r="BA593">
            <v>545</v>
          </cell>
          <cell r="BB593">
            <v>44579</v>
          </cell>
          <cell r="BC593">
            <v>34299000</v>
          </cell>
          <cell r="BK593" t="str">
            <v/>
          </cell>
          <cell r="CE593" t="str">
            <v/>
          </cell>
          <cell r="CF593" t="str">
            <v/>
          </cell>
          <cell r="EL593" t="str">
            <v>NO</v>
          </cell>
          <cell r="EM593" t="str">
            <v>No Aplica</v>
          </cell>
          <cell r="EN593" t="str">
            <v xml:space="preserve">120
</v>
          </cell>
          <cell r="EO593" t="e">
            <v>#VALUE!</v>
          </cell>
          <cell r="EP593">
            <v>45660</v>
          </cell>
          <cell r="ES593" t="str">
            <v>Clausula 1 - Numeral 6 y 23</v>
          </cell>
          <cell r="ET59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93" t="str">
            <v>No aplica</v>
          </cell>
        </row>
        <row r="594">
          <cell r="E594">
            <v>588</v>
          </cell>
          <cell r="F594" t="str">
            <v>588-2022</v>
          </cell>
          <cell r="G594" t="str">
            <v>CO1.PCCNTR.3282553</v>
          </cell>
          <cell r="H594" t="str">
            <v>GESTIONAR Y ATENDER EL 100 % DE LOS REQUERIMIENTOS ALLEGADOS A LA ENTIDAD, RELACIONADOS CON ARRENDAMIENTO Y DESARROLLO DE VIVIENDA</v>
          </cell>
          <cell r="I594" t="str">
            <v>En Ejecución</v>
          </cell>
          <cell r="J594" t="str">
            <v>https://community.secop.gov.co/Public/Tendering/OpportunityDetail/Index?noticeUID=CO1.NTC.2596572&amp;isFromPublicArea=True&amp;isModal=true&amp;asPopupView=true</v>
          </cell>
          <cell r="K594" t="str">
            <v>SDHT-SDICV-PSAG-002-2022</v>
          </cell>
          <cell r="L594" t="str">
            <v>X</v>
          </cell>
          <cell r="N594" t="str">
            <v>CC</v>
          </cell>
          <cell r="O594">
            <v>1032446758</v>
          </cell>
          <cell r="P594">
            <v>6</v>
          </cell>
          <cell r="Q594" t="str">
            <v>BASTIDAS BOGOTA</v>
          </cell>
          <cell r="R594" t="str">
            <v>DERLY YADIRA</v>
          </cell>
          <cell r="S594" t="str">
            <v>No Aplica</v>
          </cell>
          <cell r="T594" t="str">
            <v>DERLY YADIRA BASTIDAS BOGOTA</v>
          </cell>
          <cell r="U594" t="str">
            <v>F</v>
          </cell>
          <cell r="V594">
            <v>44579</v>
          </cell>
          <cell r="W594" t="str">
            <v>No Aplica</v>
          </cell>
          <cell r="X594">
            <v>44580</v>
          </cell>
          <cell r="Y594">
            <v>44920</v>
          </cell>
          <cell r="Z594" t="str">
            <v>Contratación Directa</v>
          </cell>
          <cell r="AA594" t="str">
            <v>Contrato</v>
          </cell>
          <cell r="AB594" t="str">
            <v>Prestación de Servicios  de Apoyo a la Gestión</v>
          </cell>
          <cell r="AC594" t="str">
            <v>PRESTAR SERVICIOS DE APOYO A LA GESTIÓN EN LAS ACTIVIDADES DE GESTIÓN DOCUMENTAL Y DIGITALIZACIÓN DE DOCUMENTOS DE LA SUBDIRECCIÓN DE INVESTIGACIONES Y CONTROL DE VIVIENDA.</v>
          </cell>
          <cell r="AD594">
            <v>44580</v>
          </cell>
          <cell r="AE594">
            <v>44580</v>
          </cell>
          <cell r="AF594">
            <v>44580</v>
          </cell>
          <cell r="AG594">
            <v>44922</v>
          </cell>
          <cell r="AH594">
            <v>11</v>
          </cell>
          <cell r="AI594">
            <v>9</v>
          </cell>
          <cell r="AJ594">
            <v>11.3</v>
          </cell>
          <cell r="AK594">
            <v>11</v>
          </cell>
          <cell r="AL594">
            <v>9</v>
          </cell>
          <cell r="AN594">
            <v>44922</v>
          </cell>
          <cell r="AO594">
            <v>28250000</v>
          </cell>
          <cell r="AP594">
            <v>28250000</v>
          </cell>
          <cell r="AQ594">
            <v>2500000</v>
          </cell>
          <cell r="AR594">
            <v>0</v>
          </cell>
          <cell r="AS594">
            <v>2859</v>
          </cell>
          <cell r="AT594">
            <v>802</v>
          </cell>
          <cell r="AU594">
            <v>44568</v>
          </cell>
          <cell r="AV594">
            <v>28325000</v>
          </cell>
          <cell r="AW594" t="str">
            <v>O23011603450000007812</v>
          </cell>
          <cell r="AX594" t="str">
            <v>INVERSION</v>
          </cell>
          <cell r="AY594">
            <v>0</v>
          </cell>
          <cell r="AZ594" t="str">
            <v>5000263651</v>
          </cell>
          <cell r="BA594">
            <v>546</v>
          </cell>
          <cell r="BB594">
            <v>44579</v>
          </cell>
          <cell r="BC594">
            <v>28250000</v>
          </cell>
          <cell r="BK594" t="str">
            <v/>
          </cell>
          <cell r="CE594" t="str">
            <v/>
          </cell>
          <cell r="CF594" t="str">
            <v/>
          </cell>
          <cell r="EL594" t="str">
            <v>NO</v>
          </cell>
          <cell r="EM594" t="str">
            <v>No Aplica</v>
          </cell>
          <cell r="EN594" t="str">
            <v xml:space="preserve">120
</v>
          </cell>
          <cell r="EO594" t="e">
            <v>#VALUE!</v>
          </cell>
          <cell r="EP594">
            <v>45822</v>
          </cell>
          <cell r="ES594" t="str">
            <v>Clausula 1 - Numeral 6 y 23</v>
          </cell>
          <cell r="ET59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94" t="str">
            <v>No aplica</v>
          </cell>
        </row>
        <row r="595">
          <cell r="E595">
            <v>589</v>
          </cell>
          <cell r="F595" t="str">
            <v>589-2022</v>
          </cell>
          <cell r="G595" t="str">
            <v>CO1.PCCNTR.3283171</v>
          </cell>
          <cell r="H595" t="str">
            <v>ADELANTAR EL 100 % DE  ACCIONES DE PREVENCIÓN, VIGILANCIA Y CONTROL FRENTE A LOS DESARROLLOS URBANÍSTICOS ILEGALES.</v>
          </cell>
          <cell r="I595" t="str">
            <v>En Ejecución</v>
          </cell>
          <cell r="J595" t="str">
            <v>https://community.secop.gov.co/Public/Tendering/OpportunityDetail/Index?noticeUID=CO1.NTC.2597119&amp;isFromPublicArea=True&amp;isModal=true&amp;asPopupView=true</v>
          </cell>
          <cell r="K595" t="str">
            <v>SDHT-SDPS-PSP-012-2022</v>
          </cell>
          <cell r="L595" t="str">
            <v>X</v>
          </cell>
          <cell r="N595" t="str">
            <v>CC</v>
          </cell>
          <cell r="O595">
            <v>7185175</v>
          </cell>
          <cell r="P595">
            <v>1</v>
          </cell>
          <cell r="Q595" t="str">
            <v>MEDINA PAEZ</v>
          </cell>
          <cell r="R595" t="str">
            <v>JEFFER HERNANDO</v>
          </cell>
          <cell r="S595" t="str">
            <v>No Aplica</v>
          </cell>
          <cell r="T595" t="str">
            <v>JEFFER HERNANDO MEDINA PAEZ</v>
          </cell>
          <cell r="U595" t="str">
            <v>M</v>
          </cell>
          <cell r="V595">
            <v>44579</v>
          </cell>
          <cell r="W595" t="str">
            <v>No Aplica</v>
          </cell>
          <cell r="X595">
            <v>44580</v>
          </cell>
          <cell r="Y595">
            <v>44912</v>
          </cell>
          <cell r="Z595" t="str">
            <v>Contratación Directa</v>
          </cell>
          <cell r="AA595" t="str">
            <v>Contrato</v>
          </cell>
          <cell r="AB595" t="str">
            <v>Prestación de Servicios Profesionales</v>
          </cell>
          <cell r="AC595" t="str">
            <v>PRESTAR SERVICIOS PROFESIONALES PARA APOYAR TECNICAMENTE A LA SUBDIRECCIÓN DE PREVENCIÓN Y SEGUIMIENTO EN LAS ACTIVIDADES DE MONITOREO DE LAS AREAS SUSCEPTIBLES DE OCUPACIÓN ILEGAL Y EN LA PREVENCIÓN DE DESARROLLOS ILEGALES EN EL DISTRITO CAPITA</v>
          </cell>
          <cell r="AD595">
            <v>44580</v>
          </cell>
          <cell r="AE595">
            <v>44580</v>
          </cell>
          <cell r="AF595">
            <v>44580</v>
          </cell>
          <cell r="AG595">
            <v>44922</v>
          </cell>
          <cell r="AH595">
            <v>11</v>
          </cell>
          <cell r="AI595">
            <v>9</v>
          </cell>
          <cell r="AJ595">
            <v>11.3</v>
          </cell>
          <cell r="AK595">
            <v>11</v>
          </cell>
          <cell r="AL595">
            <v>9</v>
          </cell>
          <cell r="AN595">
            <v>44922</v>
          </cell>
          <cell r="AO595">
            <v>64596450</v>
          </cell>
          <cell r="AP595">
            <v>64596450</v>
          </cell>
          <cell r="AQ595">
            <v>5716500</v>
          </cell>
          <cell r="AR595">
            <v>0</v>
          </cell>
          <cell r="AS595">
            <v>3002</v>
          </cell>
          <cell r="AT595">
            <v>732</v>
          </cell>
          <cell r="AU595">
            <v>44566</v>
          </cell>
          <cell r="AV595">
            <v>64767945</v>
          </cell>
          <cell r="AW595" t="str">
            <v>O23011603450000007812</v>
          </cell>
          <cell r="AX595" t="str">
            <v>INVERSION</v>
          </cell>
          <cell r="AY595">
            <v>0</v>
          </cell>
          <cell r="AZ595" t="str">
            <v>5000263632</v>
          </cell>
          <cell r="BA595">
            <v>544</v>
          </cell>
          <cell r="BB595">
            <v>44579</v>
          </cell>
          <cell r="BC595">
            <v>64596450</v>
          </cell>
          <cell r="BK595" t="str">
            <v/>
          </cell>
          <cell r="CE595" t="str">
            <v/>
          </cell>
          <cell r="CF595" t="str">
            <v/>
          </cell>
          <cell r="EL595" t="str">
            <v>NO</v>
          </cell>
          <cell r="EM595" t="str">
            <v>No Aplica</v>
          </cell>
          <cell r="EN595" t="str">
            <v xml:space="preserve">120
</v>
          </cell>
          <cell r="EO595" t="e">
            <v>#VALUE!</v>
          </cell>
          <cell r="EP595">
            <v>45822</v>
          </cell>
          <cell r="ES595" t="str">
            <v>Clausula 1 - Numeral 6 y 23</v>
          </cell>
          <cell r="ET59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95" t="str">
            <v>No aplica</v>
          </cell>
        </row>
        <row r="596">
          <cell r="E596">
            <v>590</v>
          </cell>
          <cell r="F596" t="str">
            <v>590-2022</v>
          </cell>
          <cell r="G596" t="str">
            <v>CO1.PCCNTR.3281568</v>
          </cell>
          <cell r="H596" t="str">
            <v>GESTIONAR Y ATENDER EL 100 % DE LOS REQUERIMIENTOS ALLEGADOS A LA ENTIDAD, RELACIONADOS CON ARRENDAMIENTO Y DESARROLLO DE VIVIENDA</v>
          </cell>
          <cell r="I596" t="str">
            <v>En Ejecución</v>
          </cell>
          <cell r="J596" t="str">
            <v>https://community.secop.gov.co/Public/Tendering/OpportunityDetail/Index?noticeUID=CO1.NTC.2594471&amp;isFromPublicArea=True&amp;isModal=true&amp;asPopupView=true</v>
          </cell>
          <cell r="K596" t="str">
            <v>SDHT-SDICV-PSP-007-2022</v>
          </cell>
          <cell r="L596" t="str">
            <v>X</v>
          </cell>
          <cell r="N596" t="str">
            <v>CC</v>
          </cell>
          <cell r="O596">
            <v>1022980878</v>
          </cell>
          <cell r="P596">
            <v>4</v>
          </cell>
          <cell r="Q596" t="str">
            <v>LEYTON CASTRO</v>
          </cell>
          <cell r="R596" t="str">
            <v>JOHANA LIZETH</v>
          </cell>
          <cell r="S596" t="str">
            <v>No Aplica</v>
          </cell>
          <cell r="T596" t="str">
            <v>JOHANA LIZETH LEYTON CASTRO</v>
          </cell>
          <cell r="U596" t="str">
            <v>F</v>
          </cell>
          <cell r="V596">
            <v>44579</v>
          </cell>
          <cell r="W596" t="str">
            <v>No Aplica</v>
          </cell>
          <cell r="X596">
            <v>44580</v>
          </cell>
          <cell r="Y596">
            <v>44926</v>
          </cell>
          <cell r="Z596" t="str">
            <v>Contratación Directa</v>
          </cell>
          <cell r="AA596" t="str">
            <v>Contrato</v>
          </cell>
          <cell r="AB596" t="str">
            <v>Prestación de Servicios  de Apoyo a la Gestión</v>
          </cell>
          <cell r="AC596" t="str">
            <v>PRESTAR SERVICIOS DE APOYO A LA GESTION EN EL DESARROLLO DE ACTIVIDADES DE CARÁCTER ADMINISTRATIVO Y APOYO EN EL SEGUIMIENTO Y DE RESPUESTA A SOLICITUDES QUE SE   ADELANTAN EN LA SUBDIRECCIÓN DEINVESTIGACIONES Y CONTROL DE VIVIENDA</v>
          </cell>
          <cell r="AD596">
            <v>44580</v>
          </cell>
          <cell r="AE596">
            <v>44580</v>
          </cell>
          <cell r="AF596">
            <v>44580</v>
          </cell>
          <cell r="AG596">
            <v>44928</v>
          </cell>
          <cell r="AH596">
            <v>11</v>
          </cell>
          <cell r="AI596">
            <v>15</v>
          </cell>
          <cell r="AJ596">
            <v>11.5</v>
          </cell>
          <cell r="AK596">
            <v>11</v>
          </cell>
          <cell r="AL596">
            <v>15</v>
          </cell>
          <cell r="AN596">
            <v>44928</v>
          </cell>
          <cell r="AO596">
            <v>35535000</v>
          </cell>
          <cell r="AP596">
            <v>35535000</v>
          </cell>
          <cell r="AQ596">
            <v>3090000</v>
          </cell>
          <cell r="AR596">
            <v>0</v>
          </cell>
          <cell r="AS596">
            <v>2864</v>
          </cell>
          <cell r="AT596">
            <v>806</v>
          </cell>
          <cell r="AU596">
            <v>44568</v>
          </cell>
          <cell r="AV596">
            <v>35535000</v>
          </cell>
          <cell r="AW596" t="str">
            <v>O23011603450000007812</v>
          </cell>
          <cell r="AX596" t="str">
            <v>INVERSION</v>
          </cell>
          <cell r="AY596">
            <v>0</v>
          </cell>
          <cell r="AZ596" t="str">
            <v>5000265067</v>
          </cell>
          <cell r="BA596">
            <v>591</v>
          </cell>
          <cell r="BB596">
            <v>44580</v>
          </cell>
          <cell r="BC596">
            <v>35535000</v>
          </cell>
          <cell r="BK596" t="str">
            <v/>
          </cell>
          <cell r="CE596" t="str">
            <v/>
          </cell>
          <cell r="CF596" t="str">
            <v/>
          </cell>
          <cell r="EL596" t="str">
            <v>NO</v>
          </cell>
          <cell r="EM596" t="str">
            <v>No Aplica</v>
          </cell>
          <cell r="EN596" t="str">
            <v xml:space="preserve">120
</v>
          </cell>
          <cell r="EO596" t="e">
            <v>#VALUE!</v>
          </cell>
          <cell r="EP596">
            <v>45828</v>
          </cell>
          <cell r="ES596" t="str">
            <v>Clausula 1 - Numeral 6 y 23</v>
          </cell>
          <cell r="ET59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96" t="str">
            <v>No aplica</v>
          </cell>
        </row>
        <row r="597">
          <cell r="E597">
            <v>591</v>
          </cell>
          <cell r="F597" t="str">
            <v>591-2022</v>
          </cell>
          <cell r="G597" t="str">
            <v>CO1.PCCNTR.3282988</v>
          </cell>
          <cell r="H597" t="str">
            <v>GESTIONAR Y ATENDER EL 100 % DE LOS REQUERIMIENTOS ALLEGADOS A LA ENTIDAD, RELACIONADOS CON ARRENDAMIENTO Y DESARROLLO DE VIVIENDA</v>
          </cell>
          <cell r="I597" t="str">
            <v>En Ejecución</v>
          </cell>
          <cell r="J597" t="str">
            <v>https://community.secop.gov.co/Public/Tendering/OpportunityDetail/Index?noticeUID=CO1.NTC.2597009&amp;isFromPublicArea=True&amp;isModal=true&amp;asPopupView=true</v>
          </cell>
          <cell r="K597" t="str">
            <v>SDHT-SDICV-PSAG-005-2022</v>
          </cell>
          <cell r="L597" t="str">
            <v>X</v>
          </cell>
          <cell r="N597" t="str">
            <v>CC</v>
          </cell>
          <cell r="O597">
            <v>1032502090</v>
          </cell>
          <cell r="P597">
            <v>5</v>
          </cell>
          <cell r="Q597" t="str">
            <v xml:space="preserve">ALVISGRANADA </v>
          </cell>
          <cell r="R597" t="str">
            <v>ANGIE PAOLA</v>
          </cell>
          <cell r="S597" t="str">
            <v>No Aplica</v>
          </cell>
          <cell r="T597" t="str">
            <v xml:space="preserve">ANGIE PAOLA ALVISGRANADA </v>
          </cell>
          <cell r="U597" t="str">
            <v>F</v>
          </cell>
          <cell r="V597">
            <v>44579</v>
          </cell>
          <cell r="W597" t="str">
            <v>No Aplica</v>
          </cell>
          <cell r="X597">
            <v>44581</v>
          </cell>
          <cell r="Y597">
            <v>44922</v>
          </cell>
          <cell r="Z597" t="str">
            <v>Contratación Directa</v>
          </cell>
          <cell r="AA597" t="str">
            <v>Contrato</v>
          </cell>
          <cell r="AB597" t="str">
            <v>Prestación de Servicios  de Apoyo a la Gestión</v>
          </cell>
          <cell r="AC597" t="str">
            <v>PRESTAR SERVICIOS DE APOYO A LA GESTIÓN EN EL DESARROLLO DE ACTIVIDADES DE CARÁCTER ADMINISTRATIVO RELACIONADAS CON EL CONTROL DE VIVIENDA.</v>
          </cell>
          <cell r="AD597">
            <v>44581</v>
          </cell>
          <cell r="AE597">
            <v>44581</v>
          </cell>
          <cell r="AF597">
            <v>44581</v>
          </cell>
          <cell r="AG597">
            <v>44923</v>
          </cell>
          <cell r="AH597">
            <v>11</v>
          </cell>
          <cell r="AI597">
            <v>9</v>
          </cell>
          <cell r="AJ597">
            <v>11.3</v>
          </cell>
          <cell r="AK597">
            <v>11</v>
          </cell>
          <cell r="AL597">
            <v>9</v>
          </cell>
          <cell r="AN597">
            <v>44923</v>
          </cell>
          <cell r="AO597">
            <v>34917000</v>
          </cell>
          <cell r="AP597">
            <v>34917000</v>
          </cell>
          <cell r="AQ597">
            <v>3090000</v>
          </cell>
          <cell r="AR597">
            <v>0</v>
          </cell>
          <cell r="AS597">
            <v>2849</v>
          </cell>
          <cell r="AT597">
            <v>795</v>
          </cell>
          <cell r="AU597">
            <v>44568</v>
          </cell>
          <cell r="AV597">
            <v>35009700</v>
          </cell>
          <cell r="AW597" t="str">
            <v>O23011603450000007812</v>
          </cell>
          <cell r="AX597" t="str">
            <v>INVERSION</v>
          </cell>
          <cell r="AY597">
            <v>0</v>
          </cell>
          <cell r="AZ597" t="str">
            <v>5000265087</v>
          </cell>
          <cell r="BA597">
            <v>593</v>
          </cell>
          <cell r="BB597">
            <v>44580</v>
          </cell>
          <cell r="BC597">
            <v>34917000</v>
          </cell>
          <cell r="BK597" t="str">
            <v/>
          </cell>
          <cell r="CE597" t="str">
            <v/>
          </cell>
          <cell r="CF597" t="str">
            <v/>
          </cell>
          <cell r="EL597" t="str">
            <v>NO</v>
          </cell>
          <cell r="EM597" t="str">
            <v>No Aplica</v>
          </cell>
          <cell r="EN597" t="str">
            <v xml:space="preserve">120
</v>
          </cell>
          <cell r="EO597" t="e">
            <v>#VALUE!</v>
          </cell>
          <cell r="EP597">
            <v>45823</v>
          </cell>
          <cell r="ES597" t="str">
            <v>Clausula 1 - Numeral 6 y 23</v>
          </cell>
          <cell r="ET59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97" t="str">
            <v>No aplica</v>
          </cell>
        </row>
        <row r="598">
          <cell r="E598">
            <v>592</v>
          </cell>
          <cell r="F598" t="str">
            <v>592-2022</v>
          </cell>
          <cell r="G598" t="str">
            <v>CO1.PCCNTR.3283888</v>
          </cell>
          <cell r="H598" t="str">
            <v>GESTIONAR Y ATENDER EL 100 % DE LOS REQUERIMIENTOS ALLEGADOS A LA ENTIDAD, RELACIONADOS CON ARRENDAMIENTO Y DESARROLLO DE VIVIENDA</v>
          </cell>
          <cell r="I598" t="str">
            <v>En Ejecución</v>
          </cell>
          <cell r="J598" t="str">
            <v>https://community.secop.gov.co/Public/Tendering/OpportunityDetail/Index?noticeUID=CO1.NTC.2597467&amp;isFromPublicArea=True&amp;isModal=true&amp;asPopupView=true</v>
          </cell>
          <cell r="K598" t="str">
            <v>SDHT-SDICV-PSP-039-2022</v>
          </cell>
          <cell r="L598" t="str">
            <v>X</v>
          </cell>
          <cell r="N598" t="str">
            <v>CC</v>
          </cell>
          <cell r="O598">
            <v>53051398</v>
          </cell>
          <cell r="P598">
            <v>7</v>
          </cell>
          <cell r="Q598" t="str">
            <v>MOLANO GOMEZ</v>
          </cell>
          <cell r="R598" t="str">
            <v>NATALIA CAROLINA</v>
          </cell>
          <cell r="S598" t="str">
            <v>No Aplica</v>
          </cell>
          <cell r="T598" t="str">
            <v>NATALIA CAROLINA MOLANO GOMEZ</v>
          </cell>
          <cell r="U598" t="str">
            <v>F</v>
          </cell>
          <cell r="V598">
            <v>44579</v>
          </cell>
          <cell r="W598" t="str">
            <v>No Aplica</v>
          </cell>
          <cell r="X598">
            <v>44581</v>
          </cell>
          <cell r="Y598">
            <v>44929</v>
          </cell>
          <cell r="Z598" t="str">
            <v>Contratación Directa</v>
          </cell>
          <cell r="AA598" t="str">
            <v>Contrato</v>
          </cell>
          <cell r="AB598" t="str">
            <v>Prestación de Servicios Profesionales</v>
          </cell>
          <cell r="AC598" t="str">
            <v>PRESTAR SERVICIOS PROFESIONALES PARA APOYAR TECNICAMENTE LA SUSTANCIACIÓN DE LAS INVESTIGACIONES ADMINISTRATIVAS RELACIONADAS CON LA  ENAJENACIÓN Y ARRENDAMIENTO DE VIVIENDA</v>
          </cell>
          <cell r="AD598">
            <v>44581</v>
          </cell>
          <cell r="AE598">
            <v>44581</v>
          </cell>
          <cell r="AF598">
            <v>44581</v>
          </cell>
          <cell r="AG598">
            <v>44929</v>
          </cell>
          <cell r="AH598">
            <v>11</v>
          </cell>
          <cell r="AI598">
            <v>15</v>
          </cell>
          <cell r="AJ598">
            <v>11.5</v>
          </cell>
          <cell r="AK598">
            <v>11</v>
          </cell>
          <cell r="AL598">
            <v>15</v>
          </cell>
          <cell r="AN598">
            <v>44929</v>
          </cell>
          <cell r="AO598">
            <v>65739750</v>
          </cell>
          <cell r="AP598">
            <v>65739750</v>
          </cell>
          <cell r="AQ598">
            <v>5716500</v>
          </cell>
          <cell r="AR598">
            <v>0</v>
          </cell>
          <cell r="AS598">
            <v>2839</v>
          </cell>
          <cell r="AT598">
            <v>473</v>
          </cell>
          <cell r="AU598">
            <v>44565</v>
          </cell>
          <cell r="AV598">
            <v>65739750</v>
          </cell>
          <cell r="AW598" t="str">
            <v>O23011603450000007812</v>
          </cell>
          <cell r="AX598" t="str">
            <v>INVERSION</v>
          </cell>
          <cell r="AY598">
            <v>0</v>
          </cell>
          <cell r="AZ598" t="str">
            <v>5000265101</v>
          </cell>
          <cell r="BA598">
            <v>594</v>
          </cell>
          <cell r="BB598">
            <v>44580</v>
          </cell>
          <cell r="BC598">
            <v>65739750</v>
          </cell>
          <cell r="BK598" t="str">
            <v/>
          </cell>
          <cell r="CE598" t="str">
            <v/>
          </cell>
          <cell r="CF598" t="str">
            <v/>
          </cell>
          <cell r="DA598">
            <v>44698</v>
          </cell>
          <cell r="DB598" t="str">
            <v>GERMAN DARIO SANCHEZ DIMATE</v>
          </cell>
          <cell r="DC598">
            <v>1073152346</v>
          </cell>
          <cell r="DD598" t="str">
            <v>Carrera 14 9-88 Sur Rodamonte Torre 1 Apto 102</v>
          </cell>
          <cell r="DE598">
            <v>3023210764</v>
          </cell>
          <cell r="DF598" t="str">
            <v>dariosdimate@outlook.com</v>
          </cell>
          <cell r="DG598">
            <v>43445400</v>
          </cell>
          <cell r="DH598" t="str">
            <v>No Aplica</v>
          </cell>
          <cell r="EL598" t="str">
            <v>NO</v>
          </cell>
          <cell r="EM598" t="str">
            <v>No Aplica</v>
          </cell>
          <cell r="EN598" t="str">
            <v xml:space="preserve">120
</v>
          </cell>
          <cell r="EO598" t="e">
            <v>#VALUE!</v>
          </cell>
          <cell r="EP598">
            <v>45829</v>
          </cell>
          <cell r="ES598" t="str">
            <v>Clausula 1 - Numeral 6 y 23</v>
          </cell>
          <cell r="ET59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98" t="str">
            <v>No aplica</v>
          </cell>
        </row>
        <row r="599">
          <cell r="E599">
            <v>593</v>
          </cell>
          <cell r="F599" t="str">
            <v>593-2022</v>
          </cell>
          <cell r="G599" t="str">
            <v>CO1.PCCNTR.3283509</v>
          </cell>
          <cell r="H599" t="str">
            <v>GESTIONAR Y ATENDER EL 100 % DE LOS REQUERIMIENTOS ALLEGADOS A LA ENTIDAD, RELACIONADOS CON ARRENDAMIENTO Y DESARROLLO DE VIVIENDA</v>
          </cell>
          <cell r="I599" t="str">
            <v>En Ejecución</v>
          </cell>
          <cell r="J599" t="str">
            <v>https://community.secop.gov.co/Public/Tendering/OpportunityDetail/Index?noticeUID=CO1.NTC.2597406&amp;isFromPublicArea=True&amp;isModal=true&amp;asPopupView=true</v>
          </cell>
          <cell r="K599" t="str">
            <v>SDHT-SDICV-PSP-042-2022</v>
          </cell>
          <cell r="L599" t="str">
            <v>X</v>
          </cell>
          <cell r="N599" t="str">
            <v>CC</v>
          </cell>
          <cell r="O599">
            <v>52905716</v>
          </cell>
          <cell r="P599">
            <v>9</v>
          </cell>
          <cell r="Q599" t="str">
            <v>GUACANEME NUÑEZ</v>
          </cell>
          <cell r="R599" t="str">
            <v>LEIDY ESPERANZA</v>
          </cell>
          <cell r="S599" t="str">
            <v>No Aplica</v>
          </cell>
          <cell r="T599" t="str">
            <v>LEIDY ESPERANZA GUACANEME NUÑEZ</v>
          </cell>
          <cell r="U599" t="str">
            <v>F</v>
          </cell>
          <cell r="V599">
            <v>44579</v>
          </cell>
          <cell r="W599" t="str">
            <v>No Aplica</v>
          </cell>
          <cell r="X599">
            <v>44581</v>
          </cell>
          <cell r="Y599">
            <v>44922</v>
          </cell>
          <cell r="Z599" t="str">
            <v>Contratación Directa</v>
          </cell>
          <cell r="AA599" t="str">
            <v>Contrato</v>
          </cell>
          <cell r="AB599" t="str">
            <v>Prestación de Servicios Profesionales</v>
          </cell>
          <cell r="AC599" t="str">
            <v>PRESTAR SERVICIOS PROFESIONALES DE APOYO JURIDICO PARA SUSTANCIAR INVESTIGACIONESADMINISTRATIVAS RELACIONADAS CON LA ENAJENACIÓN Y ARRENDAMIENTO DE VIVIENDA</v>
          </cell>
          <cell r="AD599">
            <v>44581</v>
          </cell>
          <cell r="AE599">
            <v>44581</v>
          </cell>
          <cell r="AF599">
            <v>44581</v>
          </cell>
          <cell r="AG599">
            <v>44923</v>
          </cell>
          <cell r="AH599">
            <v>11</v>
          </cell>
          <cell r="AI599">
            <v>9</v>
          </cell>
          <cell r="AJ599">
            <v>11.3</v>
          </cell>
          <cell r="AK599">
            <v>11</v>
          </cell>
          <cell r="AL599">
            <v>9</v>
          </cell>
          <cell r="AN599">
            <v>44923</v>
          </cell>
          <cell r="AO599">
            <v>64596450</v>
          </cell>
          <cell r="AP599">
            <v>64596450</v>
          </cell>
          <cell r="AQ599">
            <v>5716500</v>
          </cell>
          <cell r="AR599">
            <v>0</v>
          </cell>
          <cell r="AS599">
            <v>2862</v>
          </cell>
          <cell r="AT599">
            <v>805</v>
          </cell>
          <cell r="AU599">
            <v>44568</v>
          </cell>
          <cell r="AV599">
            <v>64767945</v>
          </cell>
          <cell r="AW599" t="str">
            <v>O23011603450000007812</v>
          </cell>
          <cell r="AX599" t="str">
            <v>INVERSION</v>
          </cell>
          <cell r="AY599">
            <v>0</v>
          </cell>
          <cell r="AZ599" t="str">
            <v>5000265113</v>
          </cell>
          <cell r="BA599">
            <v>595</v>
          </cell>
          <cell r="BB599">
            <v>44580</v>
          </cell>
          <cell r="BC599">
            <v>64596450</v>
          </cell>
          <cell r="BK599" t="str">
            <v/>
          </cell>
          <cell r="CE599" t="str">
            <v/>
          </cell>
          <cell r="CF599" t="str">
            <v/>
          </cell>
          <cell r="EL599" t="str">
            <v>NO</v>
          </cell>
          <cell r="EM599" t="str">
            <v>No Aplica</v>
          </cell>
          <cell r="EN599" t="str">
            <v xml:space="preserve">120
</v>
          </cell>
          <cell r="EO599" t="e">
            <v>#VALUE!</v>
          </cell>
          <cell r="EP599">
            <v>45823</v>
          </cell>
          <cell r="ES599" t="str">
            <v>Clausula 1 - Numeral 6 y 23</v>
          </cell>
          <cell r="ET59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599" t="str">
            <v>No aplica</v>
          </cell>
        </row>
        <row r="600">
          <cell r="E600">
            <v>594</v>
          </cell>
          <cell r="F600" t="str">
            <v>594-2022</v>
          </cell>
          <cell r="G600" t="str">
            <v>CO1.PCCNTR.3287113</v>
          </cell>
          <cell r="H600" t="str">
            <v xml:space="preserve">COODINAR 100 % DEL DISEÑO E IMPLEMENTACIÓN DE LA POLÍTICA PÚBLICA DE SERVICIOS PÚBLICOS. </v>
          </cell>
          <cell r="I600" t="str">
            <v>En Ejecución</v>
          </cell>
          <cell r="J600" t="str">
            <v>https://community.secop.gov.co/Public/Tendering/OpportunityDetail/Index?noticeUID=CO1.NTC.2599498&amp;isFromPublicArea=True&amp;isModal=true&amp;asPopupView=true</v>
          </cell>
          <cell r="K600" t="str">
            <v>SDHT-SDSP-PSP-020-2022</v>
          </cell>
          <cell r="L600" t="str">
            <v>X</v>
          </cell>
          <cell r="N600" t="str">
            <v>CC</v>
          </cell>
          <cell r="O600">
            <v>1010243788</v>
          </cell>
          <cell r="P600">
            <v>5</v>
          </cell>
          <cell r="Q600" t="str">
            <v>QUICENO PEREZ</v>
          </cell>
          <cell r="R600" t="str">
            <v>SAMUEL DAVID</v>
          </cell>
          <cell r="S600" t="str">
            <v>No Aplica</v>
          </cell>
          <cell r="T600" t="str">
            <v>SAMUEL DAVID QUICENO PEREZ</v>
          </cell>
          <cell r="U600" t="str">
            <v>M</v>
          </cell>
          <cell r="V600">
            <v>44579</v>
          </cell>
          <cell r="W600" t="str">
            <v>No Aplica</v>
          </cell>
          <cell r="X600">
            <v>44581</v>
          </cell>
          <cell r="Y600">
            <v>44926</v>
          </cell>
          <cell r="Z600" t="str">
            <v>Contratación Directa</v>
          </cell>
          <cell r="AA600" t="str">
            <v>Contrato</v>
          </cell>
          <cell r="AB600" t="str">
            <v>Prestación de Servicios Profesionales</v>
          </cell>
          <cell r="AC600" t="str">
            <v>PRESTAR SERVICIOS PROFESIONALES PARA APOYAR DESDE LA SUBDIRECCIÓN DE SERVICIOS PÚBLICOS LA EJECUCION DE LA POLÍTICA PÚBLICA DE GESTIÓN DE RESIDUOS</v>
          </cell>
          <cell r="AD600">
            <v>44581</v>
          </cell>
          <cell r="AE600">
            <v>44581</v>
          </cell>
          <cell r="AF600">
            <v>44581</v>
          </cell>
          <cell r="AG600">
            <v>44930</v>
          </cell>
          <cell r="AH600">
            <v>11</v>
          </cell>
          <cell r="AI600">
            <v>15</v>
          </cell>
          <cell r="AJ600">
            <v>11.5</v>
          </cell>
          <cell r="AK600">
            <v>11</v>
          </cell>
          <cell r="AL600">
            <v>15</v>
          </cell>
          <cell r="AN600">
            <v>44930</v>
          </cell>
          <cell r="AO600">
            <v>71070000</v>
          </cell>
          <cell r="AP600">
            <v>71070000</v>
          </cell>
          <cell r="AQ600">
            <v>6180000</v>
          </cell>
          <cell r="AR600">
            <v>0</v>
          </cell>
          <cell r="AS600">
            <v>3702</v>
          </cell>
          <cell r="AT600">
            <v>111</v>
          </cell>
          <cell r="AU600">
            <v>44564</v>
          </cell>
          <cell r="AV600">
            <v>71070000</v>
          </cell>
          <cell r="AW600" t="str">
            <v>O23011602370000007615</v>
          </cell>
          <cell r="AX600" t="str">
            <v>INVERSION</v>
          </cell>
          <cell r="AY600">
            <v>0</v>
          </cell>
          <cell r="AZ600" t="str">
            <v>5000267659</v>
          </cell>
          <cell r="BA600">
            <v>656</v>
          </cell>
          <cell r="BB600">
            <v>44581</v>
          </cell>
          <cell r="BC600">
            <v>71070000</v>
          </cell>
          <cell r="BK600" t="str">
            <v/>
          </cell>
          <cell r="CE600" t="str">
            <v/>
          </cell>
          <cell r="CF600" t="str">
            <v/>
          </cell>
          <cell r="EL600" t="str">
            <v>NO</v>
          </cell>
          <cell r="EM600" t="str">
            <v>No Aplica</v>
          </cell>
          <cell r="EN600" t="str">
            <v xml:space="preserve">120
</v>
          </cell>
          <cell r="EO600" t="e">
            <v>#VALUE!</v>
          </cell>
          <cell r="EP600">
            <v>45830</v>
          </cell>
          <cell r="ES600" t="str">
            <v>Clausula 1 - Numeral 6 y 23</v>
          </cell>
          <cell r="ET60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00" t="str">
            <v>No aplica</v>
          </cell>
        </row>
        <row r="601">
          <cell r="E601">
            <v>595</v>
          </cell>
          <cell r="F601" t="str">
            <v>595-2022</v>
          </cell>
          <cell r="G601" t="str">
            <v>CO1.PCCNTR.3284701</v>
          </cell>
          <cell r="H601" t="str">
            <v>ELABORAR 8 DOCUMENTOS DE LINEAMIENTOS DE INTERVENCIÓN, GESTIÓN INTERINSTITUCIONAL Y EVALUACIÓN DE LAS INTERVENCIONES TERRITORIALES EN LOS 8 TERRITORIOS PRIORIZADOS EN ÁREAS DE ORIGEN INFORMAL</v>
          </cell>
          <cell r="I601" t="str">
            <v>En Ejecución</v>
          </cell>
          <cell r="J601" t="str">
            <v>https://community.secop.gov.co/Public/Tendering/OpportunityDetail/Index?noticeUID=CO1.NTC.2598305&amp;isFromPublicArea=True&amp;isModal=true&amp;asPopupView=true</v>
          </cell>
          <cell r="K601" t="str">
            <v>SDHT-SDB-PSP-108-2022</v>
          </cell>
          <cell r="L601" t="str">
            <v>X</v>
          </cell>
          <cell r="N601" t="str">
            <v>CC</v>
          </cell>
          <cell r="O601">
            <v>80230445</v>
          </cell>
          <cell r="P601">
            <v>1</v>
          </cell>
          <cell r="Q601" t="str">
            <v>GARZON TORRES</v>
          </cell>
          <cell r="R601" t="str">
            <v>EDUARDO ANDRES</v>
          </cell>
          <cell r="S601" t="str">
            <v>No Aplica</v>
          </cell>
          <cell r="T601" t="str">
            <v>EDUARDO ANDRES GARZON TORRES</v>
          </cell>
          <cell r="U601" t="str">
            <v>M</v>
          </cell>
          <cell r="V601">
            <v>44579</v>
          </cell>
          <cell r="W601">
            <v>44582</v>
          </cell>
          <cell r="X601">
            <v>44581</v>
          </cell>
          <cell r="Y601">
            <v>44914</v>
          </cell>
          <cell r="Z601" t="str">
            <v>Contratación Directa</v>
          </cell>
          <cell r="AA601" t="str">
            <v>Contrato</v>
          </cell>
          <cell r="AB601" t="str">
            <v>Prestación de Servicios Profesionales</v>
          </cell>
          <cell r="AC601" t="str">
            <v xml:space="preserve">PRESTAR SERVICIOS PROFESIONALES PARA APOYAR A LA SUBSECRETARIA DE COORDINACIÓN OPERATIVA EN EL SEGUIMIENTO A LOS PROYECTOS DE ORDEN ESTRATÉGICO PRIORIZADOS EN CADA UNA DE LAS SUBDIRECCIONES QUE CONFORMAN LA DEPENDENCIA.
</v>
          </cell>
          <cell r="AD601">
            <v>44582</v>
          </cell>
          <cell r="AE601">
            <v>44582</v>
          </cell>
          <cell r="AF601">
            <v>44582</v>
          </cell>
          <cell r="AG601">
            <v>44915</v>
          </cell>
          <cell r="AH601">
            <v>11</v>
          </cell>
          <cell r="AI601">
            <v>0</v>
          </cell>
          <cell r="AJ601">
            <v>11</v>
          </cell>
          <cell r="AK601">
            <v>11</v>
          </cell>
          <cell r="AL601">
            <v>0</v>
          </cell>
          <cell r="AN601">
            <v>44915</v>
          </cell>
          <cell r="AO601">
            <v>93500000</v>
          </cell>
          <cell r="AP601">
            <v>93500000</v>
          </cell>
          <cell r="AQ601">
            <v>8500000</v>
          </cell>
          <cell r="AR601">
            <v>0</v>
          </cell>
          <cell r="AS601">
            <v>3638</v>
          </cell>
          <cell r="AT601">
            <v>847</v>
          </cell>
          <cell r="AU601">
            <v>44573</v>
          </cell>
          <cell r="AV601">
            <v>93500000</v>
          </cell>
          <cell r="AW601" t="str">
            <v>O23011601190000007575</v>
          </cell>
          <cell r="AX601" t="str">
            <v>INVERSION</v>
          </cell>
          <cell r="AY601">
            <v>0</v>
          </cell>
          <cell r="AZ601" t="str">
            <v>5000264744</v>
          </cell>
          <cell r="BA601">
            <v>570</v>
          </cell>
          <cell r="BB601">
            <v>44580</v>
          </cell>
          <cell r="BC601">
            <v>93500000</v>
          </cell>
          <cell r="BK601" t="str">
            <v/>
          </cell>
          <cell r="CE601" t="str">
            <v/>
          </cell>
          <cell r="CF601" t="str">
            <v/>
          </cell>
          <cell r="EL601" t="str">
            <v>NO</v>
          </cell>
          <cell r="EM601" t="str">
            <v>No Aplica</v>
          </cell>
          <cell r="EN601" t="str">
            <v>No Aplica</v>
          </cell>
          <cell r="EO601" t="e">
            <v>#VALUE!</v>
          </cell>
          <cell r="EP601">
            <v>45815</v>
          </cell>
          <cell r="ES601" t="str">
            <v>Clausula 1 - Numeral 6 y 23</v>
          </cell>
          <cell r="ET60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01" t="str">
            <v>No aplica</v>
          </cell>
        </row>
        <row r="602">
          <cell r="E602">
            <v>596</v>
          </cell>
          <cell r="F602" t="str">
            <v>596-2022</v>
          </cell>
          <cell r="G602" t="str">
            <v>CO1.PCCNTR.3284798</v>
          </cell>
          <cell r="H602" t="str">
            <v>CONSTRUIR  8  OBRAS EN ESPACIOS PÚBLICOS EN TERRITORIOS DE MEJORAMIENTO INTEGRAL DE BARRIOS</v>
          </cell>
          <cell r="I602" t="str">
            <v>En Ejecución</v>
          </cell>
          <cell r="J602" t="str">
            <v>https://community.secop.gov.co/Public/Tendering/OpportunityDetail/Index?noticeUID=CO1.NTC.2598289&amp;isFromPublicArea=True&amp;isModal=true&amp;asPopupView=true</v>
          </cell>
          <cell r="K602" t="str">
            <v>SDHT-SDB-PSAG-075-2022</v>
          </cell>
          <cell r="L602" t="str">
            <v>X</v>
          </cell>
          <cell r="N602" t="str">
            <v>CC</v>
          </cell>
          <cell r="O602">
            <v>1032470596</v>
          </cell>
          <cell r="P602">
            <v>0</v>
          </cell>
          <cell r="Q602" t="str">
            <v>MACIAS LIEVANO</v>
          </cell>
          <cell r="R602" t="str">
            <v>SEBASTIAN ANDRES</v>
          </cell>
          <cell r="S602" t="str">
            <v>No Aplica</v>
          </cell>
          <cell r="T602" t="str">
            <v>SEBASTIAN ANDRES MACIAS LIEVANO</v>
          </cell>
          <cell r="U602" t="str">
            <v>M</v>
          </cell>
          <cell r="V602">
            <v>44579</v>
          </cell>
          <cell r="W602">
            <v>44581</v>
          </cell>
          <cell r="X602">
            <v>44580</v>
          </cell>
          <cell r="Y602">
            <v>44913</v>
          </cell>
          <cell r="Z602" t="str">
            <v>Contratación Directa</v>
          </cell>
          <cell r="AA602" t="str">
            <v>Contrato</v>
          </cell>
          <cell r="AB602" t="str">
            <v>Prestación de Servicios  de Apoyo a la Gestión</v>
          </cell>
          <cell r="AC602" t="str">
            <v>PRESTAR SERVICIOS DE APOYO A LA GESTIÓN EN LA ESTRUCTURACIÓN Y SEGUIMIENTO A PROCESOS CONTRACTUALES, ASÍ COMO EN LA PROYECCIÓN DE RESPUESTAS JURÍDICAS EN EL MARCO DEL MEJORAMIENTO INTEGRAL DE BARRIOS Y DEMÁS PROCESOS ADELANTADOS POR LA SUBDIRECCIÓN DE BARRIOS</v>
          </cell>
          <cell r="AD602">
            <v>44581</v>
          </cell>
          <cell r="AE602">
            <v>44581</v>
          </cell>
          <cell r="AF602">
            <v>44581</v>
          </cell>
          <cell r="AG602">
            <v>44914</v>
          </cell>
          <cell r="AH602">
            <v>11</v>
          </cell>
          <cell r="AI602">
            <v>0</v>
          </cell>
          <cell r="AJ602">
            <v>11</v>
          </cell>
          <cell r="AK602">
            <v>11</v>
          </cell>
          <cell r="AL602">
            <v>0</v>
          </cell>
          <cell r="AN602">
            <v>44914</v>
          </cell>
          <cell r="AO602">
            <v>45100000</v>
          </cell>
          <cell r="AP602">
            <v>45100000</v>
          </cell>
          <cell r="AQ602">
            <v>4100000</v>
          </cell>
          <cell r="AR602">
            <v>0</v>
          </cell>
          <cell r="AS602">
            <v>2763</v>
          </cell>
          <cell r="AT602">
            <v>291</v>
          </cell>
          <cell r="AU602">
            <v>44565</v>
          </cell>
          <cell r="AV602">
            <v>45100000</v>
          </cell>
          <cell r="AW602" t="str">
            <v>O23011601190000007575</v>
          </cell>
          <cell r="AX602" t="str">
            <v>INVERSION</v>
          </cell>
          <cell r="AY602">
            <v>0</v>
          </cell>
          <cell r="AZ602" t="str">
            <v>5000264755</v>
          </cell>
          <cell r="BA602">
            <v>572</v>
          </cell>
          <cell r="BB602">
            <v>44580</v>
          </cell>
          <cell r="BC602">
            <v>45100000</v>
          </cell>
          <cell r="BK602" t="str">
            <v/>
          </cell>
          <cell r="CE602" t="str">
            <v/>
          </cell>
          <cell r="CF602" t="str">
            <v/>
          </cell>
          <cell r="EL602" t="str">
            <v>NO</v>
          </cell>
          <cell r="EM602" t="str">
            <v>No Aplica</v>
          </cell>
          <cell r="EN602" t="str">
            <v xml:space="preserve">120
</v>
          </cell>
          <cell r="EO602" t="e">
            <v>#VALUE!</v>
          </cell>
          <cell r="EP602">
            <v>45814</v>
          </cell>
          <cell r="ES602" t="str">
            <v>Clausula 1 - Numeral 6 y 23</v>
          </cell>
          <cell r="ET60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02" t="str">
            <v>No aplica</v>
          </cell>
        </row>
        <row r="603">
          <cell r="E603">
            <v>597</v>
          </cell>
          <cell r="F603" t="str">
            <v>597-2022</v>
          </cell>
          <cell r="G603" t="str">
            <v>CO1.PCCNTR.3285227</v>
          </cell>
          <cell r="H603" t="str">
            <v>CONSTRUIR  8  OBRAS EN ESPACIOS PÚBLICOS EN TERRITORIOS DE MEJORAMIENTO INTEGRAL DE BARRIOS</v>
          </cell>
          <cell r="I603" t="str">
            <v>En Ejecución</v>
          </cell>
          <cell r="J603" t="str">
            <v>https://community.secop.gov.co/Public/Tendering/OpportunityDetail/Index?noticeUID=CO1.NTC.2598447&amp;isFromPublicArea=True&amp;isModal=true&amp;asPopupView=true</v>
          </cell>
          <cell r="K603" t="str">
            <v>SDHT-SDB-PSP-027-2022</v>
          </cell>
          <cell r="L603" t="str">
            <v>X</v>
          </cell>
          <cell r="N603" t="str">
            <v>CC</v>
          </cell>
          <cell r="O603">
            <v>52283995</v>
          </cell>
          <cell r="P603">
            <v>6</v>
          </cell>
          <cell r="Q603" t="str">
            <v>BAUTISTA IBARRA</v>
          </cell>
          <cell r="R603" t="str">
            <v>EMMA CECILIA</v>
          </cell>
          <cell r="S603" t="str">
            <v>No Aplica</v>
          </cell>
          <cell r="T603" t="str">
            <v>EMMA CECILIA BAUTISTA IBARRA</v>
          </cell>
          <cell r="U603" t="str">
            <v>F</v>
          </cell>
          <cell r="V603">
            <v>44579</v>
          </cell>
          <cell r="W603">
            <v>44585</v>
          </cell>
          <cell r="X603">
            <v>44582</v>
          </cell>
          <cell r="Y603">
            <v>44758</v>
          </cell>
          <cell r="Z603" t="str">
            <v>Contratación Directa</v>
          </cell>
          <cell r="AA603" t="str">
            <v>Contrato</v>
          </cell>
          <cell r="AB603" t="str">
            <v>Prestación de Servicios Profesionales</v>
          </cell>
          <cell r="AC603" t="str">
            <v xml:space="preserve"> PRESTAR SERVICIOS PROFESIONALES PARA APOYAR EL SEGUIMIENTO EN EL AVANCE DE OBRAS DE LAS INTERVENCIONES DEFINIDAS EN LOS PLANES DE ACCIÓN DE MEJORAMIENTO INTEGRAL EN TERRITORIOS PRIORIZADOS POR LA SECRETARÍA DISTRITAL DEL HÁBITAT</v>
          </cell>
          <cell r="AD603">
            <v>44585</v>
          </cell>
          <cell r="AE603">
            <v>44585</v>
          </cell>
          <cell r="AF603">
            <v>44585</v>
          </cell>
          <cell r="AG603">
            <v>44765</v>
          </cell>
          <cell r="AH603">
            <v>6</v>
          </cell>
          <cell r="AI603">
            <v>0</v>
          </cell>
          <cell r="AJ603">
            <v>6</v>
          </cell>
          <cell r="AK603">
            <v>6</v>
          </cell>
          <cell r="AL603">
            <v>0</v>
          </cell>
          <cell r="AN603">
            <v>44765</v>
          </cell>
          <cell r="AO603">
            <v>43800000</v>
          </cell>
          <cell r="AP603">
            <v>43800000</v>
          </cell>
          <cell r="AQ603">
            <v>7300000</v>
          </cell>
          <cell r="AR603">
            <v>0</v>
          </cell>
          <cell r="AS603">
            <v>2784</v>
          </cell>
          <cell r="AT603">
            <v>424</v>
          </cell>
          <cell r="AU603">
            <v>44565</v>
          </cell>
          <cell r="AV603">
            <v>43800000</v>
          </cell>
          <cell r="AW603" t="str">
            <v>O23011601190000007575</v>
          </cell>
          <cell r="AX603" t="str">
            <v>INVERSION</v>
          </cell>
          <cell r="AY603">
            <v>0</v>
          </cell>
          <cell r="AZ603" t="str">
            <v>5000264763</v>
          </cell>
          <cell r="BA603">
            <v>574</v>
          </cell>
          <cell r="BB603">
            <v>44580</v>
          </cell>
          <cell r="BC603">
            <v>43800000</v>
          </cell>
          <cell r="BK603" t="str">
            <v/>
          </cell>
          <cell r="CE603" t="str">
            <v/>
          </cell>
          <cell r="CF603" t="str">
            <v/>
          </cell>
          <cell r="EL603" t="str">
            <v>NO</v>
          </cell>
          <cell r="EM603" t="str">
            <v>No Aplica</v>
          </cell>
          <cell r="EN603" t="str">
            <v xml:space="preserve">120
</v>
          </cell>
          <cell r="EO603" t="e">
            <v>#VALUE!</v>
          </cell>
          <cell r="EP603">
            <v>45665</v>
          </cell>
          <cell r="ES603" t="str">
            <v>Clausula 1 - Numeral 6 y 23</v>
          </cell>
          <cell r="ET60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03" t="str">
            <v>No aplica</v>
          </cell>
        </row>
        <row r="604">
          <cell r="E604">
            <v>598</v>
          </cell>
          <cell r="F604" t="str">
            <v>598-2022</v>
          </cell>
          <cell r="G604" t="str">
            <v>CO1.PCCNTR.3285452</v>
          </cell>
          <cell r="H604" t="str">
            <v xml:space="preserve">ASIGNAR 4500 SUBSIDIOS PARA MEJORAMIENTO DE VIVIENDA PRIORIZANDO HOGARES CON JEFATURA FEMENINA, PERSONAS CON DISCAPACIDAD, VÍCTIMAS DEL CONFLICTO ARMADO, POBLACIÓN ÉTNICA Y ADULTOS MAYORES </v>
          </cell>
          <cell r="I604" t="str">
            <v>En Ejecución</v>
          </cell>
          <cell r="J604" t="str">
            <v>https://community.secop.gov.co/Public/Tendering/OpportunityDetail/Index?noticeUID=CO1.NTC.2598947&amp;isFromPublicArea=True&amp;isModal=true&amp;asPopupView=true</v>
          </cell>
          <cell r="K604" t="str">
            <v>SDHT-SDB-PSP-082-2022</v>
          </cell>
          <cell r="L604" t="str">
            <v>X</v>
          </cell>
          <cell r="N604" t="str">
            <v>CC</v>
          </cell>
          <cell r="O604">
            <v>1020826302</v>
          </cell>
          <cell r="P604">
            <v>9</v>
          </cell>
          <cell r="Q604" t="str">
            <v>CHACON VALDERRAMA</v>
          </cell>
          <cell r="R604" t="str">
            <v>MARIA FERNANDA DEL SOCORRO</v>
          </cell>
          <cell r="S604" t="str">
            <v>No Aplica</v>
          </cell>
          <cell r="T604" t="str">
            <v>MARIA FERNANDA DEL SOCORRO CHACON VALDERRAMA</v>
          </cell>
          <cell r="U604" t="str">
            <v>F</v>
          </cell>
          <cell r="V604">
            <v>44579</v>
          </cell>
          <cell r="W604">
            <v>44581</v>
          </cell>
          <cell r="X604">
            <v>44582</v>
          </cell>
          <cell r="Y604">
            <v>44914</v>
          </cell>
          <cell r="Z604" t="str">
            <v>Contratación Directa</v>
          </cell>
          <cell r="AA604" t="str">
            <v>Contrato</v>
          </cell>
          <cell r="AB604" t="str">
            <v>Prestación de Servicios Profesionales</v>
          </cell>
          <cell r="AC604" t="str">
            <v xml:space="preserve"> PRESTAR SERVICIOS PROFESIONALES PARA APOYAR LAS ACTIVIDADES TÉCNICAS EN LA ESTRUCTURACIÓN DE LOS MEJORAMIENTOS DE VIVIENDA- MODALIDAD HABITABILIDAD EN LOS TERRITORIOS PRIORIZADOS POR LA SECRETARÍA DISTRITAL DEL HÁBITAT</v>
          </cell>
          <cell r="AD604">
            <v>44582</v>
          </cell>
          <cell r="AE604">
            <v>44582</v>
          </cell>
          <cell r="AF604">
            <v>44582</v>
          </cell>
          <cell r="AG604">
            <v>44915</v>
          </cell>
          <cell r="AH604">
            <v>11</v>
          </cell>
          <cell r="AI604">
            <v>0</v>
          </cell>
          <cell r="AJ604">
            <v>11</v>
          </cell>
          <cell r="AK604">
            <v>11</v>
          </cell>
          <cell r="AL604">
            <v>0</v>
          </cell>
          <cell r="AN604">
            <v>44915</v>
          </cell>
          <cell r="AO604">
            <v>58300000</v>
          </cell>
          <cell r="AP604">
            <v>58300000</v>
          </cell>
          <cell r="AQ604">
            <v>5300000</v>
          </cell>
          <cell r="AR604">
            <v>0</v>
          </cell>
          <cell r="AS604">
            <v>2720</v>
          </cell>
          <cell r="AT604">
            <v>339</v>
          </cell>
          <cell r="AU604">
            <v>44565</v>
          </cell>
          <cell r="AV604">
            <v>58300000</v>
          </cell>
          <cell r="AW604" t="str">
            <v>O23011601010000007715</v>
          </cell>
          <cell r="AX604" t="str">
            <v>INVERSION</v>
          </cell>
          <cell r="AY604">
            <v>0</v>
          </cell>
          <cell r="AZ604" t="str">
            <v>5000264779</v>
          </cell>
          <cell r="BA604">
            <v>577</v>
          </cell>
          <cell r="BB604">
            <v>44580</v>
          </cell>
          <cell r="BC604">
            <v>58300000</v>
          </cell>
          <cell r="BK604" t="str">
            <v/>
          </cell>
          <cell r="CE604" t="str">
            <v/>
          </cell>
          <cell r="CF604" t="str">
            <v/>
          </cell>
          <cell r="EL604" t="str">
            <v>NO</v>
          </cell>
          <cell r="EM604" t="str">
            <v>No Aplica</v>
          </cell>
          <cell r="EN604" t="str">
            <v xml:space="preserve">120
</v>
          </cell>
          <cell r="EO604" t="e">
            <v>#VALUE!</v>
          </cell>
          <cell r="EP604">
            <v>45815</v>
          </cell>
          <cell r="ES604" t="str">
            <v>Clausula 1 - Numeral 6 y 23</v>
          </cell>
          <cell r="ET60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04" t="str">
            <v>No aplica</v>
          </cell>
        </row>
        <row r="605">
          <cell r="E605">
            <v>599</v>
          </cell>
          <cell r="F605" t="str">
            <v>599-2022</v>
          </cell>
          <cell r="G605" t="str">
            <v>CO1.PCCNTR.3282750</v>
          </cell>
          <cell r="H605" t="str">
            <v>MEJORAR 682 VIVIENDAS  RURALES Y EN BORDES URBANOS PRIORIZADAS</v>
          </cell>
          <cell r="I605" t="str">
            <v>En Ejecución</v>
          </cell>
          <cell r="J605" t="str">
            <v>https://community.secop.gov.co/Public/Tendering/OpportunityDetail/Index?noticeUID=CO1.NTC.2595813&amp;isFromPublicArea=True&amp;isModal=true&amp;asPopupView=true</v>
          </cell>
          <cell r="K605" t="str">
            <v>SDHT-SDO-PSP-068-2022</v>
          </cell>
          <cell r="L605" t="str">
            <v>X</v>
          </cell>
          <cell r="N605" t="str">
            <v>CC</v>
          </cell>
          <cell r="O605">
            <v>1018469096</v>
          </cell>
          <cell r="Q605" t="str">
            <v>DUARTE AGUILERA</v>
          </cell>
          <cell r="R605" t="str">
            <v>YEISON</v>
          </cell>
          <cell r="S605" t="str">
            <v>No Aplica</v>
          </cell>
          <cell r="T605" t="str">
            <v>YEISON DUARTE AGUILERA</v>
          </cell>
          <cell r="U605" t="str">
            <v>M</v>
          </cell>
          <cell r="V605">
            <v>44579</v>
          </cell>
          <cell r="W605" t="str">
            <v>No Aplica</v>
          </cell>
          <cell r="X605">
            <v>44580</v>
          </cell>
          <cell r="Y605">
            <v>44913</v>
          </cell>
          <cell r="Z605" t="str">
            <v>Contratación Directa</v>
          </cell>
          <cell r="AA605" t="str">
            <v>Contrato</v>
          </cell>
          <cell r="AB605" t="str">
            <v>Prestación de Servicios Profesionales</v>
          </cell>
          <cell r="AC605" t="str">
            <v xml:space="preserve"> PRESTAR SERVICIOS PROFESIONALES PARA APOYAR EN EL SEGUIMIENTO TÉCNICO A LOS CONTRATOS DE ESTUDIOS, DISEÑOS Y OBRAS DE MEJORAMIENTO INTEGRAL RURAL Y DE BORDES, Y LOS DEMÁS PROYECTOS PRIORIZADOS POR LA SUBDIRECCIÓN DE OPERACIONES.</v>
          </cell>
          <cell r="AD605">
            <v>44580</v>
          </cell>
          <cell r="AE605">
            <v>44580</v>
          </cell>
          <cell r="AF605">
            <v>44580</v>
          </cell>
          <cell r="AG605">
            <v>44913</v>
          </cell>
          <cell r="AH605">
            <v>11</v>
          </cell>
          <cell r="AI605">
            <v>0</v>
          </cell>
          <cell r="AJ605">
            <v>11</v>
          </cell>
          <cell r="AK605">
            <v>11</v>
          </cell>
          <cell r="AL605">
            <v>0</v>
          </cell>
          <cell r="AN605">
            <v>44913</v>
          </cell>
          <cell r="AO605">
            <v>57783000</v>
          </cell>
          <cell r="AP605">
            <v>57783000</v>
          </cell>
          <cell r="AQ605">
            <v>5253000</v>
          </cell>
          <cell r="AR605">
            <v>0</v>
          </cell>
          <cell r="AS605">
            <v>3411</v>
          </cell>
          <cell r="AT605">
            <v>396</v>
          </cell>
          <cell r="AU605">
            <v>44565</v>
          </cell>
          <cell r="AV605">
            <v>57783000</v>
          </cell>
          <cell r="AW605" t="str">
            <v>O23011601190000007659</v>
          </cell>
          <cell r="AX605" t="str">
            <v>INVERSION</v>
          </cell>
          <cell r="AY605">
            <v>0</v>
          </cell>
          <cell r="AZ605" t="str">
            <v>5000264757</v>
          </cell>
          <cell r="BA605">
            <v>573</v>
          </cell>
          <cell r="BB605">
            <v>44580</v>
          </cell>
          <cell r="BC605">
            <v>57783000</v>
          </cell>
          <cell r="BK605" t="str">
            <v/>
          </cell>
          <cell r="CE605" t="str">
            <v/>
          </cell>
          <cell r="CF605" t="str">
            <v/>
          </cell>
          <cell r="DA605">
            <v>44823</v>
          </cell>
          <cell r="DB605" t="str">
            <v>ELKIN YESID MORENO SANCHEZ</v>
          </cell>
          <cell r="DC605">
            <v>1071168961</v>
          </cell>
          <cell r="DD605" t="str">
            <v>CR 43 7 65</v>
          </cell>
          <cell r="DE605">
            <v>3138402908</v>
          </cell>
          <cell r="DF605" t="str">
            <v>eymorenos7@gmail.com</v>
          </cell>
          <cell r="DG605">
            <v>15759000</v>
          </cell>
          <cell r="DH605" t="str">
            <v>No Aplica</v>
          </cell>
          <cell r="EL605" t="str">
            <v>NO</v>
          </cell>
          <cell r="EM605" t="str">
            <v>No Aplica</v>
          </cell>
          <cell r="EN605" t="str">
            <v xml:space="preserve">120
</v>
          </cell>
          <cell r="EO605" t="e">
            <v>#VALUE!</v>
          </cell>
          <cell r="EP605">
            <v>45813</v>
          </cell>
          <cell r="ES605" t="str">
            <v>Clausula 1 - Numeral 6 y 23</v>
          </cell>
          <cell r="ET60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05" t="str">
            <v>No aplica</v>
          </cell>
        </row>
        <row r="606">
          <cell r="E606">
            <v>600</v>
          </cell>
          <cell r="F606" t="str">
            <v>600-2022</v>
          </cell>
          <cell r="G606" t="str">
            <v>CO1.PCCNTR.3282859</v>
          </cell>
          <cell r="H606" t="str">
            <v xml:space="preserve">CONSTRUIR 75 VIVIENDAS RURALES NUEVAS </v>
          </cell>
          <cell r="I606" t="str">
            <v>En Ejecución</v>
          </cell>
          <cell r="J606" t="str">
            <v>https://community.secop.gov.co/Public/Tendering/OpportunityDetail/Index?noticeUID=CO1.NTC.2595661&amp;isFromPublicArea=True&amp;isModal=true&amp;asPopupView=true</v>
          </cell>
          <cell r="K606" t="str">
            <v>SDHT-SDO-PSP-053-2022</v>
          </cell>
          <cell r="L606" t="str">
            <v>X</v>
          </cell>
          <cell r="N606" t="str">
            <v>CC</v>
          </cell>
          <cell r="O606">
            <v>52355481</v>
          </cell>
          <cell r="Q606" t="str">
            <v>LAMPREA OYOLA</v>
          </cell>
          <cell r="R606" t="str">
            <v>DIANA MARIA</v>
          </cell>
          <cell r="S606" t="str">
            <v>No Aplica</v>
          </cell>
          <cell r="T606" t="str">
            <v>DIANA MARIA LAMPREA OYOLA</v>
          </cell>
          <cell r="U606" t="str">
            <v>F</v>
          </cell>
          <cell r="V606">
            <v>44579</v>
          </cell>
          <cell r="W606" t="str">
            <v>No Aplica</v>
          </cell>
          <cell r="X606">
            <v>44580</v>
          </cell>
          <cell r="Y606">
            <v>44913</v>
          </cell>
          <cell r="Z606" t="str">
            <v>Contratación Directa</v>
          </cell>
          <cell r="AA606" t="str">
            <v>Contrato</v>
          </cell>
          <cell r="AB606" t="str">
            <v>Prestación de Servicios Profesionales</v>
          </cell>
          <cell r="AC606" t="str">
            <v>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v>
          </cell>
          <cell r="AD606">
            <v>44580</v>
          </cell>
          <cell r="AE606">
            <v>44580</v>
          </cell>
          <cell r="AF606">
            <v>44580</v>
          </cell>
          <cell r="AG606">
            <v>44913</v>
          </cell>
          <cell r="AH606">
            <v>11</v>
          </cell>
          <cell r="AI606">
            <v>0</v>
          </cell>
          <cell r="AJ606">
            <v>11</v>
          </cell>
          <cell r="AK606">
            <v>11</v>
          </cell>
          <cell r="AL606">
            <v>0</v>
          </cell>
          <cell r="AN606">
            <v>44913</v>
          </cell>
          <cell r="AO606">
            <v>82258000</v>
          </cell>
          <cell r="AP606">
            <v>82258000</v>
          </cell>
          <cell r="AQ606">
            <v>7478000</v>
          </cell>
          <cell r="AR606">
            <v>0</v>
          </cell>
          <cell r="AS606">
            <v>3417</v>
          </cell>
          <cell r="AT606">
            <v>427</v>
          </cell>
          <cell r="AU606">
            <v>44565</v>
          </cell>
          <cell r="AV606">
            <v>82258000</v>
          </cell>
          <cell r="AW606" t="str">
            <v>O23011601190000007659</v>
          </cell>
          <cell r="AX606" t="str">
            <v>INVERSION</v>
          </cell>
          <cell r="AY606">
            <v>0</v>
          </cell>
          <cell r="AZ606" t="str">
            <v>5000264846</v>
          </cell>
          <cell r="BA606">
            <v>581</v>
          </cell>
          <cell r="BB606">
            <v>44580</v>
          </cell>
          <cell r="BC606">
            <v>82258000</v>
          </cell>
          <cell r="BK606" t="str">
            <v/>
          </cell>
          <cell r="CE606" t="str">
            <v/>
          </cell>
          <cell r="CF606" t="str">
            <v/>
          </cell>
          <cell r="DA606">
            <v>44799</v>
          </cell>
          <cell r="DB606" t="str">
            <v>ERICK SEBASTIAN ALVARADO RODRIGUEZ</v>
          </cell>
          <cell r="DC606">
            <v>1032410096</v>
          </cell>
          <cell r="DD606" t="str">
            <v>CR 103B No. 82 - 92</v>
          </cell>
          <cell r="DE606" t="str">
            <v>4703247 - 3108784353</v>
          </cell>
          <cell r="DF606" t="str">
            <v>ericksjbb@gmail.com</v>
          </cell>
          <cell r="DG606">
            <v>28167133</v>
          </cell>
          <cell r="DH606" t="str">
            <v>No Aplica</v>
          </cell>
          <cell r="EL606" t="str">
            <v>NO</v>
          </cell>
          <cell r="EM606" t="str">
            <v>No Aplica</v>
          </cell>
          <cell r="EN606" t="str">
            <v xml:space="preserve">120
</v>
          </cell>
          <cell r="EO606" t="e">
            <v>#VALUE!</v>
          </cell>
          <cell r="EP606">
            <v>45813</v>
          </cell>
          <cell r="ES606" t="str">
            <v>Clausula 1 - Numeral 6 y 23</v>
          </cell>
          <cell r="ET60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06" t="str">
            <v>No aplica</v>
          </cell>
        </row>
        <row r="607">
          <cell r="E607">
            <v>601</v>
          </cell>
          <cell r="F607" t="str">
            <v>601-2022</v>
          </cell>
          <cell r="G607" t="str">
            <v>CO1.PCCNTR.3282878</v>
          </cell>
          <cell r="H607" t="str">
            <v xml:space="preserve">INTERVENIR  11  ESPACIOS PÚBLICOS  EN SUELO RURAL Y BORDES URBANOS </v>
          </cell>
          <cell r="I607" t="str">
            <v>En Ejecución</v>
          </cell>
          <cell r="J607" t="str">
            <v>https://community.secop.gov.co/Public/Tendering/OpportunityDetail/Index?noticeUID=CO1.NTC.2595810&amp;isFromPublicArea=True&amp;isModal=true&amp;asPopupView=true</v>
          </cell>
          <cell r="K607" t="str">
            <v>SDHT-SDO-PSP-039-2022</v>
          </cell>
          <cell r="L607" t="str">
            <v>X</v>
          </cell>
          <cell r="N607" t="str">
            <v>CC</v>
          </cell>
          <cell r="O607">
            <v>1030666797</v>
          </cell>
          <cell r="P607">
            <v>1</v>
          </cell>
          <cell r="Q607" t="str">
            <v>PINZON CABRERA</v>
          </cell>
          <cell r="R607" t="str">
            <v>MARIA CAMILA</v>
          </cell>
          <cell r="S607" t="str">
            <v>No Aplica</v>
          </cell>
          <cell r="T607" t="str">
            <v>MARIA CAMILA PINZON CABRERA</v>
          </cell>
          <cell r="U607" t="str">
            <v>F</v>
          </cell>
          <cell r="V607">
            <v>44579</v>
          </cell>
          <cell r="W607" t="str">
            <v>No Aplica</v>
          </cell>
          <cell r="X607">
            <v>44580</v>
          </cell>
          <cell r="Y607">
            <v>44913</v>
          </cell>
          <cell r="Z607" t="str">
            <v>Contratación Directa</v>
          </cell>
          <cell r="AA607" t="str">
            <v>Contrato</v>
          </cell>
          <cell r="AB607" t="str">
            <v>Prestación de Servicios Profesionales</v>
          </cell>
          <cell r="AC607" t="str">
            <v>PRESTAR SERVICIOS PROFESIONALES PARA APOYAR LA ELABORACIÓN DE PLANIMETRÍA, RENDERS Y MODELACIONES URBANAS Y ARQUITECTÓNICAS, NECESARIOS PARA LA FORMULACIÓN E IMPLEMENTACIÓN DE LAS INTERVENCIONES DE BORDES, Y LOS DEMÁS PROYECTOS PRIORIZADOS POR LA SUBDIRECCIÓN DE OPERACIONES.</v>
          </cell>
          <cell r="AD607">
            <v>44580</v>
          </cell>
          <cell r="AE607">
            <v>44580</v>
          </cell>
          <cell r="AF607">
            <v>44580</v>
          </cell>
          <cell r="AG607">
            <v>44913</v>
          </cell>
          <cell r="AH607">
            <v>11</v>
          </cell>
          <cell r="AI607">
            <v>0</v>
          </cell>
          <cell r="AJ607">
            <v>11</v>
          </cell>
          <cell r="AK607">
            <v>11</v>
          </cell>
          <cell r="AL607">
            <v>0</v>
          </cell>
          <cell r="AM607">
            <v>44913</v>
          </cell>
          <cell r="AN607">
            <v>44931</v>
          </cell>
          <cell r="AO607">
            <v>57783000</v>
          </cell>
          <cell r="AP607">
            <v>57783000</v>
          </cell>
          <cell r="AQ607">
            <v>5253000</v>
          </cell>
          <cell r="AR607">
            <v>0</v>
          </cell>
          <cell r="AS607">
            <v>3420</v>
          </cell>
          <cell r="AT607">
            <v>429</v>
          </cell>
          <cell r="AU607">
            <v>44565</v>
          </cell>
          <cell r="AV607">
            <v>57783000</v>
          </cell>
          <cell r="AW607" t="str">
            <v>O23011601190000007659</v>
          </cell>
          <cell r="AX607" t="str">
            <v>INVERSION</v>
          </cell>
          <cell r="AY607">
            <v>0</v>
          </cell>
          <cell r="AZ607" t="str">
            <v>5000264857</v>
          </cell>
          <cell r="BA607">
            <v>582</v>
          </cell>
          <cell r="BB607">
            <v>44580</v>
          </cell>
          <cell r="BC607">
            <v>57783000</v>
          </cell>
          <cell r="BK607" t="str">
            <v/>
          </cell>
          <cell r="CE607" t="str">
            <v/>
          </cell>
          <cell r="CF607" t="str">
            <v/>
          </cell>
          <cell r="DQ607">
            <v>44806</v>
          </cell>
          <cell r="DR607">
            <v>44806</v>
          </cell>
          <cell r="DS607">
            <v>44822</v>
          </cell>
          <cell r="DT607">
            <v>17</v>
          </cell>
          <cell r="EL607" t="str">
            <v>NO</v>
          </cell>
          <cell r="EM607" t="str">
            <v>No Aplica</v>
          </cell>
          <cell r="EN607" t="str">
            <v xml:space="preserve">120
</v>
          </cell>
          <cell r="EO607" t="e">
            <v>#VALUE!</v>
          </cell>
          <cell r="EP607">
            <v>45831</v>
          </cell>
          <cell r="ES607" t="str">
            <v>Clausula 1 - Numeral 6 y 23</v>
          </cell>
          <cell r="ET60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07" t="str">
            <v>No aplica</v>
          </cell>
        </row>
        <row r="608">
          <cell r="E608">
            <v>602</v>
          </cell>
          <cell r="F608" t="str">
            <v>602-2022</v>
          </cell>
          <cell r="G608" t="str">
            <v>CO1.PCCNTR.3283113</v>
          </cell>
          <cell r="H608" t="str">
            <v xml:space="preserve">INTERVENIR  11  ESPACIOS PÚBLICOS  EN SUELO RURAL Y BORDES URBANOS </v>
          </cell>
          <cell r="I608" t="str">
            <v>En Ejecución</v>
          </cell>
          <cell r="J608" t="str">
            <v>https://community.secop.gov.co/Public/Tendering/OpportunityDetail/Index?noticeUID=CO1.NTC.2595679&amp;isFromPublicArea=True&amp;isModal=true&amp;asPopupView=true</v>
          </cell>
          <cell r="K608" t="str">
            <v>SDHT-SDO-PSP-040-2022</v>
          </cell>
          <cell r="L608" t="str">
            <v>X</v>
          </cell>
          <cell r="N608" t="str">
            <v>CC</v>
          </cell>
          <cell r="O608">
            <v>1033747881</v>
          </cell>
          <cell r="P608">
            <v>1</v>
          </cell>
          <cell r="Q608" t="str">
            <v>SILVA ESPINEL</v>
          </cell>
          <cell r="R608" t="str">
            <v>YULY TATIANA</v>
          </cell>
          <cell r="S608" t="str">
            <v>No Aplica</v>
          </cell>
          <cell r="T608" t="str">
            <v>YULY TATIANA SILVA ESPINEL</v>
          </cell>
          <cell r="U608" t="str">
            <v>F</v>
          </cell>
          <cell r="V608">
            <v>44579</v>
          </cell>
          <cell r="W608" t="str">
            <v>No Aplica</v>
          </cell>
          <cell r="X608">
            <v>44580</v>
          </cell>
          <cell r="Y608">
            <v>44913</v>
          </cell>
          <cell r="Z608" t="str">
            <v>Contratación Directa</v>
          </cell>
          <cell r="AA608" t="str">
            <v>Contrato</v>
          </cell>
          <cell r="AB608" t="str">
            <v>Prestación de Servicios Profesionales</v>
          </cell>
          <cell r="AC608" t="str">
            <v>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v>
          </cell>
          <cell r="AD608">
            <v>44580</v>
          </cell>
          <cell r="AE608">
            <v>44580</v>
          </cell>
          <cell r="AF608">
            <v>44580</v>
          </cell>
          <cell r="AG608">
            <v>44913</v>
          </cell>
          <cell r="AH608">
            <v>11</v>
          </cell>
          <cell r="AI608">
            <v>0</v>
          </cell>
          <cell r="AJ608">
            <v>11</v>
          </cell>
          <cell r="AK608">
            <v>11</v>
          </cell>
          <cell r="AL608">
            <v>0</v>
          </cell>
          <cell r="AN608">
            <v>44913</v>
          </cell>
          <cell r="AO608">
            <v>82258000</v>
          </cell>
          <cell r="AP608">
            <v>82258000</v>
          </cell>
          <cell r="AQ608">
            <v>7478000</v>
          </cell>
          <cell r="AR608">
            <v>0</v>
          </cell>
          <cell r="AS608">
            <v>3421</v>
          </cell>
          <cell r="AT608">
            <v>255</v>
          </cell>
          <cell r="AU608">
            <v>44565</v>
          </cell>
          <cell r="AV608">
            <v>82258000</v>
          </cell>
          <cell r="AW608" t="str">
            <v>O23011601190000007659</v>
          </cell>
          <cell r="AX608" t="str">
            <v>INVERSION</v>
          </cell>
          <cell r="AY608">
            <v>0</v>
          </cell>
          <cell r="AZ608" t="str">
            <v>5000264864</v>
          </cell>
          <cell r="BA608">
            <v>583</v>
          </cell>
          <cell r="BB608">
            <v>44580</v>
          </cell>
          <cell r="BC608">
            <v>82258000</v>
          </cell>
          <cell r="BK608" t="str">
            <v/>
          </cell>
          <cell r="CE608" t="str">
            <v/>
          </cell>
          <cell r="CF608" t="str">
            <v/>
          </cell>
          <cell r="EL608" t="str">
            <v>NO</v>
          </cell>
          <cell r="EM608" t="str">
            <v>No Aplica</v>
          </cell>
          <cell r="EN608" t="str">
            <v xml:space="preserve">120
</v>
          </cell>
          <cell r="EO608" t="e">
            <v>#VALUE!</v>
          </cell>
          <cell r="EP608">
            <v>45813</v>
          </cell>
          <cell r="ES608" t="str">
            <v>Clausula 1 - Numeral 6 y 23</v>
          </cell>
          <cell r="ET60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08" t="str">
            <v>No aplica</v>
          </cell>
        </row>
        <row r="609">
          <cell r="E609">
            <v>603</v>
          </cell>
          <cell r="F609" t="str">
            <v>603-2022</v>
          </cell>
          <cell r="G609" t="str">
            <v>CO1.PCCNTR.3283021</v>
          </cell>
          <cell r="H609" t="str">
            <v xml:space="preserve">REALIZAR 2 ESTUDIOS O DISEÑOS DE PREFACTIBILIDAD Y FACTIBILIDAD PARA PROYECTOS GESTIONADOS DE REVITALIZACIÓN URBANA PARA LA COMPETITIVIDAD EN TORNO A NUEVAS INTERVENCIONES PÚBLICAS DE DESARROLLO URBANO. </v>
          </cell>
          <cell r="I609" t="str">
            <v>Terminación Anticipada</v>
          </cell>
          <cell r="J609" t="str">
            <v>https://community.secop.gov.co/Public/Tendering/OpportunityDetail/Index?noticeUID=CO1.NTC.2595688&amp;isFromPublicArea=True&amp;isModal=true&amp;asPopupView=true</v>
          </cell>
          <cell r="K609" t="str">
            <v>SDHT-SDO-PSP-017-2022</v>
          </cell>
          <cell r="L609" t="str">
            <v>X</v>
          </cell>
          <cell r="N609" t="str">
            <v>CC</v>
          </cell>
          <cell r="O609">
            <v>79692076</v>
          </cell>
          <cell r="P609">
            <v>5</v>
          </cell>
          <cell r="Q609" t="str">
            <v>ALZATE CARREÑO</v>
          </cell>
          <cell r="R609" t="str">
            <v>FABIO ALBERTO</v>
          </cell>
          <cell r="S609" t="str">
            <v>No Aplica</v>
          </cell>
          <cell r="T609" t="str">
            <v>FABIO ALBERTO ALZATE CARREÑO</v>
          </cell>
          <cell r="U609" t="str">
            <v>M</v>
          </cell>
          <cell r="V609">
            <v>44579</v>
          </cell>
          <cell r="W609" t="str">
            <v>No Aplica</v>
          </cell>
          <cell r="X609">
            <v>44580</v>
          </cell>
          <cell r="Y609">
            <v>44913</v>
          </cell>
          <cell r="Z609" t="str">
            <v>Contratación Directa</v>
          </cell>
          <cell r="AA609" t="str">
            <v>Contrato</v>
          </cell>
          <cell r="AB609" t="str">
            <v>Prestación de Servicios Profesionales</v>
          </cell>
          <cell r="AC609" t="str">
            <v>PRESTAR SERVICIOS PROFESIONALES PARA APOYAR JURÍDICAMENTE LA ELABORACIÓN, REVISIÓN Y CONSOLIDACIÓN DE LOS DOCUMENTOS DE SOPORTE NECESARIOS PARA ADELANTAR LOS PROCESOS DE CONTRATACIÓN DE LA SUBDIRECCIÓN DE OPERACIONES.</v>
          </cell>
          <cell r="AD609">
            <v>44580</v>
          </cell>
          <cell r="AE609">
            <v>44580</v>
          </cell>
          <cell r="AF609">
            <v>44580</v>
          </cell>
          <cell r="AG609">
            <v>44913</v>
          </cell>
          <cell r="AH609">
            <v>11</v>
          </cell>
          <cell r="AI609">
            <v>0</v>
          </cell>
          <cell r="AJ609">
            <v>11</v>
          </cell>
          <cell r="AK609">
            <v>11</v>
          </cell>
          <cell r="AL609">
            <v>0</v>
          </cell>
          <cell r="AM609">
            <v>44913</v>
          </cell>
          <cell r="AN609">
            <v>44792</v>
          </cell>
          <cell r="AO609">
            <v>82258000</v>
          </cell>
          <cell r="AP609">
            <v>52595267</v>
          </cell>
          <cell r="AQ609">
            <v>7478000</v>
          </cell>
          <cell r="AR609">
            <v>0</v>
          </cell>
          <cell r="AS609">
            <v>3327</v>
          </cell>
          <cell r="AT609">
            <v>871</v>
          </cell>
          <cell r="AU609">
            <v>44575</v>
          </cell>
          <cell r="AV609">
            <v>82258000</v>
          </cell>
          <cell r="AW609" t="str">
            <v>O23011602320000007641</v>
          </cell>
          <cell r="AX609" t="str">
            <v>INVERSION</v>
          </cell>
          <cell r="AY609">
            <v>0</v>
          </cell>
          <cell r="AZ609" t="str">
            <v>5000264873</v>
          </cell>
          <cell r="BA609">
            <v>584</v>
          </cell>
          <cell r="BB609">
            <v>44580</v>
          </cell>
          <cell r="BC609">
            <v>82258000</v>
          </cell>
          <cell r="BK609" t="str">
            <v/>
          </cell>
          <cell r="CE609" t="str">
            <v/>
          </cell>
          <cell r="CF609" t="str">
            <v/>
          </cell>
          <cell r="EH609">
            <v>29662733</v>
          </cell>
          <cell r="EJ609" t="str">
            <v>Terminación Anticipada</v>
          </cell>
          <cell r="EK609">
            <v>44793</v>
          </cell>
          <cell r="EL609" t="str">
            <v>NO</v>
          </cell>
          <cell r="EM609" t="str">
            <v>No Aplica</v>
          </cell>
          <cell r="EN609" t="str">
            <v xml:space="preserve">120
</v>
          </cell>
          <cell r="EO609" t="e">
            <v>#VALUE!</v>
          </cell>
          <cell r="EP609">
            <v>45692</v>
          </cell>
          <cell r="ES609" t="str">
            <v>Clausula 1 - Numeral 6 y 23</v>
          </cell>
          <cell r="ET60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09" t="str">
            <v>No aplica</v>
          </cell>
        </row>
        <row r="610">
          <cell r="E610">
            <v>604</v>
          </cell>
          <cell r="F610" t="str">
            <v>604-2022</v>
          </cell>
          <cell r="G610" t="str">
            <v>CO1.PCCNTR.3283363</v>
          </cell>
          <cell r="H610" t="str">
            <v xml:space="preserve">REALIZAR 2 ESTUDIOS O DISEÑOS DE PREFACTIBILIDAD Y FACTIBILIDAD PARA LAS INTERVENCIONES DE MEJORAMIENTO INTEGRAL RURAL Y EN BORDES URBANOS. </v>
          </cell>
          <cell r="I610" t="str">
            <v>En Ejecución</v>
          </cell>
          <cell r="J610" t="str">
            <v>https://community.secop.gov.co/Public/Tendering/OpportunityDetail/Index?noticeUID=CO1.NTC.2595819&amp;isFromPublicArea=True&amp;isModal=true&amp;asPopupView=true</v>
          </cell>
          <cell r="K610" t="str">
            <v>SDHT-SDO-PSP-034-2022</v>
          </cell>
          <cell r="L610" t="str">
            <v>X</v>
          </cell>
          <cell r="N610" t="str">
            <v>CC</v>
          </cell>
          <cell r="O610">
            <v>1020744128</v>
          </cell>
          <cell r="P610">
            <v>0</v>
          </cell>
          <cell r="Q610" t="str">
            <v xml:space="preserve">MARTINEZ </v>
          </cell>
          <cell r="R610" t="str">
            <v>JULIANA RAMIREZ</v>
          </cell>
          <cell r="S610" t="str">
            <v>No Aplica</v>
          </cell>
          <cell r="T610" t="str">
            <v xml:space="preserve">JULIANA RAMIREZ MARTINEZ </v>
          </cell>
          <cell r="U610" t="str">
            <v>F</v>
          </cell>
          <cell r="V610">
            <v>44579</v>
          </cell>
          <cell r="W610" t="str">
            <v>No Aplica</v>
          </cell>
          <cell r="X610">
            <v>44580</v>
          </cell>
          <cell r="Y610">
            <v>44913</v>
          </cell>
          <cell r="Z610" t="str">
            <v>Contratación Directa</v>
          </cell>
          <cell r="AA610" t="str">
            <v>Contrato</v>
          </cell>
          <cell r="AB610" t="str">
            <v>Prestación de Servicios Profesionales</v>
          </cell>
          <cell r="AC610" t="str">
            <v>PRESTAR SERVICIOS PROFESIONALES PARA APOYAR LAS ACTIVIDADES DE GESTIÓN, SEGUIMIENTO, FORMULACIÓN, ARTICULACIÓN, ELABORACIÓN Y REVISIÓN DE LOS DOCUMENTOS REQUERIDOS PARA EL CUMPLIMIENTO DE LAS METAS DE LOS PROYECTOS DE INVERSIÓN A CARGO DE LA SUBDIRECCIÓN DE OPERACIONES</v>
          </cell>
          <cell r="AD610">
            <v>44580</v>
          </cell>
          <cell r="AE610">
            <v>44580</v>
          </cell>
          <cell r="AF610">
            <v>44580</v>
          </cell>
          <cell r="AG610">
            <v>44913</v>
          </cell>
          <cell r="AH610">
            <v>11</v>
          </cell>
          <cell r="AI610">
            <v>0</v>
          </cell>
          <cell r="AJ610">
            <v>11</v>
          </cell>
          <cell r="AK610">
            <v>11</v>
          </cell>
          <cell r="AL610">
            <v>0</v>
          </cell>
          <cell r="AN610">
            <v>44913</v>
          </cell>
          <cell r="AO610">
            <v>82258000</v>
          </cell>
          <cell r="AP610">
            <v>82258000</v>
          </cell>
          <cell r="AQ610">
            <v>7478000</v>
          </cell>
          <cell r="AR610">
            <v>0</v>
          </cell>
          <cell r="AS610">
            <v>3384</v>
          </cell>
          <cell r="AT610">
            <v>877</v>
          </cell>
          <cell r="AU610">
            <v>44575</v>
          </cell>
          <cell r="AV610">
            <v>82258000</v>
          </cell>
          <cell r="AW610" t="str">
            <v>O23011601190000007659</v>
          </cell>
          <cell r="AX610" t="str">
            <v>INVERSION</v>
          </cell>
          <cell r="AY610">
            <v>0</v>
          </cell>
          <cell r="AZ610" t="str">
            <v>5000264886</v>
          </cell>
          <cell r="BA610">
            <v>585</v>
          </cell>
          <cell r="BB610">
            <v>44580</v>
          </cell>
          <cell r="BC610">
            <v>82258000</v>
          </cell>
          <cell r="BK610" t="str">
            <v/>
          </cell>
          <cell r="CE610" t="str">
            <v/>
          </cell>
          <cell r="CF610" t="str">
            <v/>
          </cell>
          <cell r="EL610" t="str">
            <v>NO</v>
          </cell>
          <cell r="EM610" t="str">
            <v>No Aplica</v>
          </cell>
          <cell r="EN610" t="str">
            <v xml:space="preserve">120
</v>
          </cell>
          <cell r="EO610" t="e">
            <v>#VALUE!</v>
          </cell>
          <cell r="EP610">
            <v>45813</v>
          </cell>
          <cell r="ES610" t="str">
            <v>Clausula 1 - Numeral 6 y 23</v>
          </cell>
          <cell r="ET61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10" t="str">
            <v>No aplica</v>
          </cell>
        </row>
        <row r="611">
          <cell r="E611">
            <v>605</v>
          </cell>
          <cell r="F611" t="str">
            <v>605-2022</v>
          </cell>
          <cell r="G611" t="str">
            <v>CO1.PCCNTR.3283485</v>
          </cell>
          <cell r="H611" t="str">
            <v>EJECUTAR  6 ESTRATEGIAS PARA EL FORTALECIMIENTO DE LA PARTICIPACIÓN CIUDADANA EN LOS TEMAS ESTRATÉGICOS DEL SECTOR</v>
          </cell>
          <cell r="I611" t="str">
            <v>En Ejecución</v>
          </cell>
          <cell r="J611" t="str">
            <v>https://community.secop.gov.co/Public/Tendering/OpportunityDetail/Index?noticeUID=CO1.NTC.2537127&amp;isFromPublicArea=True&amp;isModal=true&amp;asPopupView=true</v>
          </cell>
          <cell r="K611" t="str">
            <v>SDHT-SPRC-PSAG-007-2022</v>
          </cell>
          <cell r="L611" t="str">
            <v>X</v>
          </cell>
          <cell r="N611" t="str">
            <v>CC</v>
          </cell>
          <cell r="O611">
            <v>1030554442</v>
          </cell>
          <cell r="P611">
            <v>1</v>
          </cell>
          <cell r="Q611" t="str">
            <v xml:space="preserve">SEGURA </v>
          </cell>
          <cell r="R611" t="str">
            <v>NATALY PARDO</v>
          </cell>
          <cell r="S611" t="str">
            <v>No Aplica</v>
          </cell>
          <cell r="T611" t="str">
            <v xml:space="preserve">NATALY PARDO SEGURA </v>
          </cell>
          <cell r="U611" t="str">
            <v>F</v>
          </cell>
          <cell r="V611">
            <v>44579</v>
          </cell>
          <cell r="W611" t="str">
            <v>No Aplica</v>
          </cell>
          <cell r="X611">
            <v>44581</v>
          </cell>
          <cell r="Y611">
            <v>44915</v>
          </cell>
          <cell r="Z611" t="str">
            <v>Contratación Directa</v>
          </cell>
          <cell r="AA611" t="str">
            <v>Contrato</v>
          </cell>
          <cell r="AB611" t="str">
            <v>Prestación de Servicios  de Apoyo a la Gestión</v>
          </cell>
          <cell r="AC611" t="str">
            <v>PRESTAR SERVICIOS DE APOYO A LA GESTIÓN PARA ADELANTAR TAREAS ADMINISTRATIVAS DE LA SUBDIRECCIÓN DE PARTICIPACIÓN Y RELACIONES CON LA COMUNIDAD, RELACIONADAS CON PROCESOS CONTRACTUALES Y PRESUPUESTALES DEL ÁREA.</v>
          </cell>
          <cell r="AD611">
            <v>44581</v>
          </cell>
          <cell r="AE611">
            <v>44581</v>
          </cell>
          <cell r="AF611">
            <v>44581</v>
          </cell>
          <cell r="AG611">
            <v>44914</v>
          </cell>
          <cell r="AH611">
            <v>11</v>
          </cell>
          <cell r="AI611">
            <v>0</v>
          </cell>
          <cell r="AJ611">
            <v>11</v>
          </cell>
          <cell r="AK611">
            <v>11</v>
          </cell>
          <cell r="AL611">
            <v>0</v>
          </cell>
          <cell r="AN611">
            <v>44914</v>
          </cell>
          <cell r="AO611">
            <v>44000000</v>
          </cell>
          <cell r="AP611">
            <v>44000000</v>
          </cell>
          <cell r="AQ611">
            <v>4000000</v>
          </cell>
          <cell r="AR611">
            <v>0</v>
          </cell>
          <cell r="AS611">
            <v>3214</v>
          </cell>
          <cell r="AT611">
            <v>94</v>
          </cell>
          <cell r="AU611">
            <v>44564</v>
          </cell>
          <cell r="AV611">
            <v>44000000</v>
          </cell>
          <cell r="AW611" t="str">
            <v>O23011601210000007590</v>
          </cell>
          <cell r="AX611" t="str">
            <v>INVERSION</v>
          </cell>
          <cell r="AY611">
            <v>0</v>
          </cell>
          <cell r="AZ611" t="str">
            <v>5000264890</v>
          </cell>
          <cell r="BA611">
            <v>586</v>
          </cell>
          <cell r="BB611">
            <v>44580</v>
          </cell>
          <cell r="BC611">
            <v>44000000</v>
          </cell>
          <cell r="BK611" t="str">
            <v/>
          </cell>
          <cell r="CE611" t="str">
            <v/>
          </cell>
          <cell r="CF611" t="str">
            <v/>
          </cell>
          <cell r="EL611" t="str">
            <v>NO</v>
          </cell>
          <cell r="EM611" t="str">
            <v>No Aplica</v>
          </cell>
          <cell r="EN611" t="str">
            <v xml:space="preserve">120
</v>
          </cell>
          <cell r="EO611" t="e">
            <v>#VALUE!</v>
          </cell>
          <cell r="EP611">
            <v>45814</v>
          </cell>
          <cell r="ES611" t="str">
            <v>Clausula 1 - Numeral 6 y 23</v>
          </cell>
          <cell r="ET61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11" t="str">
            <v>No aplica</v>
          </cell>
        </row>
        <row r="612">
          <cell r="E612">
            <v>606</v>
          </cell>
          <cell r="F612" t="str">
            <v>606-2022</v>
          </cell>
          <cell r="G612" t="str">
            <v>CO1.PCCNTR.3283707</v>
          </cell>
          <cell r="H612" t="str">
            <v>CREAR 1 HERRAMIENTA TECNOLÓGICA QUE PERMITA REALIZAR LOS TRÁMITES DE MANERA VIRTUAL ANTE ENTIDADES DISTRITALES Y/O CURADURÍA SOCIAL DENTRO DEL MARCO MEJORAMIENTO INTEGRAL DE VIVIENDAS</v>
          </cell>
          <cell r="I612" t="str">
            <v>En Ejecución</v>
          </cell>
          <cell r="J612" t="str">
            <v>https://community.secop.gov.co/Public/Tendering/OpportunityDetail/Index?noticeUID=CO1.NTC.2596107&amp;isFromPublicArea=True&amp;isModal=true&amp;asPopupView=true</v>
          </cell>
          <cell r="K612" t="str">
            <v>SDHT-SDAC-SDPSP-022-2022</v>
          </cell>
          <cell r="L612" t="str">
            <v>X</v>
          </cell>
          <cell r="N612" t="str">
            <v>CC</v>
          </cell>
          <cell r="O612">
            <v>52172093</v>
          </cell>
          <cell r="P612">
            <v>1</v>
          </cell>
          <cell r="Q612" t="str">
            <v>ROMERO DIAZ</v>
          </cell>
          <cell r="R612" t="str">
            <v>FRANCY DEL PILAR</v>
          </cell>
          <cell r="S612" t="str">
            <v>No Aplica</v>
          </cell>
          <cell r="T612" t="str">
            <v>FRANCY DEL PILAR ROMERO DIAZ</v>
          </cell>
          <cell r="U612" t="str">
            <v>F</v>
          </cell>
          <cell r="V612">
            <v>44579</v>
          </cell>
          <cell r="W612">
            <v>44580</v>
          </cell>
          <cell r="X612">
            <v>44581</v>
          </cell>
          <cell r="Y612">
            <v>44913</v>
          </cell>
          <cell r="Z612" t="str">
            <v>Contratación Directa</v>
          </cell>
          <cell r="AA612" t="str">
            <v>Contrato</v>
          </cell>
          <cell r="AB612" t="str">
            <v>Prestación de Servicios Profesionales</v>
          </cell>
          <cell r="AC612" t="str">
            <v xml:space="preserve"> PRESTAR SERVICIOS PROFESIONALES PARA APOYAR EL SEGUIMIENTO A REQUERIMIENTOS Y EL LEVANTAMIENTO DE INFORMACIÓN PARA DESARROLLOS Y PRUEBAS QUE REQUIERA LA HERRAMIENTA TECNOLÓGICA PARA LA GESTIÓN DE TRÁMITES RELACIONADOS CON EL MEJORAMIENTO INTEGRAL DE VIVIENDAS.</v>
          </cell>
          <cell r="AD612">
            <v>44581</v>
          </cell>
          <cell r="AE612">
            <v>44581</v>
          </cell>
          <cell r="AF612">
            <v>44581</v>
          </cell>
          <cell r="AG612">
            <v>44884</v>
          </cell>
          <cell r="AH612">
            <v>10</v>
          </cell>
          <cell r="AI612">
            <v>0</v>
          </cell>
          <cell r="AJ612">
            <v>10</v>
          </cell>
          <cell r="AK612">
            <v>10</v>
          </cell>
          <cell r="AL612">
            <v>0</v>
          </cell>
          <cell r="AN612">
            <v>44884</v>
          </cell>
          <cell r="AO612">
            <v>77000000</v>
          </cell>
          <cell r="AP612">
            <v>77000000</v>
          </cell>
          <cell r="AQ612">
            <v>7700000</v>
          </cell>
          <cell r="AR612">
            <v>0</v>
          </cell>
          <cell r="AS612">
            <v>2929</v>
          </cell>
          <cell r="AT612">
            <v>17</v>
          </cell>
          <cell r="AU612">
            <v>44564</v>
          </cell>
          <cell r="AV612">
            <v>77000000</v>
          </cell>
          <cell r="AW612" t="str">
            <v>O23011601190000007747</v>
          </cell>
          <cell r="AX612" t="str">
            <v>INVERSION</v>
          </cell>
          <cell r="AY612">
            <v>0</v>
          </cell>
          <cell r="AZ612" t="str">
            <v>5000264932</v>
          </cell>
          <cell r="BA612">
            <v>587</v>
          </cell>
          <cell r="BB612">
            <v>44580</v>
          </cell>
          <cell r="BC612">
            <v>77000000</v>
          </cell>
          <cell r="BK612" t="str">
            <v/>
          </cell>
          <cell r="CE612" t="str">
            <v/>
          </cell>
          <cell r="CF612" t="str">
            <v/>
          </cell>
          <cell r="EL612" t="str">
            <v>NO</v>
          </cell>
          <cell r="EM612" t="str">
            <v>No Aplica</v>
          </cell>
          <cell r="EN612" t="str">
            <v xml:space="preserve">120
</v>
          </cell>
          <cell r="EO612" t="e">
            <v>#VALUE!</v>
          </cell>
          <cell r="EP612">
            <v>45784</v>
          </cell>
          <cell r="ES612" t="str">
            <v>Clausula 1 - Numeral 6 y 23</v>
          </cell>
          <cell r="ET61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12" t="str">
            <v>No aplica</v>
          </cell>
        </row>
        <row r="613">
          <cell r="E613">
            <v>607</v>
          </cell>
          <cell r="F613" t="str">
            <v>607-2022</v>
          </cell>
          <cell r="G613" t="str">
            <v>CO1.PCCNTR.3281876</v>
          </cell>
          <cell r="H613" t="str">
            <v xml:space="preserve">ASIGNAR 4500 SUBSIDIOS PARA MEJORAMIENTO DE VIVIENDA PRIORIZANDO HOGARES CON JEFATURA FEMENINA, PERSONAS CON DISCAPACIDAD, VÍCTIMAS DEL CONFLICTO ARMADO, POBLACIÓN ÉTNICA Y ADULTOS MAYORES </v>
          </cell>
          <cell r="I613" t="str">
            <v>En Ejecución</v>
          </cell>
          <cell r="J613" t="str">
            <v>https://community.secop.gov.co/Public/Tendering/OpportunityDetail/Index?noticeUID=CO1.NTC.2596185&amp;isFromPublicArea=True&amp;isModal=true&amp;asPopupView=true</v>
          </cell>
          <cell r="K613" t="str">
            <v>SDHT-SDB-PSP-113-2022</v>
          </cell>
          <cell r="L613" t="str">
            <v>X</v>
          </cell>
          <cell r="N613" t="str">
            <v>CC</v>
          </cell>
          <cell r="O613">
            <v>80808488</v>
          </cell>
          <cell r="P613">
            <v>0</v>
          </cell>
          <cell r="Q613" t="str">
            <v>MORENO VALENZUELA</v>
          </cell>
          <cell r="R613" t="str">
            <v>WILLIAM ANDRES</v>
          </cell>
          <cell r="S613" t="str">
            <v>No Aplica</v>
          </cell>
          <cell r="T613" t="str">
            <v>WILLIAM ANDRES MORENO VALENZUELA</v>
          </cell>
          <cell r="U613" t="str">
            <v>M</v>
          </cell>
          <cell r="V613">
            <v>44579</v>
          </cell>
          <cell r="W613">
            <v>44581</v>
          </cell>
          <cell r="X613">
            <v>44582</v>
          </cell>
          <cell r="Y613">
            <v>44913</v>
          </cell>
          <cell r="Z613" t="str">
            <v>Contratación Directa</v>
          </cell>
          <cell r="AA613" t="str">
            <v>Contrato</v>
          </cell>
          <cell r="AB613" t="str">
            <v>Prestación de Servicios Profesionales</v>
          </cell>
          <cell r="AC613" t="str">
            <v>PRESTAR SERVICIOS PROFESIONALES DE APOYO A LA COORDINACIÓN EN LA ELABORACIÓN DE ESTRUCTURACIONES PARA LA ASIGNACIÓN DE SUBSIDIOS DE VIVIENDA - MODALIDAD HABITABILIDAD EN LOS TERRITORIOS PRIORIZADOS POR LA SECRETARÍA DISTRITAL DEL HÁBITAT</v>
          </cell>
          <cell r="AD613">
            <v>44582</v>
          </cell>
          <cell r="AE613">
            <v>44582</v>
          </cell>
          <cell r="AF613">
            <v>44582</v>
          </cell>
          <cell r="AG613">
            <v>44915</v>
          </cell>
          <cell r="AH613">
            <v>11</v>
          </cell>
          <cell r="AI613">
            <v>0</v>
          </cell>
          <cell r="AJ613">
            <v>11</v>
          </cell>
          <cell r="AK613">
            <v>11</v>
          </cell>
          <cell r="AL613">
            <v>0</v>
          </cell>
          <cell r="AN613">
            <v>44915</v>
          </cell>
          <cell r="AO613">
            <v>104500000</v>
          </cell>
          <cell r="AP613">
            <v>104500000</v>
          </cell>
          <cell r="AQ613">
            <v>9500000</v>
          </cell>
          <cell r="AR613">
            <v>0</v>
          </cell>
          <cell r="AS613">
            <v>2709</v>
          </cell>
          <cell r="AT613">
            <v>129</v>
          </cell>
          <cell r="AU613">
            <v>44564</v>
          </cell>
          <cell r="AV613">
            <v>104500000</v>
          </cell>
          <cell r="AW613" t="str">
            <v>O23011601010000007715</v>
          </cell>
          <cell r="AX613" t="str">
            <v>INVERSION</v>
          </cell>
          <cell r="AY613">
            <v>0</v>
          </cell>
          <cell r="AZ613" t="str">
            <v>5000266046</v>
          </cell>
          <cell r="BA613">
            <v>621</v>
          </cell>
          <cell r="BB613">
            <v>44580</v>
          </cell>
          <cell r="BC613">
            <v>104500000</v>
          </cell>
          <cell r="BK613" t="str">
            <v/>
          </cell>
          <cell r="CE613" t="str">
            <v/>
          </cell>
          <cell r="CF613" t="str">
            <v/>
          </cell>
          <cell r="EL613" t="str">
            <v>NO</v>
          </cell>
          <cell r="EM613" t="str">
            <v>No Aplica</v>
          </cell>
          <cell r="EN613" t="str">
            <v xml:space="preserve">120
</v>
          </cell>
          <cell r="EO613" t="e">
            <v>#VALUE!</v>
          </cell>
          <cell r="EP613">
            <v>45815</v>
          </cell>
          <cell r="ES613" t="str">
            <v>Clausula 1 - Numeral 6 y 23</v>
          </cell>
          <cell r="ET61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13" t="str">
            <v>No aplica</v>
          </cell>
        </row>
        <row r="614">
          <cell r="E614">
            <v>608</v>
          </cell>
          <cell r="F614" t="str">
            <v>608-2022</v>
          </cell>
          <cell r="G614" t="str">
            <v>CO1.PCCNTR.3283479</v>
          </cell>
          <cell r="H614" t="str">
            <v xml:space="preserve">REALIZAR ADECUACIONES DE CALIDAD A 4500 VIVIENDAS PRIORIZANDO HOGARES CON JEFATURA FEMENINA, PERSONAS CON DISCAPACIDAD, VÍCTIMAS DEL CONFLICTO ARMADO, POBLACIÓN ÉTNICA Y ADULTOS MAYORES </v>
          </cell>
          <cell r="I614" t="str">
            <v>En Ejecución</v>
          </cell>
          <cell r="J614" t="str">
            <v>https://community.secop.gov.co/Public/Tendering/OpportunityDetail/Index?noticeUID=CO1.NTC.2597108&amp;isFromPublicArea=True&amp;isModal=true&amp;asPopupView=true</v>
          </cell>
          <cell r="K614" t="str">
            <v>SDHT-SDB-PSP-049-2022</v>
          </cell>
          <cell r="L614" t="str">
            <v>X</v>
          </cell>
          <cell r="N614" t="str">
            <v>CC</v>
          </cell>
          <cell r="O614">
            <v>1032458857</v>
          </cell>
          <cell r="P614">
            <v>9</v>
          </cell>
          <cell r="Q614" t="str">
            <v>SAZIPA MORENO</v>
          </cell>
          <cell r="R614" t="str">
            <v>LINA MARIA</v>
          </cell>
          <cell r="S614" t="str">
            <v>No Aplica</v>
          </cell>
          <cell r="T614" t="str">
            <v>LINA MARIA SAZIPA MORENO</v>
          </cell>
          <cell r="U614" t="str">
            <v>F</v>
          </cell>
          <cell r="V614">
            <v>44579</v>
          </cell>
          <cell r="W614">
            <v>44581</v>
          </cell>
          <cell r="X614">
            <v>44581</v>
          </cell>
          <cell r="Y614">
            <v>44912</v>
          </cell>
          <cell r="Z614" t="str">
            <v>Contratación Directa</v>
          </cell>
          <cell r="AA614" t="str">
            <v>Contrato</v>
          </cell>
          <cell r="AB614" t="str">
            <v>Prestación de Servicios Profesionales</v>
          </cell>
          <cell r="AC614" t="str">
            <v>PRESTAR SERVICIOS PROFESIONALES PARA APOYAR LAS ACTIVIDADES TÉCNICAS EN LA EJECUCIÓN Y SEGUIMIENTO DE LOS MEJORAMIENTOS DE VIVIENDA EN EL MARCO DE LAS INTERVENCIONES EN LOS TERRITORIOS PRIORIZADOS POR LA SECRETARÍA DISTRITAL DEL HÁBITAT.</v>
          </cell>
          <cell r="AD614">
            <v>44581</v>
          </cell>
          <cell r="AE614">
            <v>44581</v>
          </cell>
          <cell r="AF614">
            <v>44581</v>
          </cell>
          <cell r="AG614">
            <v>44914</v>
          </cell>
          <cell r="AH614">
            <v>11</v>
          </cell>
          <cell r="AI614">
            <v>0</v>
          </cell>
          <cell r="AJ614">
            <v>11</v>
          </cell>
          <cell r="AK614">
            <v>11</v>
          </cell>
          <cell r="AL614">
            <v>0</v>
          </cell>
          <cell r="AN614">
            <v>44914</v>
          </cell>
          <cell r="AO614">
            <v>73700000</v>
          </cell>
          <cell r="AP614">
            <v>73700000</v>
          </cell>
          <cell r="AQ614">
            <v>6700000</v>
          </cell>
          <cell r="AR614">
            <v>0</v>
          </cell>
          <cell r="AS614">
            <v>2742</v>
          </cell>
          <cell r="AT614">
            <v>375</v>
          </cell>
          <cell r="AU614">
            <v>44565</v>
          </cell>
          <cell r="AV614">
            <v>73700000</v>
          </cell>
          <cell r="AW614" t="str">
            <v>O23011601010000007715</v>
          </cell>
          <cell r="AX614" t="str">
            <v>INVERSION</v>
          </cell>
          <cell r="AY614">
            <v>0</v>
          </cell>
          <cell r="AZ614" t="str">
            <v>5000266308</v>
          </cell>
          <cell r="BA614">
            <v>623</v>
          </cell>
          <cell r="BB614">
            <v>44580</v>
          </cell>
          <cell r="BC614">
            <v>73700000</v>
          </cell>
          <cell r="BK614" t="str">
            <v/>
          </cell>
          <cell r="CE614" t="str">
            <v/>
          </cell>
          <cell r="CF614" t="str">
            <v/>
          </cell>
          <cell r="EL614" t="str">
            <v>NO</v>
          </cell>
          <cell r="EM614" t="str">
            <v>No Aplica</v>
          </cell>
          <cell r="EN614" t="str">
            <v xml:space="preserve">120
</v>
          </cell>
          <cell r="EO614" t="e">
            <v>#VALUE!</v>
          </cell>
          <cell r="EP614">
            <v>45814</v>
          </cell>
          <cell r="ES614" t="str">
            <v>Clausula 1 - Numeral 6 y 23</v>
          </cell>
          <cell r="ET61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14" t="str">
            <v>No aplica</v>
          </cell>
        </row>
        <row r="615">
          <cell r="E615">
            <v>609</v>
          </cell>
          <cell r="F615" t="str">
            <v>609-2022</v>
          </cell>
          <cell r="G615" t="str">
            <v>CO1.PCCNTR.3283665</v>
          </cell>
          <cell r="H615" t="str">
            <v xml:space="preserve">ASIGNAR 4500 SUBSIDIOS PARA MEJORAMIENTO DE VIVIENDA PRIORIZANDO HOGARES CON JEFATURA FEMENINA, PERSONAS CON DISCAPACIDAD, VÍCTIMAS DEL CONFLICTO ARMADO, POBLACIÓN ÉTNICA Y ADULTOS MAYORES </v>
          </cell>
          <cell r="I615" t="str">
            <v>En Ejecución</v>
          </cell>
          <cell r="J615" t="str">
            <v>https://community.secop.gov.co/Public/Tendering/OpportunityDetail/Index?noticeUID=CO1.NTC.2597298&amp;isFromPublicArea=True&amp;isModal=true&amp;asPopupView=true</v>
          </cell>
          <cell r="K615" t="str">
            <v>SDHT-SDB-PSP-071-2022</v>
          </cell>
          <cell r="L615" t="str">
            <v>X</v>
          </cell>
          <cell r="N615" t="str">
            <v>CC</v>
          </cell>
          <cell r="O615">
            <v>1026275173</v>
          </cell>
          <cell r="P615">
            <v>1</v>
          </cell>
          <cell r="Q615" t="str">
            <v>VALENZUELA PINZON</v>
          </cell>
          <cell r="R615" t="str">
            <v>JULIAN ALBERTO</v>
          </cell>
          <cell r="S615" t="str">
            <v>No Aplica</v>
          </cell>
          <cell r="T615" t="str">
            <v>JULIAN ALBERTO VALENZUELA PINZON</v>
          </cell>
          <cell r="U615" t="str">
            <v>M</v>
          </cell>
          <cell r="V615">
            <v>44579</v>
          </cell>
          <cell r="W615">
            <v>44581</v>
          </cell>
          <cell r="X615">
            <v>44586</v>
          </cell>
          <cell r="Y615">
            <v>44913</v>
          </cell>
          <cell r="Z615" t="str">
            <v>Contratación Directa</v>
          </cell>
          <cell r="AA615" t="str">
            <v>Contrato</v>
          </cell>
          <cell r="AB615" t="str">
            <v>Prestación de Servicios Profesionales</v>
          </cell>
          <cell r="AC615" t="str">
            <v>PRESTAR SERVICIOS PROFESIONALES AL DESARROLLO DE LA GESTIÓN SOCIAL Y COMUNITARIA EN EL MARCO DE LOS MEJORAMIENTOS DE VIVIENDA - MODALIDAD HABITABILIDAD EN LOS TERRITORIOS PRIORIZADOS POR LA SECRETARÍA DISTRITAL DEL HÁBITAT.</v>
          </cell>
          <cell r="AD615">
            <v>44586</v>
          </cell>
          <cell r="AE615">
            <v>44586</v>
          </cell>
          <cell r="AF615">
            <v>44586</v>
          </cell>
          <cell r="AG615">
            <v>44919</v>
          </cell>
          <cell r="AH615">
            <v>11</v>
          </cell>
          <cell r="AI615">
            <v>0</v>
          </cell>
          <cell r="AJ615">
            <v>11</v>
          </cell>
          <cell r="AK615">
            <v>11</v>
          </cell>
          <cell r="AL615">
            <v>0</v>
          </cell>
          <cell r="AN615">
            <v>44919</v>
          </cell>
          <cell r="AO615">
            <v>67980000</v>
          </cell>
          <cell r="AP615">
            <v>67980000</v>
          </cell>
          <cell r="AQ615">
            <v>6180000</v>
          </cell>
          <cell r="AR615">
            <v>0</v>
          </cell>
          <cell r="AS615">
            <v>2731</v>
          </cell>
          <cell r="AT615">
            <v>356</v>
          </cell>
          <cell r="AU615">
            <v>44565</v>
          </cell>
          <cell r="AV615">
            <v>67980000</v>
          </cell>
          <cell r="AW615" t="str">
            <v>O23011601010000007715</v>
          </cell>
          <cell r="AX615" t="str">
            <v>INVERSION</v>
          </cell>
          <cell r="AY615">
            <v>0</v>
          </cell>
          <cell r="AZ615" t="str">
            <v>5000266313</v>
          </cell>
          <cell r="BA615">
            <v>625</v>
          </cell>
          <cell r="BB615">
            <v>44580</v>
          </cell>
          <cell r="BC615">
            <v>67980000</v>
          </cell>
          <cell r="BK615" t="str">
            <v/>
          </cell>
          <cell r="CE615" t="str">
            <v/>
          </cell>
          <cell r="CF615" t="str">
            <v/>
          </cell>
          <cell r="EL615" t="str">
            <v>NO</v>
          </cell>
          <cell r="EM615" t="str">
            <v>No Aplica</v>
          </cell>
          <cell r="EN615" t="str">
            <v xml:space="preserve">120
</v>
          </cell>
          <cell r="EO615" t="e">
            <v>#VALUE!</v>
          </cell>
          <cell r="EP615">
            <v>45819</v>
          </cell>
          <cell r="ES615" t="str">
            <v>Clausula 1 - Numeral 6 y 23</v>
          </cell>
          <cell r="ET61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15" t="str">
            <v>No aplica</v>
          </cell>
        </row>
        <row r="616">
          <cell r="E616">
            <v>610</v>
          </cell>
          <cell r="F616" t="str">
            <v>610-2022</v>
          </cell>
          <cell r="G616" t="str">
            <v>CO1.PCCNTR.3284159</v>
          </cell>
          <cell r="H616" t="str">
            <v>CONSTRUIR  8  OBRAS EN ESPACIOS PÚBLICOS EN TERRITORIOS DE MEJORAMIENTO INTEGRAL DE BARRIOS</v>
          </cell>
          <cell r="I616" t="str">
            <v>En Ejecución</v>
          </cell>
          <cell r="J616" t="str">
            <v>https://community.secop.gov.co/Public/Tendering/OpportunityDetail/Index?noticeUID=CO1.NTC.2597922&amp;isFromPublicArea=True&amp;isModal=true&amp;asPopupView=true</v>
          </cell>
          <cell r="K616" t="str">
            <v>SDHT-SDB-PSP-072-2022</v>
          </cell>
          <cell r="L616" t="str">
            <v>X</v>
          </cell>
          <cell r="N616" t="str">
            <v>CC</v>
          </cell>
          <cell r="O616">
            <v>1023946381</v>
          </cell>
          <cell r="P616">
            <v>6</v>
          </cell>
          <cell r="Q616" t="str">
            <v>PINZON GONZALEZ</v>
          </cell>
          <cell r="R616" t="str">
            <v>IVAN MATEO</v>
          </cell>
          <cell r="S616" t="str">
            <v>No Aplica</v>
          </cell>
          <cell r="T616" t="str">
            <v>IVAN MATEO PINZON GONZALEZ</v>
          </cell>
          <cell r="U616" t="str">
            <v>M</v>
          </cell>
          <cell r="V616">
            <v>44579</v>
          </cell>
          <cell r="W616">
            <v>44581</v>
          </cell>
          <cell r="X616">
            <v>44580</v>
          </cell>
          <cell r="Y616">
            <v>44909</v>
          </cell>
          <cell r="Z616" t="str">
            <v>Contratación Directa</v>
          </cell>
          <cell r="AA616" t="str">
            <v>Contrato</v>
          </cell>
          <cell r="AB616" t="str">
            <v>Prestación de Servicios Profesionales</v>
          </cell>
          <cell r="AC616" t="str">
            <v>PRESTAR SERVICIOS PROFESIONALES PARA APOYAR DESDE EL COMPONENTE TÉCNICO EL SEGUIMIENTO A LA EJECUCIÓN DE OBRAS EN TERRITORIOS PRIORIZADOS POR LA SECRETARÍA DISTRITAL DEL HÁBITAT.</v>
          </cell>
          <cell r="AD616">
            <v>44581</v>
          </cell>
          <cell r="AE616">
            <v>44581</v>
          </cell>
          <cell r="AF616">
            <v>44581</v>
          </cell>
          <cell r="AG616">
            <v>44914</v>
          </cell>
          <cell r="AH616">
            <v>11</v>
          </cell>
          <cell r="AI616">
            <v>0</v>
          </cell>
          <cell r="AJ616">
            <v>11</v>
          </cell>
          <cell r="AK616">
            <v>11</v>
          </cell>
          <cell r="AL616">
            <v>0</v>
          </cell>
          <cell r="AN616">
            <v>44914</v>
          </cell>
          <cell r="AO616">
            <v>58300000</v>
          </cell>
          <cell r="AP616">
            <v>58300000</v>
          </cell>
          <cell r="AQ616">
            <v>5300000</v>
          </cell>
          <cell r="AR616">
            <v>0</v>
          </cell>
          <cell r="AS616">
            <v>2779</v>
          </cell>
          <cell r="AT616">
            <v>287</v>
          </cell>
          <cell r="AU616">
            <v>44565</v>
          </cell>
          <cell r="AV616">
            <v>58300000</v>
          </cell>
          <cell r="AW616" t="str">
            <v>O23011601190000007575</v>
          </cell>
          <cell r="AX616" t="str">
            <v>INVERSION</v>
          </cell>
          <cell r="AY616">
            <v>0</v>
          </cell>
          <cell r="AZ616" t="str">
            <v>5000266305</v>
          </cell>
          <cell r="BA616">
            <v>622</v>
          </cell>
          <cell r="BB616">
            <v>44580</v>
          </cell>
          <cell r="BC616">
            <v>58300000</v>
          </cell>
          <cell r="BK616" t="str">
            <v/>
          </cell>
          <cell r="CE616" t="str">
            <v/>
          </cell>
          <cell r="CF616" t="str">
            <v/>
          </cell>
          <cell r="EL616" t="str">
            <v>NO</v>
          </cell>
          <cell r="EM616" t="str">
            <v>No Aplica</v>
          </cell>
          <cell r="EN616" t="str">
            <v xml:space="preserve">120
</v>
          </cell>
          <cell r="EO616" t="e">
            <v>#VALUE!</v>
          </cell>
          <cell r="EP616">
            <v>45814</v>
          </cell>
          <cell r="ES616" t="str">
            <v>Clausula 1 - Numeral 6 y 23</v>
          </cell>
          <cell r="ET61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16" t="str">
            <v>No aplica</v>
          </cell>
        </row>
        <row r="617">
          <cell r="E617">
            <v>611</v>
          </cell>
          <cell r="F617" t="str">
            <v>611-2022</v>
          </cell>
          <cell r="G617" t="str">
            <v>CO1.PCCNTR.3284632</v>
          </cell>
          <cell r="H617" t="str">
            <v>BENEFICIAR 15851 HOGARES  CON SUBSIDIOS PARA ADQUISICIÓN DE VIVIENDA VIS Y VIP</v>
          </cell>
          <cell r="I617" t="str">
            <v>En Ejecución</v>
          </cell>
          <cell r="J617" t="str">
            <v>https://community.secop.gov.co/Public/Tendering/OpportunityDetail/Index?noticeUID=CO1.NTC.2598127&amp;isFromPublicArea=True&amp;isModal=true&amp;asPopupView=true</v>
          </cell>
          <cell r="K617" t="str">
            <v>SDHT-SDRPUB-PSAG-007-2022</v>
          </cell>
          <cell r="L617" t="str">
            <v>X</v>
          </cell>
          <cell r="N617" t="str">
            <v>CC</v>
          </cell>
          <cell r="O617">
            <v>1032413028</v>
          </cell>
          <cell r="P617">
            <v>6</v>
          </cell>
          <cell r="Q617" t="str">
            <v>RODRIGUEZ AGUDELO</v>
          </cell>
          <cell r="R617" t="str">
            <v>YENIFER ACENETH</v>
          </cell>
          <cell r="S617" t="str">
            <v>No Aplica</v>
          </cell>
          <cell r="T617" t="str">
            <v>YENIFER ACENETH RODRIGUEZ AGUDELO</v>
          </cell>
          <cell r="U617" t="str">
            <v>F</v>
          </cell>
          <cell r="V617">
            <v>44579</v>
          </cell>
          <cell r="W617" t="str">
            <v>No Aplica</v>
          </cell>
          <cell r="X617">
            <v>44581</v>
          </cell>
          <cell r="Y617">
            <v>44853</v>
          </cell>
          <cell r="Z617" t="str">
            <v>Contratación Directa</v>
          </cell>
          <cell r="AA617" t="str">
            <v>Contrato</v>
          </cell>
          <cell r="AB617" t="str">
            <v>Prestación de Servicios  de Apoyo a la Gestión</v>
          </cell>
          <cell r="AC617" t="str">
            <v>PRESTAR SERVICIOS DE APOYO A LA GESTIÓN PARA REALIZAR ACTIVIDADES ASISTENCIALES, ADMINISTRATIVAS, OPERATIVAS Y DE GESTIÓN DOCUMENTAL REQUERIDAS EN LA OPERACIÓN DE LOS INSTRUMENTOS DE FINANCIACIÓN DE LA SECRETARÍA DISTRITAL DEL HABITÁT.</v>
          </cell>
          <cell r="AD617">
            <v>44581</v>
          </cell>
          <cell r="AE617">
            <v>44581</v>
          </cell>
          <cell r="AF617">
            <v>44581</v>
          </cell>
          <cell r="AG617">
            <v>44853</v>
          </cell>
          <cell r="AH617">
            <v>9</v>
          </cell>
          <cell r="AI617">
            <v>0</v>
          </cell>
          <cell r="AJ617">
            <v>9</v>
          </cell>
          <cell r="AK617">
            <v>9</v>
          </cell>
          <cell r="AL617">
            <v>0</v>
          </cell>
          <cell r="AN617">
            <v>44853</v>
          </cell>
          <cell r="AO617">
            <v>24903000</v>
          </cell>
          <cell r="AP617">
            <v>24903000</v>
          </cell>
          <cell r="AQ617">
            <v>2767000</v>
          </cell>
          <cell r="AR617">
            <v>0</v>
          </cell>
          <cell r="AS617">
            <v>3722</v>
          </cell>
          <cell r="AT617">
            <v>458</v>
          </cell>
          <cell r="AU617">
            <v>44565</v>
          </cell>
          <cell r="AV617">
            <v>24903000</v>
          </cell>
          <cell r="AW617" t="str">
            <v>O23011601010000007823</v>
          </cell>
          <cell r="AX617" t="str">
            <v>INVERSION</v>
          </cell>
          <cell r="AY617">
            <v>0</v>
          </cell>
          <cell r="AZ617" t="str">
            <v>5000265788</v>
          </cell>
          <cell r="BA617">
            <v>612</v>
          </cell>
          <cell r="BB617">
            <v>44580</v>
          </cell>
          <cell r="BC617">
            <v>24903000</v>
          </cell>
          <cell r="BK617" t="str">
            <v/>
          </cell>
          <cell r="CE617" t="str">
            <v/>
          </cell>
          <cell r="CF617" t="str">
            <v/>
          </cell>
          <cell r="EL617" t="str">
            <v>NO</v>
          </cell>
          <cell r="EM617" t="str">
            <v>No Aplica</v>
          </cell>
          <cell r="EN617" t="str">
            <v xml:space="preserve">120
</v>
          </cell>
          <cell r="EO617" t="e">
            <v>#VALUE!</v>
          </cell>
          <cell r="EP617">
            <v>45753</v>
          </cell>
          <cell r="ES617" t="str">
            <v>Clausula 1 - Numeral 6 y 23</v>
          </cell>
          <cell r="ET61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17" t="str">
            <v>No aplica</v>
          </cell>
        </row>
        <row r="618">
          <cell r="E618">
            <v>612</v>
          </cell>
          <cell r="F618" t="str">
            <v>612-2022</v>
          </cell>
          <cell r="G618" t="str">
            <v>CO1.PCCNTR.3284941</v>
          </cell>
          <cell r="H618" t="str">
            <v>PROMOVER 100 % DE LA IMPLEMENTACIÓN DE LAS FUENTES DE FINANCIACIÓN PARA EL HÁBITAT</v>
          </cell>
          <cell r="I618" t="str">
            <v>En Ejecución</v>
          </cell>
          <cell r="J618" t="str">
            <v>https://community.secop.gov.co/Public/Tendering/OpportunityDetail/Index?noticeUID=CO1.NTC.2598642&amp;isFromPublicArea=True&amp;isModal=true&amp;asPopupView=true</v>
          </cell>
          <cell r="K618" t="str">
            <v>SDHT-SDRPRI-PSP-028-2022</v>
          </cell>
          <cell r="L618" t="str">
            <v>X</v>
          </cell>
          <cell r="N618" t="str">
            <v>CC</v>
          </cell>
          <cell r="O618">
            <v>52229491</v>
          </cell>
          <cell r="P618">
            <v>7</v>
          </cell>
          <cell r="Q618" t="str">
            <v>VILLARREAL HERNANDEZ</v>
          </cell>
          <cell r="R618" t="str">
            <v>NANCY MERY</v>
          </cell>
          <cell r="S618" t="str">
            <v>No Aplica</v>
          </cell>
          <cell r="T618" t="str">
            <v>NANCY MERY VILLARREAL HERNANDEZ</v>
          </cell>
          <cell r="U618" t="str">
            <v>F</v>
          </cell>
          <cell r="V618">
            <v>44579</v>
          </cell>
          <cell r="W618" t="str">
            <v>No Aplica</v>
          </cell>
          <cell r="X618">
            <v>44581</v>
          </cell>
          <cell r="Y618">
            <v>44930</v>
          </cell>
          <cell r="Z618" t="str">
            <v>Contratación Directa</v>
          </cell>
          <cell r="AA618" t="str">
            <v>Contrato</v>
          </cell>
          <cell r="AB618" t="str">
            <v>Prestación de Servicios Profesionales</v>
          </cell>
          <cell r="AC618" t="str">
            <v>PRESTAR SERVICIOS PROFESIONALES PARA REALIZAR LA GESTIÓN SOCIAL NECESARIA PARA LA IDENTIFICACIÓN Y VERIFICACIÓN DE REQUISITOS DE HOGARES QUE PUEDEN SER BENEFICIARIOS DE LOS PROGRAMAS E INSTRUMENTOS DE FINANCIACIÓN PARA LA ADQUISICIÓN DE VIVIENDA.</v>
          </cell>
          <cell r="AD618">
            <v>44581</v>
          </cell>
          <cell r="AE618">
            <v>44581</v>
          </cell>
          <cell r="AF618">
            <v>44581</v>
          </cell>
          <cell r="AG618">
            <v>44930</v>
          </cell>
          <cell r="AH618">
            <v>11</v>
          </cell>
          <cell r="AI618">
            <v>15</v>
          </cell>
          <cell r="AJ618">
            <v>11.5</v>
          </cell>
          <cell r="AK618">
            <v>11</v>
          </cell>
          <cell r="AL618">
            <v>15</v>
          </cell>
          <cell r="AN618">
            <v>44930</v>
          </cell>
          <cell r="AO618">
            <v>60950000</v>
          </cell>
          <cell r="AP618">
            <v>60950000</v>
          </cell>
          <cell r="AQ618">
            <v>5300000</v>
          </cell>
          <cell r="AR618">
            <v>0</v>
          </cell>
          <cell r="AS618">
            <v>3050</v>
          </cell>
          <cell r="AT618">
            <v>614</v>
          </cell>
          <cell r="AU618">
            <v>44565</v>
          </cell>
          <cell r="AV618">
            <v>60950000</v>
          </cell>
          <cell r="AW618" t="str">
            <v>O23011601190000007825</v>
          </cell>
          <cell r="AX618" t="str">
            <v>INVERSION</v>
          </cell>
          <cell r="AY618">
            <v>0</v>
          </cell>
          <cell r="AZ618" t="str">
            <v>5000265851</v>
          </cell>
          <cell r="BA618">
            <v>616</v>
          </cell>
          <cell r="BB618">
            <v>44580</v>
          </cell>
          <cell r="BC618">
            <v>60950000</v>
          </cell>
          <cell r="BK618" t="str">
            <v/>
          </cell>
          <cell r="CE618" t="str">
            <v/>
          </cell>
          <cell r="CF618" t="str">
            <v/>
          </cell>
          <cell r="EL618" t="str">
            <v>NO</v>
          </cell>
          <cell r="EM618" t="str">
            <v>No Aplica</v>
          </cell>
          <cell r="EN618" t="str">
            <v xml:space="preserve">120
</v>
          </cell>
          <cell r="EO618" t="e">
            <v>#VALUE!</v>
          </cell>
          <cell r="EP618">
            <v>45830</v>
          </cell>
          <cell r="ES618" t="str">
            <v>Clausula 1 - Numeral 6 y 23</v>
          </cell>
          <cell r="ET61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18" t="str">
            <v>No aplica</v>
          </cell>
        </row>
        <row r="619">
          <cell r="E619">
            <v>613</v>
          </cell>
          <cell r="F619" t="str">
            <v>613-2022</v>
          </cell>
          <cell r="G619" t="str">
            <v>CO1.PCCNTR.3285492</v>
          </cell>
          <cell r="H619" t="str">
            <v>PROMOVER 100 % DE LA IMPLEMENTACIÓN DE LAS FUENTES DE FINANCIACIÓN PARA EL HÁBITAT</v>
          </cell>
          <cell r="I619" t="str">
            <v>En Ejecución</v>
          </cell>
          <cell r="J619" t="str">
            <v>https://community.secop.gov.co/Public/Tendering/OpportunityDetail/Index?noticeUID=CO1.NTC.2599141&amp;isFromPublicArea=True&amp;isModal=true&amp;asPopupView=true</v>
          </cell>
          <cell r="K619" t="str">
            <v>SDHT-SDRPRI-PSP-003-2022</v>
          </cell>
          <cell r="L619" t="str">
            <v>X</v>
          </cell>
          <cell r="N619" t="str">
            <v>CC</v>
          </cell>
          <cell r="O619">
            <v>1019101567</v>
          </cell>
          <cell r="P619">
            <v>8</v>
          </cell>
          <cell r="Q619" t="str">
            <v>CARDENAS REYES</v>
          </cell>
          <cell r="R619" t="str">
            <v>MONICA LILIANA</v>
          </cell>
          <cell r="S619" t="str">
            <v>No Aplica</v>
          </cell>
          <cell r="T619" t="str">
            <v>MONICA LILIANA CARDENAS REYES</v>
          </cell>
          <cell r="U619" t="str">
            <v>F</v>
          </cell>
          <cell r="V619">
            <v>44579</v>
          </cell>
          <cell r="W619" t="str">
            <v>No Aplica</v>
          </cell>
          <cell r="X619">
            <v>44581</v>
          </cell>
          <cell r="Y619">
            <v>44930</v>
          </cell>
          <cell r="Z619" t="str">
            <v>Contratación Directa</v>
          </cell>
          <cell r="AA619" t="str">
            <v>Contrato</v>
          </cell>
          <cell r="AB619" t="str">
            <v>Prestación de Servicios Profesionales</v>
          </cell>
          <cell r="AC619" t="str">
            <v>PRESTAR SERVICIOS PROFESIONALES DE ORDEN JURÍDICO EN LOS PROGRAMAS E INSTRUMENTOS DE FINANCIACIÓN PARA EL ACCESO A SOLUCIONES HABITACIONALES.</v>
          </cell>
          <cell r="AD619">
            <v>44581</v>
          </cell>
          <cell r="AE619">
            <v>44581</v>
          </cell>
          <cell r="AF619">
            <v>44581</v>
          </cell>
          <cell r="AG619">
            <v>44930</v>
          </cell>
          <cell r="AH619">
            <v>11</v>
          </cell>
          <cell r="AI619">
            <v>15</v>
          </cell>
          <cell r="AJ619">
            <v>11.5</v>
          </cell>
          <cell r="AK619">
            <v>11</v>
          </cell>
          <cell r="AL619">
            <v>15</v>
          </cell>
          <cell r="AN619">
            <v>44930</v>
          </cell>
          <cell r="AO619">
            <v>60950000</v>
          </cell>
          <cell r="AP619">
            <v>60950000</v>
          </cell>
          <cell r="AQ619">
            <v>5300000</v>
          </cell>
          <cell r="AR619">
            <v>0</v>
          </cell>
          <cell r="AS619">
            <v>3056</v>
          </cell>
          <cell r="AT619">
            <v>127</v>
          </cell>
          <cell r="AU619">
            <v>44564</v>
          </cell>
          <cell r="AV619">
            <v>60950000</v>
          </cell>
          <cell r="AW619" t="str">
            <v>O23011601190000007825</v>
          </cell>
          <cell r="AX619" t="str">
            <v>INVERSION</v>
          </cell>
          <cell r="AY619">
            <v>0</v>
          </cell>
          <cell r="AZ619" t="str">
            <v>5000265799</v>
          </cell>
          <cell r="BA619">
            <v>613</v>
          </cell>
          <cell r="BB619">
            <v>44580</v>
          </cell>
          <cell r="BC619">
            <v>60950000</v>
          </cell>
          <cell r="BK619" t="str">
            <v/>
          </cell>
          <cell r="CE619" t="str">
            <v/>
          </cell>
          <cell r="CF619" t="str">
            <v/>
          </cell>
          <cell r="EL619" t="str">
            <v>NO</v>
          </cell>
          <cell r="EM619" t="str">
            <v>No Aplica</v>
          </cell>
          <cell r="EN619" t="str">
            <v xml:space="preserve">120
</v>
          </cell>
          <cell r="EO619" t="e">
            <v>#VALUE!</v>
          </cell>
          <cell r="EP619">
            <v>45830</v>
          </cell>
          <cell r="ES619" t="str">
            <v>Clausula 1 - Numeral 6 y 23</v>
          </cell>
          <cell r="ET61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19" t="str">
            <v>No aplica</v>
          </cell>
        </row>
        <row r="620">
          <cell r="E620">
            <v>614</v>
          </cell>
          <cell r="F620" t="str">
            <v>614-2022</v>
          </cell>
          <cell r="G620" t="str">
            <v>CO1.PCCNTR.3284686</v>
          </cell>
          <cell r="H620" t="str">
            <v>GESTIONAR Y ATENDER EL 100 % DE LOS REQUERIMIENTOS ALLEGADOS A LA ENTIDAD, RELACIONADOS CON ARRENDAMIENTO Y DESARROLLO DE VIVIENDA</v>
          </cell>
          <cell r="I620" t="str">
            <v>En Ejecución</v>
          </cell>
          <cell r="J620" t="str">
            <v>https://community.secop.gov.co/Public/Tendering/OpportunityDetail/Index?noticeUID=CO1.NTC.2597898&amp;isFromPublicArea=True&amp;isModal=true&amp;asPopupView=true</v>
          </cell>
          <cell r="K620" t="str">
            <v>SDHT-SDICV-PSAG-001-2022</v>
          </cell>
          <cell r="L620" t="str">
            <v>X</v>
          </cell>
          <cell r="N620" t="str">
            <v>CC</v>
          </cell>
          <cell r="O620">
            <v>79896849</v>
          </cell>
          <cell r="P620">
            <v>8</v>
          </cell>
          <cell r="Q620" t="str">
            <v>NARANJO NIETO</v>
          </cell>
          <cell r="R620" t="str">
            <v>DIEGO ALEJANDRO</v>
          </cell>
          <cell r="S620" t="str">
            <v>No Aplica</v>
          </cell>
          <cell r="T620" t="str">
            <v>DIEGO ALEJANDRO NARANJO NIETO</v>
          </cell>
          <cell r="U620" t="str">
            <v>M</v>
          </cell>
          <cell r="V620">
            <v>44579</v>
          </cell>
          <cell r="W620" t="str">
            <v>No Aplica</v>
          </cell>
          <cell r="X620">
            <v>44581</v>
          </cell>
          <cell r="Y620">
            <v>44926</v>
          </cell>
          <cell r="Z620" t="str">
            <v>Contratación Directa</v>
          </cell>
          <cell r="AA620" t="str">
            <v>Contrato</v>
          </cell>
          <cell r="AB620" t="str">
            <v>Prestación de Servicios  de Apoyo a la Gestión</v>
          </cell>
          <cell r="AC620" t="str">
            <v>PRESTAR SERVICIOS DE APOYO A LA GESTIÓN PARA BRINDAR APOYO EN ACTIVIDADES OPERATIVAS EN LA SUBDIRECCIÓN DE INVESTIGACIONES Y CONTROL DE VIVIENDA</v>
          </cell>
          <cell r="AD620">
            <v>44581</v>
          </cell>
          <cell r="AE620">
            <v>44581</v>
          </cell>
          <cell r="AF620">
            <v>44581</v>
          </cell>
          <cell r="AG620">
            <v>44929</v>
          </cell>
          <cell r="AH620">
            <v>11</v>
          </cell>
          <cell r="AI620">
            <v>15</v>
          </cell>
          <cell r="AJ620">
            <v>11.5</v>
          </cell>
          <cell r="AK620">
            <v>11</v>
          </cell>
          <cell r="AL620">
            <v>15</v>
          </cell>
          <cell r="AN620">
            <v>44929</v>
          </cell>
          <cell r="AO620">
            <v>39088500</v>
          </cell>
          <cell r="AP620">
            <v>39088500</v>
          </cell>
          <cell r="AQ620">
            <v>3399000</v>
          </cell>
          <cell r="AR620">
            <v>0</v>
          </cell>
          <cell r="AS620">
            <v>2803</v>
          </cell>
          <cell r="AT620">
            <v>239</v>
          </cell>
          <cell r="AU620">
            <v>44565</v>
          </cell>
          <cell r="AV620">
            <v>39088500</v>
          </cell>
          <cell r="AW620" t="str">
            <v>O23011603450000007812</v>
          </cell>
          <cell r="AX620" t="str">
            <v>INVERSION</v>
          </cell>
          <cell r="AY620">
            <v>0</v>
          </cell>
          <cell r="AZ620" t="str">
            <v>5000264177</v>
          </cell>
          <cell r="BA620">
            <v>554</v>
          </cell>
          <cell r="BB620">
            <v>44580</v>
          </cell>
          <cell r="BC620">
            <v>39088500</v>
          </cell>
          <cell r="BK620" t="str">
            <v/>
          </cell>
          <cell r="CE620" t="str">
            <v/>
          </cell>
          <cell r="CF620" t="str">
            <v/>
          </cell>
          <cell r="EL620" t="str">
            <v>NO</v>
          </cell>
          <cell r="EM620" t="str">
            <v>No Aplica</v>
          </cell>
          <cell r="EN620" t="str">
            <v xml:space="preserve">120
</v>
          </cell>
          <cell r="EO620" t="e">
            <v>#VALUE!</v>
          </cell>
          <cell r="EP620">
            <v>45829</v>
          </cell>
          <cell r="ES620" t="str">
            <v>Clausula 1 - Numeral 6 y 23</v>
          </cell>
          <cell r="ET62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20" t="str">
            <v>No aplica</v>
          </cell>
        </row>
        <row r="621">
          <cell r="E621">
            <v>615</v>
          </cell>
          <cell r="F621" t="str">
            <v>615-2022</v>
          </cell>
          <cell r="G621" t="str">
            <v>CO1.PCCNTR.3284651</v>
          </cell>
          <cell r="H621" t="str">
            <v>EJECUTAR 100 % DEL PROGRAMA DE SANEAMIENTO FISCAL Y FINANCIERO</v>
          </cell>
          <cell r="I621" t="str">
            <v>En Ejecución</v>
          </cell>
          <cell r="J621" t="str">
            <v>https://community.secop.gov.co/Public/Tendering/OpportunityDetail/Index?noticeUID=CO1.NTC.2598046&amp;isFromPublicArea=True&amp;isModal=true&amp;asPopupView=true</v>
          </cell>
          <cell r="K621" t="str">
            <v>SDHT-SDF-PSP-014-2022</v>
          </cell>
          <cell r="L621" t="str">
            <v>X</v>
          </cell>
          <cell r="N621" t="str">
            <v>CC</v>
          </cell>
          <cell r="O621">
            <v>1018466744</v>
          </cell>
          <cell r="P621">
            <v>8</v>
          </cell>
          <cell r="Q621" t="str">
            <v xml:space="preserve">CUBILLOS </v>
          </cell>
          <cell r="R621" t="str">
            <v>CAMILO IBARRA</v>
          </cell>
          <cell r="S621" t="str">
            <v>No Aplica</v>
          </cell>
          <cell r="T621" t="str">
            <v xml:space="preserve">CAMILO IBARRA CUBILLOS </v>
          </cell>
          <cell r="U621" t="str">
            <v>M</v>
          </cell>
          <cell r="V621">
            <v>44579</v>
          </cell>
          <cell r="W621" t="str">
            <v>No Aplica</v>
          </cell>
          <cell r="X621">
            <v>44581</v>
          </cell>
          <cell r="Y621">
            <v>44914</v>
          </cell>
          <cell r="Z621" t="str">
            <v>Contratación Directa</v>
          </cell>
          <cell r="AA621" t="str">
            <v>Contrato</v>
          </cell>
          <cell r="AB621" t="str">
            <v>Prestación de Servicios Profesionales</v>
          </cell>
          <cell r="AC621" t="str">
            <v>PRESTAR SERVICIOS PROFESIONALES PARA APOYAR EL PROCESO DE PAGOS A CARGO DE LA SUBDIRECCIÓN FINANCIERA DE LA SECRETARIA DISTRITAL DEL HÁBITAT</v>
          </cell>
          <cell r="AD621">
            <v>44581</v>
          </cell>
          <cell r="AE621">
            <v>44581</v>
          </cell>
          <cell r="AF621">
            <v>44581</v>
          </cell>
          <cell r="AG621">
            <v>44914</v>
          </cell>
          <cell r="AH621">
            <v>11</v>
          </cell>
          <cell r="AI621">
            <v>0</v>
          </cell>
          <cell r="AJ621">
            <v>11</v>
          </cell>
          <cell r="AK621">
            <v>11</v>
          </cell>
          <cell r="AL621">
            <v>0</v>
          </cell>
          <cell r="AN621">
            <v>44914</v>
          </cell>
          <cell r="AO621">
            <v>65120000</v>
          </cell>
          <cell r="AP621">
            <v>65120000</v>
          </cell>
          <cell r="AQ621">
            <v>5920000</v>
          </cell>
          <cell r="AR621">
            <v>0</v>
          </cell>
          <cell r="AS621">
            <v>3120</v>
          </cell>
          <cell r="AT621">
            <v>581</v>
          </cell>
          <cell r="AU621">
            <v>44565</v>
          </cell>
          <cell r="AV621">
            <v>73370000</v>
          </cell>
          <cell r="AW621" t="str">
            <v>O23011605560000007754</v>
          </cell>
          <cell r="AX621" t="str">
            <v>INVERSION</v>
          </cell>
          <cell r="AY621">
            <v>0</v>
          </cell>
          <cell r="AZ621" t="str">
            <v>5000264633</v>
          </cell>
          <cell r="BA621">
            <v>555</v>
          </cell>
          <cell r="BB621">
            <v>44580</v>
          </cell>
          <cell r="BC621">
            <v>65120000</v>
          </cell>
          <cell r="BK621" t="str">
            <v/>
          </cell>
          <cell r="CE621" t="str">
            <v/>
          </cell>
          <cell r="CF621" t="str">
            <v/>
          </cell>
          <cell r="EL621" t="str">
            <v>NO</v>
          </cell>
          <cell r="EM621" t="str">
            <v>No Aplica</v>
          </cell>
          <cell r="EN621" t="str">
            <v xml:space="preserve">120
</v>
          </cell>
          <cell r="EO621" t="e">
            <v>#VALUE!</v>
          </cell>
          <cell r="EP621">
            <v>45814</v>
          </cell>
          <cell r="ES621" t="str">
            <v>Clausula 1 - Numeral 6 y 23</v>
          </cell>
          <cell r="ET62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21" t="str">
            <v>No aplica</v>
          </cell>
        </row>
        <row r="622">
          <cell r="E622">
            <v>616</v>
          </cell>
          <cell r="F622" t="str">
            <v>616-2022</v>
          </cell>
          <cell r="G622" t="str">
            <v>CO1.PCCNTR.3284952</v>
          </cell>
          <cell r="H622" t="str">
            <v>EJECUTAR 100 % DEL PROGRAMA DE SANEAMIENTO FISCAL Y FINANCIERO</v>
          </cell>
          <cell r="I622" t="str">
            <v>En Ejecución</v>
          </cell>
          <cell r="J622" t="str">
            <v>https://community.secop.gov.co/Public/Tendering/OpportunityDetail/Index?noticeUID=CO1.NTC.2598708&amp;isFromPublicArea=True&amp;isModal=true&amp;asPopupView=true</v>
          </cell>
          <cell r="K622" t="str">
            <v>SDHT-SDF-PSAG-002-2022</v>
          </cell>
          <cell r="L622" t="str">
            <v>X</v>
          </cell>
          <cell r="N622" t="str">
            <v>CC</v>
          </cell>
          <cell r="O622">
            <v>52743638</v>
          </cell>
          <cell r="P622">
            <v>6</v>
          </cell>
          <cell r="Q622" t="str">
            <v xml:space="preserve">ZULUAGA </v>
          </cell>
          <cell r="R622" t="str">
            <v>NINI JOHANNA</v>
          </cell>
          <cell r="S622" t="str">
            <v>No Aplica</v>
          </cell>
          <cell r="T622" t="str">
            <v xml:space="preserve">NINI JOHANNA ZULUAGA </v>
          </cell>
          <cell r="U622" t="str">
            <v>F</v>
          </cell>
          <cell r="V622">
            <v>44579</v>
          </cell>
          <cell r="W622" t="str">
            <v>No Aplica</v>
          </cell>
          <cell r="X622">
            <v>44580</v>
          </cell>
          <cell r="Y622">
            <v>44923</v>
          </cell>
          <cell r="Z622" t="str">
            <v>Contratación Directa</v>
          </cell>
          <cell r="AA622" t="str">
            <v>Contrato</v>
          </cell>
          <cell r="AB622" t="str">
            <v>Prestación de Servicios  de Apoyo a la Gestión</v>
          </cell>
          <cell r="AC622" t="str">
            <v>PRESTAR SERVICIOS TÉCNICOS PARA BRINDAR APOYO OPERATIVO EN LAS ACTIVIDADES PROPIAS DEL PROCESO DE GESTIÓN FINANCIERA Y LA REVISIÓN, LIQUIDACIÓN Y SEGUIMIENTO DE LAS CUENTAS DE COBRO QUE SE RADIQUEN EN LA ENTIDAD</v>
          </cell>
          <cell r="AD622">
            <v>44580</v>
          </cell>
          <cell r="AE622">
            <v>44580</v>
          </cell>
          <cell r="AF622">
            <v>44580</v>
          </cell>
          <cell r="AG622">
            <v>44923</v>
          </cell>
          <cell r="AH622">
            <v>11</v>
          </cell>
          <cell r="AI622">
            <v>10</v>
          </cell>
          <cell r="AJ622">
            <v>11.333333333333334</v>
          </cell>
          <cell r="AK622">
            <v>11</v>
          </cell>
          <cell r="AL622">
            <v>10</v>
          </cell>
          <cell r="AN622">
            <v>44923</v>
          </cell>
          <cell r="AO622">
            <v>51566667</v>
          </cell>
          <cell r="AP622">
            <v>51566667</v>
          </cell>
          <cell r="AQ622">
            <v>4550000</v>
          </cell>
          <cell r="AR622">
            <v>-0.3333333358168602</v>
          </cell>
          <cell r="AS622">
            <v>3115</v>
          </cell>
          <cell r="AT622">
            <v>559</v>
          </cell>
          <cell r="AU622">
            <v>44565</v>
          </cell>
          <cell r="AV622">
            <v>52325000</v>
          </cell>
          <cell r="AW622" t="str">
            <v>O23011605560000007754</v>
          </cell>
          <cell r="AX622" t="str">
            <v>INVERSION</v>
          </cell>
          <cell r="AY622">
            <v>0</v>
          </cell>
          <cell r="AZ622" t="str">
            <v>5000264643</v>
          </cell>
          <cell r="BA622">
            <v>556</v>
          </cell>
          <cell r="BB622">
            <v>44580</v>
          </cell>
          <cell r="BC622">
            <v>51566667</v>
          </cell>
          <cell r="BK622" t="str">
            <v/>
          </cell>
          <cell r="CE622" t="str">
            <v/>
          </cell>
          <cell r="CF622" t="str">
            <v/>
          </cell>
          <cell r="EL622" t="str">
            <v>NO</v>
          </cell>
          <cell r="EM622" t="str">
            <v>No Aplica</v>
          </cell>
          <cell r="EN622" t="str">
            <v xml:space="preserve">120
</v>
          </cell>
          <cell r="EO622" t="e">
            <v>#VALUE!</v>
          </cell>
          <cell r="EP622">
            <v>45823</v>
          </cell>
          <cell r="ES622" t="str">
            <v>Clausula 1 - Numeral 6 y 23</v>
          </cell>
          <cell r="ET62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22" t="str">
            <v>No aplica</v>
          </cell>
        </row>
        <row r="623">
          <cell r="E623">
            <v>617</v>
          </cell>
          <cell r="F623" t="str">
            <v>617-2022</v>
          </cell>
          <cell r="G623" t="str">
            <v>CO1.PCCNTR.3286703</v>
          </cell>
          <cell r="H623" t="str">
            <v>GESTIONAR Y ATENDER EL 100 % DE LOS REQUERIMIENTOS ALLEGADOS A LA ENTIDAD, RELACIONADOS CON ARRENDAMIENTO Y DESARROLLO DE VIVIENDA</v>
          </cell>
          <cell r="I623" t="str">
            <v>En Ejecución</v>
          </cell>
          <cell r="J623" t="str">
            <v>https://community.secop.gov.co/Public/Tendering/OpportunityDetail/Index?noticeUID=CO1.NTC.2598643&amp;isFromPublicArea=True&amp;isModal=true&amp;asPopupView=true</v>
          </cell>
          <cell r="K623" t="str">
            <v>SDHT-SDICV-PSP-032-2022</v>
          </cell>
          <cell r="L623" t="str">
            <v>X</v>
          </cell>
          <cell r="N623" t="str">
            <v>CC</v>
          </cell>
          <cell r="O623">
            <v>79056411</v>
          </cell>
          <cell r="P623">
            <v>2</v>
          </cell>
          <cell r="Q623" t="str">
            <v>FERRO BUITRAGO</v>
          </cell>
          <cell r="R623" t="str">
            <v>JAIME ALBERTO</v>
          </cell>
          <cell r="S623" t="str">
            <v>No Aplica</v>
          </cell>
          <cell r="T623" t="str">
            <v>JAIME ALBERTO FERRO BUITRAGO</v>
          </cell>
          <cell r="U623" t="str">
            <v>M</v>
          </cell>
          <cell r="V623">
            <v>44579</v>
          </cell>
          <cell r="W623" t="str">
            <v>No Aplica</v>
          </cell>
          <cell r="X623">
            <v>44581</v>
          </cell>
          <cell r="Y623">
            <v>44595</v>
          </cell>
          <cell r="Z623" t="str">
            <v>Contratación Directa</v>
          </cell>
          <cell r="AA623" t="str">
            <v>Contrato</v>
          </cell>
          <cell r="AB623" t="str">
            <v>Prestación de Servicios Profesionales</v>
          </cell>
          <cell r="AC623" t="str">
            <v>PRESTAR SERVICIOS PROFESIONALES PARA APOYAR TECNICAMENTE LA SUSTANCIACIÓN DE LAS INVESTIGACIONES ADMINISTRATIVAS RELACIONADAS CON LA ENAJENACIÓN Y ARRENDAMIENTO DE VIVIENDA</v>
          </cell>
          <cell r="AD623">
            <v>44581</v>
          </cell>
          <cell r="AE623">
            <v>44581</v>
          </cell>
          <cell r="AF623">
            <v>44581</v>
          </cell>
          <cell r="AG623">
            <v>44929</v>
          </cell>
          <cell r="AH623">
            <v>11</v>
          </cell>
          <cell r="AI623">
            <v>15</v>
          </cell>
          <cell r="AJ623">
            <v>11.5</v>
          </cell>
          <cell r="AK623">
            <v>11</v>
          </cell>
          <cell r="AL623">
            <v>15</v>
          </cell>
          <cell r="AN623">
            <v>44929</v>
          </cell>
          <cell r="AO623">
            <v>65739750</v>
          </cell>
          <cell r="AP623">
            <v>65739750</v>
          </cell>
          <cell r="AQ623">
            <v>5716500</v>
          </cell>
          <cell r="AR623">
            <v>0</v>
          </cell>
          <cell r="AS623">
            <v>2840</v>
          </cell>
          <cell r="AT623">
            <v>220</v>
          </cell>
          <cell r="AU623">
            <v>44565</v>
          </cell>
          <cell r="AV623">
            <v>65739750</v>
          </cell>
          <cell r="AW623" t="str">
            <v>O23011603450000007812</v>
          </cell>
          <cell r="AX623" t="str">
            <v>INVERSION</v>
          </cell>
          <cell r="AY623">
            <v>0</v>
          </cell>
          <cell r="AZ623" t="str">
            <v>5000265119</v>
          </cell>
          <cell r="BA623">
            <v>596</v>
          </cell>
          <cell r="BB623">
            <v>44580</v>
          </cell>
          <cell r="BC623">
            <v>65739750</v>
          </cell>
          <cell r="BK623" t="str">
            <v/>
          </cell>
          <cell r="CE623" t="str">
            <v/>
          </cell>
          <cell r="CF623" t="str">
            <v/>
          </cell>
          <cell r="EL623" t="str">
            <v>NO</v>
          </cell>
          <cell r="EM623" t="str">
            <v>No Aplica</v>
          </cell>
          <cell r="EN623" t="str">
            <v xml:space="preserve">120
</v>
          </cell>
          <cell r="EO623" t="e">
            <v>#VALUE!</v>
          </cell>
          <cell r="EP623">
            <v>45829</v>
          </cell>
          <cell r="ES623" t="str">
            <v>Clausula 1 - Numeral 6 y 23</v>
          </cell>
          <cell r="ET62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23" t="str">
            <v>No aplica</v>
          </cell>
        </row>
        <row r="624">
          <cell r="E624">
            <v>618</v>
          </cell>
          <cell r="F624" t="str">
            <v>618-2022</v>
          </cell>
          <cell r="G624" t="str">
            <v>CO1.PCCNTR.3287620</v>
          </cell>
          <cell r="H624" t="str">
            <v>ELABORAR 8 DOCUMENTOS DE LINEAMIENTOS DE INTERVENCIÓN, GESTIÓN INTERINSTITUCIONAL Y EVALUACIÓN DE LAS INTERVENCIONES TERRITORIALES EN LOS 8 TERRITORIOS PRIORIZADOS EN ÁREAS DE ORIGEN INFORMAL</v>
          </cell>
          <cell r="I624" t="str">
            <v>En Ejecución</v>
          </cell>
          <cell r="J624" t="str">
            <v>https://community.secop.gov.co/Public/Tendering/OpportunityDetail/Index?noticeUID=CO1.NTC.2561572&amp;isFromPublicArea=True&amp;isModal=true&amp;asPopupView=true</v>
          </cell>
          <cell r="K624" t="str">
            <v>SDHT-SDB-PSP-068-2022</v>
          </cell>
          <cell r="L624" t="str">
            <v>X</v>
          </cell>
          <cell r="N624" t="str">
            <v>CC</v>
          </cell>
          <cell r="O624">
            <v>1023939230</v>
          </cell>
          <cell r="P624">
            <v>3</v>
          </cell>
          <cell r="Q624" t="str">
            <v>GUIO QUIROGA</v>
          </cell>
          <cell r="R624" t="str">
            <v>SARA CATALINA</v>
          </cell>
          <cell r="S624" t="str">
            <v>No Aplica</v>
          </cell>
          <cell r="T624" t="str">
            <v>SARA CATALINA GUIO QUIROGA</v>
          </cell>
          <cell r="U624" t="str">
            <v>F</v>
          </cell>
          <cell r="V624">
            <v>44579</v>
          </cell>
          <cell r="W624">
            <v>44581</v>
          </cell>
          <cell r="X624">
            <v>44585</v>
          </cell>
          <cell r="Y624">
            <v>44912</v>
          </cell>
          <cell r="Z624" t="str">
            <v>Contratación Directa</v>
          </cell>
          <cell r="AA624" t="str">
            <v>Contrato</v>
          </cell>
          <cell r="AB624" t="str">
            <v>Prestación de Servicios Profesionales</v>
          </cell>
          <cell r="AC624" t="str">
            <v>PRESTAR SERVICIOS PROFESIONALES PARA APOYAR LA PLANEACIÓN Y LA ARTICULACIÓN INTERINSTITUCIONAL EN LA IMPLEMENTACIÓN Y SEGUIMIENTO A LOS LINEAMIENTOS DE INTERVENCIÓN, GESTIÓN INTERINSTITUCIONAL Y EVALUACIÓN, ASÍ COMO EN LAS POLÍTICAS DE ORDENAMIENTO TERRITORIAL EN LOS TERRITORIOS PRIORIZADOS DE MEJORAMIENTO INTEGRAL DE LA SECRETARÍA DISTRITAL DEL HÁBITAT.</v>
          </cell>
          <cell r="AD624">
            <v>44585</v>
          </cell>
          <cell r="AE624">
            <v>44585</v>
          </cell>
          <cell r="AF624">
            <v>44585</v>
          </cell>
          <cell r="AG624">
            <v>44918</v>
          </cell>
          <cell r="AH624">
            <v>11</v>
          </cell>
          <cell r="AI624">
            <v>0</v>
          </cell>
          <cell r="AJ624">
            <v>11</v>
          </cell>
          <cell r="AK624">
            <v>11</v>
          </cell>
          <cell r="AL624">
            <v>0</v>
          </cell>
          <cell r="AN624">
            <v>44918</v>
          </cell>
          <cell r="AO624">
            <v>74800000</v>
          </cell>
          <cell r="AP624">
            <v>74800000</v>
          </cell>
          <cell r="AQ624">
            <v>6800000</v>
          </cell>
          <cell r="AR624">
            <v>0</v>
          </cell>
          <cell r="AS624">
            <v>3735</v>
          </cell>
          <cell r="AT624">
            <v>831</v>
          </cell>
          <cell r="AU624">
            <v>44568</v>
          </cell>
          <cell r="AV624">
            <v>74800000</v>
          </cell>
          <cell r="AW624" t="str">
            <v>O23011601190000007575</v>
          </cell>
          <cell r="AX624" t="str">
            <v>INVERSION</v>
          </cell>
          <cell r="AY624">
            <v>0</v>
          </cell>
          <cell r="AZ624" t="str">
            <v>5000265042</v>
          </cell>
          <cell r="BA624">
            <v>589</v>
          </cell>
          <cell r="BB624">
            <v>44580</v>
          </cell>
          <cell r="BC624">
            <v>74800000</v>
          </cell>
          <cell r="BK624" t="str">
            <v/>
          </cell>
          <cell r="CE624" t="str">
            <v/>
          </cell>
          <cell r="CF624" t="str">
            <v/>
          </cell>
          <cell r="EL624" t="str">
            <v>NO</v>
          </cell>
          <cell r="EM624" t="str">
            <v>No Aplica</v>
          </cell>
          <cell r="EN624" t="str">
            <v xml:space="preserve">120
</v>
          </cell>
          <cell r="EO624" t="e">
            <v>#VALUE!</v>
          </cell>
          <cell r="EP624">
            <v>45818</v>
          </cell>
          <cell r="ES624" t="str">
            <v>Clausula 1 - Numeral 6 y 23</v>
          </cell>
          <cell r="ET62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24" t="str">
            <v>No aplica</v>
          </cell>
        </row>
        <row r="625">
          <cell r="E625">
            <v>619</v>
          </cell>
          <cell r="F625" t="str">
            <v>619-2022</v>
          </cell>
          <cell r="G625" t="str">
            <v>CO1.PCCNTR.3287740</v>
          </cell>
          <cell r="H625" t="str">
            <v>ASIGNAR 1250 SUBSIDIOS DISTRITALES DE MEJORAMIENTO DE VIVIENDA</v>
          </cell>
          <cell r="I625" t="str">
            <v>En Ejecución</v>
          </cell>
          <cell r="J625" t="str">
            <v>https://community.secop.gov.co/Public/Tendering/OpportunityDetail/Index?noticeUID=CO1.NTC.2599359&amp;isFromPublicArea=True&amp;isModal=true&amp;asPopupView=true</v>
          </cell>
          <cell r="K625" t="str">
            <v>SDHT-SDB-PSP-070-2022</v>
          </cell>
          <cell r="L625" t="str">
            <v>X</v>
          </cell>
          <cell r="N625" t="str">
            <v>CC</v>
          </cell>
          <cell r="O625">
            <v>51978398</v>
          </cell>
          <cell r="P625">
            <v>9</v>
          </cell>
          <cell r="Q625" t="str">
            <v>LEON LOPEZ</v>
          </cell>
          <cell r="R625" t="str">
            <v>ADRIANA MARIA</v>
          </cell>
          <cell r="S625" t="str">
            <v>No Aplica</v>
          </cell>
          <cell r="T625" t="str">
            <v>ADRIANA MARIA LEON LOPEZ</v>
          </cell>
          <cell r="U625" t="str">
            <v>F</v>
          </cell>
          <cell r="V625">
            <v>44579</v>
          </cell>
          <cell r="W625">
            <v>44581</v>
          </cell>
          <cell r="X625">
            <v>44587</v>
          </cell>
          <cell r="Y625">
            <v>44913</v>
          </cell>
          <cell r="Z625" t="str">
            <v>Contratación Directa</v>
          </cell>
          <cell r="AA625" t="str">
            <v>Contrato</v>
          </cell>
          <cell r="AB625" t="str">
            <v>Prestación de Servicios Profesionales</v>
          </cell>
          <cell r="AC625" t="str">
            <v>PRESTAR SERVICIOS PROFESIONALES PARA APOYAR TÉCNICAMENTE EL SEGUIMIENTO AL CUMPLIMIENTO DE LOS LINEAMIENTOS ARQUITECTÓNICOS Y URBANÍSTICOS ESTABLECIDOS EN LA IMPLEMENTACIÓN DEL PROYECTO PILOTO "PLAN TERRAZAS".</v>
          </cell>
          <cell r="AD625">
            <v>44587</v>
          </cell>
          <cell r="AE625">
            <v>44587</v>
          </cell>
          <cell r="AF625">
            <v>44587</v>
          </cell>
          <cell r="AG625">
            <v>44920</v>
          </cell>
          <cell r="AH625">
            <v>11</v>
          </cell>
          <cell r="AI625">
            <v>0</v>
          </cell>
          <cell r="AJ625">
            <v>11</v>
          </cell>
          <cell r="AK625">
            <v>11</v>
          </cell>
          <cell r="AL625">
            <v>0</v>
          </cell>
          <cell r="AN625">
            <v>44920</v>
          </cell>
          <cell r="AO625">
            <v>67980000</v>
          </cell>
          <cell r="AP625">
            <v>67980000</v>
          </cell>
          <cell r="AQ625">
            <v>6180000</v>
          </cell>
          <cell r="AR625">
            <v>0</v>
          </cell>
          <cell r="AS625">
            <v>2675</v>
          </cell>
          <cell r="AT625">
            <v>380</v>
          </cell>
          <cell r="AU625">
            <v>44565</v>
          </cell>
          <cell r="AV625">
            <v>67980000</v>
          </cell>
          <cell r="AW625" t="str">
            <v>O23011601190000007582</v>
          </cell>
          <cell r="AX625" t="str">
            <v>INVERSION</v>
          </cell>
          <cell r="AY625">
            <v>0</v>
          </cell>
          <cell r="AZ625" t="str">
            <v>5000265063</v>
          </cell>
          <cell r="BA625">
            <v>590</v>
          </cell>
          <cell r="BB625">
            <v>44580</v>
          </cell>
          <cell r="BC625">
            <v>67980000</v>
          </cell>
          <cell r="BK625" t="str">
            <v/>
          </cell>
          <cell r="CE625" t="str">
            <v/>
          </cell>
          <cell r="CF625" t="str">
            <v/>
          </cell>
          <cell r="EL625" t="str">
            <v>NO</v>
          </cell>
          <cell r="EM625" t="str">
            <v>No Aplica</v>
          </cell>
          <cell r="EN625" t="str">
            <v xml:space="preserve">120
</v>
          </cell>
          <cell r="EO625" t="e">
            <v>#VALUE!</v>
          </cell>
          <cell r="EP625">
            <v>45820</v>
          </cell>
          <cell r="ES625" t="str">
            <v>Clausula 1 - Numeral 6 y 23</v>
          </cell>
          <cell r="ET62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25" t="str">
            <v>No aplica</v>
          </cell>
        </row>
        <row r="626">
          <cell r="E626">
            <v>620</v>
          </cell>
          <cell r="F626" t="str">
            <v>620-2022</v>
          </cell>
          <cell r="G626" t="str">
            <v>CO1.PCCNTR.3288101</v>
          </cell>
          <cell r="H626" t="str">
            <v xml:space="preserve">REALIZAR 30 ESTUDIOS  O DISEÑOS  DE PREFACTIBILIDAD Y FACTIBILIDAD PARA LAS INTERVENCIONES DE ACUPUNTURA URBANA. </v>
          </cell>
          <cell r="I626" t="str">
            <v>En Ejecución</v>
          </cell>
          <cell r="J626" t="str">
            <v>https://community.secop.gov.co/Public/Tendering/OpportunityDetail/Index?noticeUID=CO1.NTC.2600596&amp;isFromPublicArea=True&amp;isModal=true&amp;asPopupView=true</v>
          </cell>
          <cell r="K626" t="str">
            <v>SDTH-SDO-PSP-024-2022</v>
          </cell>
          <cell r="L626" t="str">
            <v>X</v>
          </cell>
          <cell r="N626" t="str">
            <v>CC</v>
          </cell>
          <cell r="O626">
            <v>12202124</v>
          </cell>
          <cell r="P626">
            <v>6</v>
          </cell>
          <cell r="Q626" t="str">
            <v>MOTTA ESCALANTE</v>
          </cell>
          <cell r="R626" t="str">
            <v>LUIS HANDERSON</v>
          </cell>
          <cell r="S626" t="str">
            <v>No Aplica</v>
          </cell>
          <cell r="T626" t="str">
            <v>LUIS HANDERSON MOTTA ESCALANTE</v>
          </cell>
          <cell r="U626" t="str">
            <v>M</v>
          </cell>
          <cell r="V626">
            <v>44579</v>
          </cell>
          <cell r="W626" t="str">
            <v>No Aplica</v>
          </cell>
          <cell r="X626">
            <v>44580</v>
          </cell>
          <cell r="Y626">
            <v>44913</v>
          </cell>
          <cell r="Z626" t="str">
            <v>Contratación Directa</v>
          </cell>
          <cell r="AA626" t="str">
            <v>Contrato</v>
          </cell>
          <cell r="AB626" t="str">
            <v>Prestación de Servicios Profesionales</v>
          </cell>
          <cell r="AC626" t="str">
            <v>PRESTAR SERVICIOS PROFESIONALES PARA APOYAR JURÍDICAMENTE LA ELABORACIÓN, REVISIÓN Y CONSOLIDACIÓN DE LOS DOCUMENTOS DE SOPORTE NECESARIOS PARA ADELANTAR LOS PROCESOS DE CONTRATACIÓN DE LA SUBDIRECCIÓN DE OPERACIONES.</v>
          </cell>
          <cell r="AD626">
            <v>44580</v>
          </cell>
          <cell r="AE626">
            <v>44580</v>
          </cell>
          <cell r="AF626">
            <v>44580</v>
          </cell>
          <cell r="AG626">
            <v>44913</v>
          </cell>
          <cell r="AH626">
            <v>11</v>
          </cell>
          <cell r="AI626">
            <v>0</v>
          </cell>
          <cell r="AJ626">
            <v>11</v>
          </cell>
          <cell r="AK626">
            <v>11</v>
          </cell>
          <cell r="AL626">
            <v>0</v>
          </cell>
          <cell r="AN626">
            <v>44913</v>
          </cell>
          <cell r="AO626">
            <v>82258000</v>
          </cell>
          <cell r="AP626">
            <v>82258000</v>
          </cell>
          <cell r="AQ626">
            <v>7478000</v>
          </cell>
          <cell r="AR626">
            <v>0</v>
          </cell>
          <cell r="AS626">
            <v>3369</v>
          </cell>
          <cell r="AT626">
            <v>873</v>
          </cell>
          <cell r="AU626">
            <v>44575</v>
          </cell>
          <cell r="AV626">
            <v>82258000</v>
          </cell>
          <cell r="AW626" t="str">
            <v>O23011602320000007642</v>
          </cell>
          <cell r="AX626" t="str">
            <v>INVERSION</v>
          </cell>
          <cell r="AY626">
            <v>0</v>
          </cell>
          <cell r="AZ626" t="str">
            <v>5000265069</v>
          </cell>
          <cell r="BA626">
            <v>592</v>
          </cell>
          <cell r="BB626">
            <v>44580</v>
          </cell>
          <cell r="BC626">
            <v>82258000</v>
          </cell>
          <cell r="BK626" t="str">
            <v/>
          </cell>
          <cell r="CE626" t="str">
            <v/>
          </cell>
          <cell r="CF626" t="str">
            <v/>
          </cell>
          <cell r="EL626" t="str">
            <v>NO</v>
          </cell>
          <cell r="EM626" t="str">
            <v>No Aplica</v>
          </cell>
          <cell r="EN626" t="str">
            <v xml:space="preserve">120
</v>
          </cell>
          <cell r="EO626" t="e">
            <v>#VALUE!</v>
          </cell>
          <cell r="EP626">
            <v>45813</v>
          </cell>
          <cell r="ES626" t="str">
            <v>Clausula 1 - Numeral 6 y 23</v>
          </cell>
          <cell r="ET62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26" t="str">
            <v>No aplica</v>
          </cell>
        </row>
        <row r="627">
          <cell r="E627">
            <v>621</v>
          </cell>
          <cell r="F627" t="str">
            <v>621-2022</v>
          </cell>
          <cell r="G627" t="str">
            <v>CO1.PCCNTR.3291418</v>
          </cell>
          <cell r="H627" t="str">
            <v>EJECUTAR  6 ESTRATEGIAS PARA EL FORTALECIMIENTO DE LA PARTICIPACIÓN CIUDADANA EN LOS TEMAS ESTRATÉGICOS DEL SECTOR</v>
          </cell>
          <cell r="I627" t="str">
            <v>En Ejecución</v>
          </cell>
          <cell r="J627" t="str">
            <v>https://community.secop.gov.co/Public/Tendering/OpportunityDetail/Index?noticeUID=CO1.NTC.2604117&amp;isFromPublicArea=True&amp;isModal=true&amp;asPopupView=true</v>
          </cell>
          <cell r="K627" t="str">
            <v>SDHT-SPRC-PSP-025-2022</v>
          </cell>
          <cell r="L627" t="str">
            <v>X</v>
          </cell>
          <cell r="N627" t="str">
            <v>CC</v>
          </cell>
          <cell r="O627">
            <v>1020753180</v>
          </cell>
          <cell r="P627">
            <v>2</v>
          </cell>
          <cell r="Q627" t="str">
            <v>BOCANEGRA TOVAR</v>
          </cell>
          <cell r="R627" t="str">
            <v>NATALIA MARIA</v>
          </cell>
          <cell r="S627" t="str">
            <v>No Aplica</v>
          </cell>
          <cell r="T627" t="str">
            <v>NATALIA MARIA BOCANEGRA TOVAR</v>
          </cell>
          <cell r="U627" t="str">
            <v>F</v>
          </cell>
          <cell r="V627">
            <v>44579</v>
          </cell>
          <cell r="W627" t="str">
            <v>No Aplica</v>
          </cell>
          <cell r="X627">
            <v>44581</v>
          </cell>
          <cell r="Y627">
            <v>44912</v>
          </cell>
          <cell r="Z627" t="str">
            <v>Contratación Directa</v>
          </cell>
          <cell r="AA627" t="str">
            <v>Contrato</v>
          </cell>
          <cell r="AB627" t="str">
            <v>Prestación de Servicios Profesionales</v>
          </cell>
          <cell r="AC627" t="str">
            <v>PRESTAR SERVICIOS PROFESIONALES PARA DESARROLLAR ACTIVIDADES SOCIALES DE FORMULACIÓN, EJECUCIÓN Y SEGUIMIENTO DE LAS INTERVENCIONES PRIORIZADAS POR LA SECRETARÍA DISTRITAL DEL HÁBITAT.</v>
          </cell>
          <cell r="AD627">
            <v>44581</v>
          </cell>
          <cell r="AE627">
            <v>44581</v>
          </cell>
          <cell r="AF627">
            <v>44581</v>
          </cell>
          <cell r="AG627">
            <v>44914</v>
          </cell>
          <cell r="AH627">
            <v>11</v>
          </cell>
          <cell r="AI627">
            <v>0</v>
          </cell>
          <cell r="AJ627">
            <v>11</v>
          </cell>
          <cell r="AK627">
            <v>11</v>
          </cell>
          <cell r="AL627">
            <v>0</v>
          </cell>
          <cell r="AM627">
            <v>44914</v>
          </cell>
          <cell r="AN627">
            <v>44934</v>
          </cell>
          <cell r="AO627">
            <v>73645000</v>
          </cell>
          <cell r="AP627">
            <v>73645000</v>
          </cell>
          <cell r="AQ627">
            <v>6695000</v>
          </cell>
          <cell r="AR627">
            <v>0</v>
          </cell>
          <cell r="AS627">
            <v>2895</v>
          </cell>
          <cell r="AT627">
            <v>125</v>
          </cell>
          <cell r="AU627">
            <v>44564</v>
          </cell>
          <cell r="AV627">
            <v>73645000</v>
          </cell>
          <cell r="AW627" t="str">
            <v>O23011601210000007590</v>
          </cell>
          <cell r="AX627" t="str">
            <v>INVERSION</v>
          </cell>
          <cell r="AY627">
            <v>0</v>
          </cell>
          <cell r="AZ627" t="str">
            <v>5000264791</v>
          </cell>
          <cell r="BA627">
            <v>578</v>
          </cell>
          <cell r="BB627">
            <v>44580</v>
          </cell>
          <cell r="BC627">
            <v>73645000</v>
          </cell>
          <cell r="BK627" t="str">
            <v/>
          </cell>
          <cell r="CE627" t="str">
            <v/>
          </cell>
          <cell r="CF627" t="str">
            <v/>
          </cell>
          <cell r="DQ627">
            <v>44816</v>
          </cell>
          <cell r="DR627">
            <v>44816</v>
          </cell>
          <cell r="DS627">
            <v>44834</v>
          </cell>
          <cell r="DT627">
            <v>19</v>
          </cell>
          <cell r="EL627" t="str">
            <v>NO</v>
          </cell>
          <cell r="EM627" t="str">
            <v>No Aplica</v>
          </cell>
          <cell r="EN627" t="str">
            <v xml:space="preserve">120
</v>
          </cell>
          <cell r="EO627" t="e">
            <v>#VALUE!</v>
          </cell>
          <cell r="EP627">
            <v>45834</v>
          </cell>
          <cell r="ES627" t="str">
            <v>Clausula 1 - Numeral 6 y 23</v>
          </cell>
          <cell r="ET62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27" t="str">
            <v>No aplica</v>
          </cell>
        </row>
        <row r="628">
          <cell r="E628">
            <v>622</v>
          </cell>
          <cell r="F628" t="str">
            <v>622-2022</v>
          </cell>
          <cell r="G628" t="str">
            <v>CO1.PCCNTR.3291705</v>
          </cell>
          <cell r="H628" t="str">
            <v>EJECUTAR  6 ESTRATEGIAS PARA EL FORTALECIMIENTO DE LA PARTICIPACIÓN CIUDADANA EN LOS TEMAS ESTRATÉGICOS DEL SECTOR</v>
          </cell>
          <cell r="I628" t="str">
            <v>En Ejecución</v>
          </cell>
          <cell r="J628" t="str">
            <v>https://community.secop.gov.co/Public/Tendering/OpportunityDetail/Index?noticeUID=CO1.NTC.2604156&amp;isFromPublicArea=True&amp;isModal=true&amp;asPopupView=true</v>
          </cell>
          <cell r="K628" t="str">
            <v>SDHT-SPRC-PSP-026-2022</v>
          </cell>
          <cell r="L628" t="str">
            <v>X</v>
          </cell>
          <cell r="N628" t="str">
            <v>CC</v>
          </cell>
          <cell r="O628">
            <v>1018491327</v>
          </cell>
          <cell r="P628">
            <v>5</v>
          </cell>
          <cell r="Q628" t="str">
            <v>VELASCO HERNANDEZ</v>
          </cell>
          <cell r="R628" t="str">
            <v>JOHANNA MILENA</v>
          </cell>
          <cell r="S628" t="str">
            <v>No Aplica</v>
          </cell>
          <cell r="T628" t="str">
            <v>JOHANNA MILENA VELASCO HERNANDEZ</v>
          </cell>
          <cell r="U628" t="str">
            <v>F</v>
          </cell>
          <cell r="V628">
            <v>44579</v>
          </cell>
          <cell r="W628" t="str">
            <v>No Aplica</v>
          </cell>
          <cell r="X628">
            <v>44581</v>
          </cell>
          <cell r="Y628">
            <v>44912</v>
          </cell>
          <cell r="Z628" t="str">
            <v>Contratación Directa</v>
          </cell>
          <cell r="AA628" t="str">
            <v>Contrato</v>
          </cell>
          <cell r="AB628" t="str">
            <v>Prestación de Servicios Profesionales</v>
          </cell>
          <cell r="AC628" t="str">
            <v>PRESTAR SERVICIOS PROFESIONALES PARA APOYAR LAS ACTIVIDADES DE DISEÑO DE INSTRUMENTOS DE SEGUIMIENTO Y SOPORTE DE LA INFORMACIÓN REQUERIDA POR LA SUBDIRECCIÓN DE PARTICIPACIÓN Y RELACIONES CON LA COMUNIDAD DE LA SECRETARIA DISTRITAL DEL HÁBITAT.</v>
          </cell>
          <cell r="AD628">
            <v>44581</v>
          </cell>
          <cell r="AE628">
            <v>44581</v>
          </cell>
          <cell r="AF628">
            <v>44581</v>
          </cell>
          <cell r="AG628">
            <v>44914</v>
          </cell>
          <cell r="AH628">
            <v>11</v>
          </cell>
          <cell r="AI628">
            <v>0</v>
          </cell>
          <cell r="AJ628">
            <v>11</v>
          </cell>
          <cell r="AK628">
            <v>11</v>
          </cell>
          <cell r="AL628">
            <v>0</v>
          </cell>
          <cell r="AN628">
            <v>44914</v>
          </cell>
          <cell r="AO628">
            <v>73645000</v>
          </cell>
          <cell r="AP628">
            <v>73645000</v>
          </cell>
          <cell r="AQ628">
            <v>6695000</v>
          </cell>
          <cell r="AR628">
            <v>0</v>
          </cell>
          <cell r="AS628">
            <v>3216</v>
          </cell>
          <cell r="AT628">
            <v>288</v>
          </cell>
          <cell r="AU628">
            <v>44565</v>
          </cell>
          <cell r="AV628">
            <v>73645000</v>
          </cell>
          <cell r="AW628" t="str">
            <v>O23011601210000007590</v>
          </cell>
          <cell r="AX628" t="str">
            <v>INVERSION</v>
          </cell>
          <cell r="AY628">
            <v>0</v>
          </cell>
          <cell r="AZ628" t="str">
            <v>5000264833</v>
          </cell>
          <cell r="BA628">
            <v>579</v>
          </cell>
          <cell r="BB628">
            <v>44580</v>
          </cell>
          <cell r="BC628">
            <v>73645000</v>
          </cell>
          <cell r="BK628" t="str">
            <v/>
          </cell>
          <cell r="CE628" t="str">
            <v/>
          </cell>
          <cell r="CF628" t="str">
            <v/>
          </cell>
          <cell r="EL628" t="str">
            <v>NO</v>
          </cell>
          <cell r="EM628" t="str">
            <v>No Aplica</v>
          </cell>
          <cell r="EN628" t="str">
            <v xml:space="preserve">120
</v>
          </cell>
          <cell r="EO628" t="e">
            <v>#VALUE!</v>
          </cell>
          <cell r="EP628">
            <v>45814</v>
          </cell>
          <cell r="ES628" t="str">
            <v>Clausula 1 - Numeral 6 y 23</v>
          </cell>
          <cell r="ET62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28" t="str">
            <v>No aplica</v>
          </cell>
        </row>
        <row r="629">
          <cell r="E629">
            <v>623</v>
          </cell>
          <cell r="F629" t="str">
            <v>623-2022</v>
          </cell>
          <cell r="G629" t="str">
            <v>CO1.PCCNTR.3291752</v>
          </cell>
          <cell r="H629" t="str">
            <v>EJECUTAR  6 ESTRATEGIAS PARA EL FORTALECIMIENTO DE LA PARTICIPACIÓN CIUDADANA EN LOS TEMAS ESTRATÉGICOS DEL SECTOR</v>
          </cell>
          <cell r="I629" t="str">
            <v>En Ejecución</v>
          </cell>
          <cell r="J629" t="str">
            <v>https://community.secop.gov.co/Public/Tendering/OpportunityDetail/Index?noticeUID=CO1.NTC.2604176&amp;isFromPublicArea=True&amp;isModal=true&amp;asPopupView=true</v>
          </cell>
          <cell r="K629" t="str">
            <v>SDHT-SPRC-PSP-029-2022</v>
          </cell>
          <cell r="L629" t="str">
            <v>X</v>
          </cell>
          <cell r="N629" t="str">
            <v>CC</v>
          </cell>
          <cell r="O629">
            <v>1014274837</v>
          </cell>
          <cell r="P629">
            <v>5</v>
          </cell>
          <cell r="Q629" t="str">
            <v>VILLAMIL DUARTE</v>
          </cell>
          <cell r="R629" t="str">
            <v>ANDRES LEONARDO</v>
          </cell>
          <cell r="S629" t="str">
            <v>No Aplica</v>
          </cell>
          <cell r="T629" t="str">
            <v>ANDRES LEONARDO VILLAMIL DUARTE</v>
          </cell>
          <cell r="U629" t="str">
            <v>M</v>
          </cell>
          <cell r="V629">
            <v>44579</v>
          </cell>
          <cell r="W629" t="str">
            <v>No Aplica</v>
          </cell>
          <cell r="X629">
            <v>44581</v>
          </cell>
          <cell r="Y629">
            <v>44912</v>
          </cell>
          <cell r="Z629" t="str">
            <v>Contratación Directa</v>
          </cell>
          <cell r="AA629" t="str">
            <v>Contrato</v>
          </cell>
          <cell r="AB629" t="str">
            <v>Prestación de Servicios Profesionales</v>
          </cell>
          <cell r="AC629" t="str">
            <v>PRESTAR SERVICIOS PROFESIONALES PARA ARTICULAR LA IMPLEMENTACIÓN Y SEGUIMIENTO DE LAS ESTRATEGIAS DE PARTICIPACIÓN DEL SECTOR HÁBITAT A NIVEL TERRITORIAL Y SU ARTICULACIÓN CON EL NIVEL DISTRITAL.</v>
          </cell>
          <cell r="AD629">
            <v>44581</v>
          </cell>
          <cell r="AE629">
            <v>44581</v>
          </cell>
          <cell r="AF629">
            <v>44581</v>
          </cell>
          <cell r="AG629">
            <v>44914</v>
          </cell>
          <cell r="AH629">
            <v>11</v>
          </cell>
          <cell r="AI629">
            <v>0</v>
          </cell>
          <cell r="AJ629">
            <v>11</v>
          </cell>
          <cell r="AK629">
            <v>11</v>
          </cell>
          <cell r="AL629">
            <v>0</v>
          </cell>
          <cell r="AN629">
            <v>44914</v>
          </cell>
          <cell r="AO629">
            <v>82500000</v>
          </cell>
          <cell r="AP629">
            <v>82500000</v>
          </cell>
          <cell r="AQ629">
            <v>7500000</v>
          </cell>
          <cell r="AR629">
            <v>0</v>
          </cell>
          <cell r="AS629">
            <v>2901</v>
          </cell>
          <cell r="AT629">
            <v>104</v>
          </cell>
          <cell r="AU629">
            <v>44564</v>
          </cell>
          <cell r="AV629">
            <v>82500000</v>
          </cell>
          <cell r="AW629" t="str">
            <v>O23011601210000007590</v>
          </cell>
          <cell r="AX629" t="str">
            <v>INVERSION</v>
          </cell>
          <cell r="AY629">
            <v>0</v>
          </cell>
          <cell r="AZ629" t="str">
            <v>5000264844</v>
          </cell>
          <cell r="BA629">
            <v>580</v>
          </cell>
          <cell r="BB629">
            <v>44580</v>
          </cell>
          <cell r="BC629">
            <v>82500000</v>
          </cell>
          <cell r="BK629" t="str">
            <v/>
          </cell>
          <cell r="CE629" t="str">
            <v/>
          </cell>
          <cell r="CF629" t="str">
            <v/>
          </cell>
          <cell r="EL629" t="str">
            <v>NO</v>
          </cell>
          <cell r="EM629" t="str">
            <v>No Aplica</v>
          </cell>
          <cell r="EN629" t="str">
            <v xml:space="preserve">120
</v>
          </cell>
          <cell r="EO629" t="e">
            <v>#VALUE!</v>
          </cell>
          <cell r="EP629">
            <v>45814</v>
          </cell>
          <cell r="ES629" t="str">
            <v>Clausula 1 - Numeral 6 y 23</v>
          </cell>
          <cell r="ET62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29" t="str">
            <v>No aplica</v>
          </cell>
        </row>
        <row r="630">
          <cell r="E630">
            <v>624</v>
          </cell>
          <cell r="F630" t="str">
            <v>624-2022</v>
          </cell>
          <cell r="G630" t="str">
            <v>CO1.PCCNTR.3316966</v>
          </cell>
          <cell r="H630" t="str">
            <v xml:space="preserve">DESARROLLAR 1 DOCUMENTO DE BALANCE DE LOS MECANISMOS DE ARTICULACIÓN DE INSTANCIAS REGIONALES </v>
          </cell>
          <cell r="I630" t="str">
            <v>En Ejecución</v>
          </cell>
          <cell r="J630" t="str">
            <v>https://community.secop.gov.co/Public/Tendering/OpportunityDetail/Index?noticeUID=CO1.NTC.2625378&amp;isFromPublicArea=True&amp;isModal=true&amp;asPopupView=true</v>
          </cell>
          <cell r="K630" t="str">
            <v>SDHT-SDIS-PSP-006-2022</v>
          </cell>
          <cell r="L630" t="str">
            <v>X</v>
          </cell>
          <cell r="N630" t="str">
            <v>CC</v>
          </cell>
          <cell r="O630">
            <v>1019024448</v>
          </cell>
          <cell r="P630">
            <v>1</v>
          </cell>
          <cell r="Q630" t="str">
            <v>MONTENEGRO CHARRY</v>
          </cell>
          <cell r="R630" t="str">
            <v>LUIS EDUARDO</v>
          </cell>
          <cell r="S630" t="str">
            <v>No Aplica</v>
          </cell>
          <cell r="T630" t="str">
            <v>LUIS EDUARDO MONTENEGRO CHARRY</v>
          </cell>
          <cell r="U630" t="str">
            <v>M</v>
          </cell>
          <cell r="V630">
            <v>44581</v>
          </cell>
          <cell r="W630">
            <v>44585</v>
          </cell>
          <cell r="X630">
            <v>44582</v>
          </cell>
          <cell r="Y630">
            <v>44926</v>
          </cell>
          <cell r="Z630" t="str">
            <v>Contratación Directa</v>
          </cell>
          <cell r="AA630" t="str">
            <v>Contrato</v>
          </cell>
          <cell r="AB630" t="str">
            <v>Prestación de Servicios Profesionales</v>
          </cell>
          <cell r="AC630" t="str">
            <v>PRESTAR SERVICIOS PROFESIONALES DE APOYO PARA LA ESTRUCTURACIÓN DE PROYECTOS DESDE LOS INSTRUMENTOS DE GESTIÓN DEL SUELO, INSTRUMENTOS DE CAPTURA DE VALOR Y MODELACIONES URBANÍSTICAS EN EL MARCO DE LA PROPUESTA DE CREACIÓN DE UN BANCO DE TIERRAS PARA LA CIUDAD REGIÓN.</v>
          </cell>
          <cell r="AD630">
            <v>44585</v>
          </cell>
          <cell r="AE630">
            <v>44585</v>
          </cell>
          <cell r="AF630">
            <v>44585</v>
          </cell>
          <cell r="AG630">
            <v>44889</v>
          </cell>
          <cell r="AH630">
            <v>10</v>
          </cell>
          <cell r="AI630">
            <v>0</v>
          </cell>
          <cell r="AJ630">
            <v>10</v>
          </cell>
          <cell r="AK630">
            <v>10</v>
          </cell>
          <cell r="AL630">
            <v>0</v>
          </cell>
          <cell r="AN630">
            <v>44889</v>
          </cell>
          <cell r="AO630">
            <v>90000000</v>
          </cell>
          <cell r="AP630">
            <v>90000000</v>
          </cell>
          <cell r="AQ630">
            <v>9000000</v>
          </cell>
          <cell r="AR630">
            <v>0</v>
          </cell>
          <cell r="AS630">
            <v>2656</v>
          </cell>
          <cell r="AT630">
            <v>664</v>
          </cell>
          <cell r="AU630">
            <v>44565</v>
          </cell>
          <cell r="AV630">
            <v>90000000</v>
          </cell>
          <cell r="AW630" t="str">
            <v>O23011605520000007802</v>
          </cell>
          <cell r="AX630" t="str">
            <v>INVERSION</v>
          </cell>
          <cell r="AY630">
            <v>0</v>
          </cell>
          <cell r="AZ630" t="str">
            <v>5000268688</v>
          </cell>
          <cell r="BA630">
            <v>667</v>
          </cell>
          <cell r="BB630">
            <v>44581</v>
          </cell>
          <cell r="BC630">
            <v>90000000</v>
          </cell>
          <cell r="BK630" t="str">
            <v/>
          </cell>
          <cell r="CE630" t="str">
            <v/>
          </cell>
          <cell r="CF630" t="str">
            <v/>
          </cell>
          <cell r="EL630" t="str">
            <v>NO</v>
          </cell>
          <cell r="EM630" t="str">
            <v>No Aplica</v>
          </cell>
          <cell r="EN630" t="str">
            <v xml:space="preserve">120
</v>
          </cell>
          <cell r="EO630" t="e">
            <v>#VALUE!</v>
          </cell>
          <cell r="EP630">
            <v>45789</v>
          </cell>
          <cell r="ES630" t="str">
            <v>Clausula 1 - Numeral 6 y 23</v>
          </cell>
          <cell r="ET63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30" t="str">
            <v>No aplica</v>
          </cell>
        </row>
        <row r="631">
          <cell r="E631">
            <v>625</v>
          </cell>
          <cell r="F631" t="str">
            <v>625-2022</v>
          </cell>
          <cell r="G631" t="str">
            <v>CO1.PCCNTR.3293602</v>
          </cell>
          <cell r="H631" t="str">
            <v>ADELANTAR EL 100 % DE  ACCIONES DE PREVENCIÓN, VIGILANCIA Y CONTROL FRENTE A LOS DESARROLLOS URBANÍSTICOS ILEGALES.</v>
          </cell>
          <cell r="I631" t="str">
            <v>En Ejecución</v>
          </cell>
          <cell r="J631" t="str">
            <v>https://community.secop.gov.co/Public/Tendering/OpportunityDetail/Index?noticeUID=CO1.NTC.2605196&amp;isFromPublicArea=True&amp;isModal=true&amp;asPopupView=true</v>
          </cell>
          <cell r="K631" t="str">
            <v>SDHT-SDPS-PSP-011-2022</v>
          </cell>
          <cell r="L631" t="str">
            <v>X</v>
          </cell>
          <cell r="N631" t="str">
            <v>CC</v>
          </cell>
          <cell r="O631">
            <v>79333846</v>
          </cell>
          <cell r="P631">
            <v>0</v>
          </cell>
          <cell r="Q631" t="str">
            <v xml:space="preserve">TORO </v>
          </cell>
          <cell r="R631" t="str">
            <v>BENJAMIN MALDONADO</v>
          </cell>
          <cell r="S631" t="str">
            <v>No Aplica</v>
          </cell>
          <cell r="T631" t="str">
            <v xml:space="preserve">BENJAMIN MALDONADO TORO </v>
          </cell>
          <cell r="U631" t="str">
            <v>M</v>
          </cell>
          <cell r="V631">
            <v>44580</v>
          </cell>
          <cell r="W631" t="str">
            <v>No Aplica</v>
          </cell>
          <cell r="X631">
            <v>44581</v>
          </cell>
          <cell r="Y631">
            <v>44928</v>
          </cell>
          <cell r="Z631" t="str">
            <v>Contratación Directa</v>
          </cell>
          <cell r="AA631" t="str">
            <v>Contrato</v>
          </cell>
          <cell r="AB631" t="str">
            <v>Prestación de Servicios Profesionales</v>
          </cell>
          <cell r="AC631" t="str">
            <v>PRESTAR SERVICIOS PROFESIONALES PARA APOYAR TECNICAMENTE A LA SUBDIRECCIÓN DE PREVENCIÓN Y SEGUIMIENTO EN LAS ACTIVIDADES DE MONITOREO DE LAS AREAS SUSCEPTIBLES DE OCUPACIÓN ILEGAL Y EN LA PREVENCIÓN DE DESARROLLOS ILEGALES EN EL DISTRITO CAPITAL</v>
          </cell>
          <cell r="AD631">
            <v>44581</v>
          </cell>
          <cell r="AE631">
            <v>44581</v>
          </cell>
          <cell r="AF631">
            <v>44581</v>
          </cell>
          <cell r="AG631">
            <v>44929</v>
          </cell>
          <cell r="AH631">
            <v>11</v>
          </cell>
          <cell r="AI631">
            <v>15</v>
          </cell>
          <cell r="AJ631">
            <v>11.5</v>
          </cell>
          <cell r="AK631">
            <v>11</v>
          </cell>
          <cell r="AL631">
            <v>15</v>
          </cell>
          <cell r="AN631">
            <v>44929</v>
          </cell>
          <cell r="AO631">
            <v>65739750</v>
          </cell>
          <cell r="AP631">
            <v>65739750</v>
          </cell>
          <cell r="AQ631">
            <v>5716500</v>
          </cell>
          <cell r="AR631">
            <v>0</v>
          </cell>
          <cell r="AS631">
            <v>2996</v>
          </cell>
          <cell r="AT631">
            <v>317</v>
          </cell>
          <cell r="AU631">
            <v>44565</v>
          </cell>
          <cell r="AV631">
            <v>65739750</v>
          </cell>
          <cell r="AW631" t="str">
            <v>O23011603450000007812</v>
          </cell>
          <cell r="AX631" t="str">
            <v>INVERSION</v>
          </cell>
          <cell r="AY631">
            <v>0</v>
          </cell>
          <cell r="AZ631" t="str">
            <v>5000265420</v>
          </cell>
          <cell r="BA631">
            <v>599</v>
          </cell>
          <cell r="BB631">
            <v>44580</v>
          </cell>
          <cell r="BC631">
            <v>65739750</v>
          </cell>
          <cell r="BK631" t="str">
            <v/>
          </cell>
          <cell r="CE631" t="str">
            <v/>
          </cell>
          <cell r="CF631" t="str">
            <v/>
          </cell>
          <cell r="EL631" t="str">
            <v>NO</v>
          </cell>
          <cell r="EM631" t="str">
            <v>No Aplica</v>
          </cell>
          <cell r="EN631" t="str">
            <v xml:space="preserve">120
</v>
          </cell>
          <cell r="EO631" t="e">
            <v>#VALUE!</v>
          </cell>
          <cell r="EP631">
            <v>45829</v>
          </cell>
          <cell r="ES631" t="str">
            <v>Clausula 1 - Numeral 6 y 23</v>
          </cell>
          <cell r="ET63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31" t="str">
            <v>No aplica</v>
          </cell>
        </row>
        <row r="632">
          <cell r="E632">
            <v>626</v>
          </cell>
          <cell r="F632" t="str">
            <v>626-2022</v>
          </cell>
          <cell r="G632" t="str">
            <v>CO1.PCCNTR.3290798</v>
          </cell>
          <cell r="H632" t="str">
            <v xml:space="preserve">ASIGNAR 4500 SUBSIDIOS PARA MEJORAMIENTO DE VIVIENDA PRIORIZANDO HOGARES CON JEFATURA FEMENINA, PERSONAS CON DISCAPACIDAD, VÍCTIMAS DEL CONFLICTO ARMADO, POBLACIÓN ÉTNICA Y ADULTOS MAYORES </v>
          </cell>
          <cell r="I632" t="str">
            <v>En Ejecución</v>
          </cell>
          <cell r="J632" t="str">
            <v>https://community.secop.gov.co/Public/Tendering/OpportunityDetail/Index?noticeUID=CO1.NTC.2603880&amp;isFromPublicArea=True&amp;isModal=true&amp;asPopupView=true</v>
          </cell>
          <cell r="K632" t="str">
            <v>SDHT-SDBPSP-078-2022</v>
          </cell>
          <cell r="L632" t="str">
            <v>X</v>
          </cell>
          <cell r="N632" t="str">
            <v>CC</v>
          </cell>
          <cell r="O632">
            <v>52085112</v>
          </cell>
          <cell r="P632">
            <v>0</v>
          </cell>
          <cell r="Q632" t="str">
            <v>RUBIO CONDE</v>
          </cell>
          <cell r="R632" t="str">
            <v>ELIANA PATRICIA</v>
          </cell>
          <cell r="S632" t="str">
            <v>No Aplica</v>
          </cell>
          <cell r="T632" t="str">
            <v>ELIANA PATRICIA RUBIO CONDE</v>
          </cell>
          <cell r="U632" t="str">
            <v>F</v>
          </cell>
          <cell r="V632">
            <v>44579</v>
          </cell>
          <cell r="W632">
            <v>44581</v>
          </cell>
          <cell r="X632">
            <v>44585</v>
          </cell>
          <cell r="Y632">
            <v>44912</v>
          </cell>
          <cell r="Z632" t="str">
            <v>Contratación Directa</v>
          </cell>
          <cell r="AA632" t="str">
            <v>Contrato</v>
          </cell>
          <cell r="AB632" t="str">
            <v>Prestación de Servicios Profesionales</v>
          </cell>
          <cell r="AC632" t="str">
            <v>PRESTAR SERVICIOS PROFESIONALES PARA LA ESTRUCTURACIÓN TÉCNICA NECESARIA PARA LA ASIGNACIÓN DE SUBSIDIOS DE MEJORAMIENTOS DE VIVIENDA - MODALIDAD HABITABILIDAD EN LOS TERRITORIOS PRIORIZADOS POR LA SECRETARÍA DISTRITAL DEL HÁBITAT</v>
          </cell>
          <cell r="AD632">
            <v>44585</v>
          </cell>
          <cell r="AE632">
            <v>44585</v>
          </cell>
          <cell r="AF632">
            <v>44585</v>
          </cell>
          <cell r="AG632">
            <v>44918</v>
          </cell>
          <cell r="AH632">
            <v>11</v>
          </cell>
          <cell r="AI632">
            <v>0</v>
          </cell>
          <cell r="AJ632">
            <v>11</v>
          </cell>
          <cell r="AK632">
            <v>11</v>
          </cell>
          <cell r="AL632">
            <v>0</v>
          </cell>
          <cell r="AN632">
            <v>44918</v>
          </cell>
          <cell r="AO632">
            <v>80300000</v>
          </cell>
          <cell r="AP632">
            <v>80300000</v>
          </cell>
          <cell r="AQ632">
            <v>7300000</v>
          </cell>
          <cell r="AR632">
            <v>0</v>
          </cell>
          <cell r="AS632">
            <v>2714</v>
          </cell>
          <cell r="AT632">
            <v>203</v>
          </cell>
          <cell r="AU632">
            <v>44564</v>
          </cell>
          <cell r="AV632">
            <v>80300000</v>
          </cell>
          <cell r="AW632" t="str">
            <v>O23011601010000007715</v>
          </cell>
          <cell r="AX632" t="str">
            <v>INVERSION</v>
          </cell>
          <cell r="AY632">
            <v>0</v>
          </cell>
          <cell r="AZ632" t="str">
            <v>5000266024</v>
          </cell>
          <cell r="BA632">
            <v>620</v>
          </cell>
          <cell r="BB632">
            <v>44580</v>
          </cell>
          <cell r="BC632">
            <v>80300000</v>
          </cell>
          <cell r="BK632" t="str">
            <v/>
          </cell>
          <cell r="CE632" t="str">
            <v/>
          </cell>
          <cell r="CF632" t="str">
            <v/>
          </cell>
          <cell r="EL632" t="str">
            <v>NO</v>
          </cell>
          <cell r="EM632" t="str">
            <v>No Aplica</v>
          </cell>
          <cell r="EN632" t="str">
            <v xml:space="preserve">120
</v>
          </cell>
          <cell r="EO632" t="e">
            <v>#VALUE!</v>
          </cell>
          <cell r="EP632">
            <v>45818</v>
          </cell>
          <cell r="ES632" t="str">
            <v>Clausula 1 - Numeral 6 y 23</v>
          </cell>
          <cell r="ET63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32" t="str">
            <v>No aplica</v>
          </cell>
        </row>
        <row r="633">
          <cell r="E633">
            <v>627</v>
          </cell>
          <cell r="F633" t="str">
            <v>627-2022</v>
          </cell>
          <cell r="G633" t="str">
            <v>CO1.PCCNTR.3295989</v>
          </cell>
          <cell r="H633" t="str">
            <v>GESTIONAR Y ATENDER EL 100 % DE LOS REQUERIMIENTOS ALLEGADOS A LA ENTIDAD, RELACIONADOS CON ARRENDAMIENTO Y DESARROLLO DE VIVIENDA</v>
          </cell>
          <cell r="I633" t="str">
            <v>En Ejecución</v>
          </cell>
          <cell r="J633" t="str">
            <v>https://community.secop.gov.co/Public/Tendering/OpportunityDetail/Index?noticeUID=CO1.NTC.2607736&amp;isFromPublicArea=True&amp;isModal=true&amp;asPopupView=true</v>
          </cell>
          <cell r="K633" t="str">
            <v>SDHT-SDICV-PSP-059-2022</v>
          </cell>
          <cell r="L633" t="str">
            <v>X</v>
          </cell>
          <cell r="N633" t="str">
            <v>CC</v>
          </cell>
          <cell r="O633">
            <v>79881307</v>
          </cell>
          <cell r="P633">
            <v>2</v>
          </cell>
          <cell r="Q633" t="str">
            <v>PEDRAZA GORDO</v>
          </cell>
          <cell r="R633" t="str">
            <v>LUIS ANDRES</v>
          </cell>
          <cell r="S633" t="str">
            <v>No Aplica</v>
          </cell>
          <cell r="T633" t="str">
            <v>LUIS ANDRES PEDRAZA GORDO</v>
          </cell>
          <cell r="U633" t="str">
            <v>M</v>
          </cell>
          <cell r="V633">
            <v>44580</v>
          </cell>
          <cell r="W633" t="str">
            <v>No Aplica</v>
          </cell>
          <cell r="X633">
            <v>44581</v>
          </cell>
          <cell r="Y633">
            <v>44926</v>
          </cell>
          <cell r="Z633" t="str">
            <v>Contratación Directa</v>
          </cell>
          <cell r="AA633" t="str">
            <v>Contrato</v>
          </cell>
          <cell r="AB633" t="str">
            <v>Prestación de Servicios Profesionales</v>
          </cell>
          <cell r="AC633" t="str">
            <v>PRESTAR SERVICIOS PROFESIONALES PARA APOYAR TECNICAMENTE LA SUSTANCIACIÓN DE LAS INVESTIGACIONES ADMINISTRATIVAS RELACIONADAS CON LA ENAJENACIÓN Y ARRENDAMIENTO DE VIVIENDA</v>
          </cell>
          <cell r="AD633">
            <v>44581</v>
          </cell>
          <cell r="AE633">
            <v>44581</v>
          </cell>
          <cell r="AF633">
            <v>44581</v>
          </cell>
          <cell r="AG633">
            <v>44923</v>
          </cell>
          <cell r="AH633">
            <v>11</v>
          </cell>
          <cell r="AI633">
            <v>9</v>
          </cell>
          <cell r="AJ633">
            <v>11.3</v>
          </cell>
          <cell r="AK633">
            <v>11</v>
          </cell>
          <cell r="AL633">
            <v>9</v>
          </cell>
          <cell r="AN633">
            <v>44923</v>
          </cell>
          <cell r="AO633">
            <v>64596450</v>
          </cell>
          <cell r="AP633">
            <v>64596450</v>
          </cell>
          <cell r="AQ633">
            <v>5716500</v>
          </cell>
          <cell r="AR633">
            <v>0</v>
          </cell>
          <cell r="AS633">
            <v>2836</v>
          </cell>
          <cell r="AT633">
            <v>824</v>
          </cell>
          <cell r="AU633">
            <v>44568</v>
          </cell>
          <cell r="AV633">
            <v>64767945</v>
          </cell>
          <cell r="AW633" t="str">
            <v>O23011603450000007812</v>
          </cell>
          <cell r="AX633" t="str">
            <v>INVERSION</v>
          </cell>
          <cell r="AY633">
            <v>0</v>
          </cell>
          <cell r="AZ633" t="str">
            <v>5000267980</v>
          </cell>
          <cell r="BA633">
            <v>663</v>
          </cell>
          <cell r="BB633">
            <v>44581</v>
          </cell>
          <cell r="BC633">
            <v>64596450</v>
          </cell>
          <cell r="BK633" t="str">
            <v/>
          </cell>
          <cell r="CE633" t="str">
            <v/>
          </cell>
          <cell r="CF633" t="str">
            <v/>
          </cell>
          <cell r="EL633" t="str">
            <v>NO</v>
          </cell>
          <cell r="EM633" t="str">
            <v>No Aplica</v>
          </cell>
          <cell r="EN633" t="str">
            <v xml:space="preserve">120
</v>
          </cell>
          <cell r="EO633" t="e">
            <v>#VALUE!</v>
          </cell>
          <cell r="EP633">
            <v>45823</v>
          </cell>
          <cell r="ES633" t="str">
            <v>Clausula 1 - Numeral 6 y 23</v>
          </cell>
          <cell r="ET63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33" t="str">
            <v>No aplica</v>
          </cell>
        </row>
        <row r="634">
          <cell r="E634">
            <v>628</v>
          </cell>
          <cell r="F634" t="str">
            <v>628-2022</v>
          </cell>
          <cell r="G634" t="str">
            <v>CO1.PCCNTR.3297532</v>
          </cell>
          <cell r="H634" t="str">
            <v>GESTIONAR Y ATENDER EL 100 % DE LOS REQUERIMIENTOS ALLEGADOS A LA ENTIDAD, RELACIONADOS CON ARRENDAMIENTO Y DESARROLLO DE VIVIENDA</v>
          </cell>
          <cell r="I634" t="str">
            <v>En Ejecución</v>
          </cell>
          <cell r="J634" t="str">
            <v>https://community.secop.gov.co/Public/Tendering/OpportunityDetail/Index?noticeUID=CO1.NTC.2609004&amp;isFromPublicArea=True&amp;isModal=true&amp;asPopupView=true</v>
          </cell>
          <cell r="K634" t="str">
            <v>SDHT-SDICV-PSP-038-2022</v>
          </cell>
          <cell r="L634" t="str">
            <v>X</v>
          </cell>
          <cell r="N634" t="str">
            <v>CC</v>
          </cell>
          <cell r="O634">
            <v>5710812</v>
          </cell>
          <cell r="P634">
            <v>9</v>
          </cell>
          <cell r="Q634" t="str">
            <v xml:space="preserve">MOSQUERAPAEZ </v>
          </cell>
          <cell r="R634" t="str">
            <v>JAIRO ENRIQUE</v>
          </cell>
          <cell r="S634" t="str">
            <v>No Aplica</v>
          </cell>
          <cell r="T634" t="str">
            <v xml:space="preserve">JAIRO ENRIQUE MOSQUERAPAEZ </v>
          </cell>
          <cell r="U634" t="str">
            <v>M</v>
          </cell>
          <cell r="V634">
            <v>44580</v>
          </cell>
          <cell r="W634" t="str">
            <v>No Aplica</v>
          </cell>
          <cell r="X634">
            <v>44581</v>
          </cell>
          <cell r="Y634">
            <v>44920</v>
          </cell>
          <cell r="Z634" t="str">
            <v>Contratación Directa</v>
          </cell>
          <cell r="AA634" t="str">
            <v>Contrato</v>
          </cell>
          <cell r="AB634" t="str">
            <v>Prestación de Servicios Profesionales</v>
          </cell>
          <cell r="AC634" t="str">
            <v>PRESTAR SERVICIOS PROFESIONALES PARA APOYAR TECNICAMENTE LA SUSTANCIACIÓN DE LAS INVESTIGACIONES ADMINISTRATIVAS RELACIONADAS CON LA ENAJENACIÓN Y ARRENDAMIENTO DE VIVIENDA</v>
          </cell>
          <cell r="AD634">
            <v>44581</v>
          </cell>
          <cell r="AE634">
            <v>44581</v>
          </cell>
          <cell r="AF634">
            <v>44581</v>
          </cell>
          <cell r="AG634">
            <v>44923</v>
          </cell>
          <cell r="AH634">
            <v>11</v>
          </cell>
          <cell r="AI634">
            <v>9</v>
          </cell>
          <cell r="AJ634">
            <v>11.3</v>
          </cell>
          <cell r="AK634">
            <v>11</v>
          </cell>
          <cell r="AL634">
            <v>9</v>
          </cell>
          <cell r="AN634">
            <v>44923</v>
          </cell>
          <cell r="AO634">
            <v>64596450</v>
          </cell>
          <cell r="AP634">
            <v>64596450</v>
          </cell>
          <cell r="AQ634">
            <v>5716500</v>
          </cell>
          <cell r="AR634">
            <v>0</v>
          </cell>
          <cell r="AS634">
            <v>2838</v>
          </cell>
          <cell r="AT634">
            <v>826</v>
          </cell>
          <cell r="AU634">
            <v>44568</v>
          </cell>
          <cell r="AV634">
            <v>64767945</v>
          </cell>
          <cell r="AW634" t="str">
            <v>O23011603450000007812</v>
          </cell>
          <cell r="AX634" t="str">
            <v>INVERSION</v>
          </cell>
          <cell r="AY634">
            <v>0</v>
          </cell>
          <cell r="AZ634" t="str">
            <v>5000267988</v>
          </cell>
          <cell r="BA634">
            <v>664</v>
          </cell>
          <cell r="BB634">
            <v>44581</v>
          </cell>
          <cell r="BC634">
            <v>64596450</v>
          </cell>
          <cell r="BK634" t="str">
            <v/>
          </cell>
          <cell r="CE634" t="str">
            <v/>
          </cell>
          <cell r="CF634" t="str">
            <v/>
          </cell>
          <cell r="EL634" t="str">
            <v>NO</v>
          </cell>
          <cell r="EM634" t="str">
            <v>No Aplica</v>
          </cell>
          <cell r="EN634" t="str">
            <v xml:space="preserve">120
</v>
          </cell>
          <cell r="EO634" t="e">
            <v>#VALUE!</v>
          </cell>
          <cell r="EP634">
            <v>45823</v>
          </cell>
          <cell r="ES634" t="str">
            <v>Clausula 1 - Numeral 6 y 23</v>
          </cell>
          <cell r="ET63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34" t="str">
            <v>No aplica</v>
          </cell>
        </row>
        <row r="635">
          <cell r="E635">
            <v>629</v>
          </cell>
          <cell r="F635" t="str">
            <v>629-2022</v>
          </cell>
          <cell r="G635" t="str">
            <v>CO1.PCCNTR.3295592</v>
          </cell>
          <cell r="H635" t="str">
            <v>IMPLEMENTAR 1 SISTEMA INTEGRADO DEL SECTOR</v>
          </cell>
          <cell r="I635" t="str">
            <v>En Ejecución</v>
          </cell>
          <cell r="J635" t="str">
            <v>https://community.secop.gov.co/Public/Tendering/OpportunityDetail/Index?noticeUID=CO1.NTC.2607532&amp;isFromPublicArea=True&amp;isModal=true&amp;asPopupView=true</v>
          </cell>
          <cell r="K635" t="str">
            <v>SDHT-SGC-PSP-007-2022</v>
          </cell>
          <cell r="L635" t="str">
            <v>X</v>
          </cell>
          <cell r="N635" t="str">
            <v>CC</v>
          </cell>
          <cell r="O635">
            <v>1013648575</v>
          </cell>
          <cell r="P635">
            <v>3</v>
          </cell>
          <cell r="Q635" t="str">
            <v>CADENA CONTRERAS</v>
          </cell>
          <cell r="R635" t="str">
            <v>LAURA ANGELICA</v>
          </cell>
          <cell r="S635" t="str">
            <v>No Aplica</v>
          </cell>
          <cell r="T635" t="str">
            <v>LAURA ANGELICA CADENA CONTRERAS</v>
          </cell>
          <cell r="U635" t="str">
            <v>F</v>
          </cell>
          <cell r="V635">
            <v>44580</v>
          </cell>
          <cell r="W635">
            <v>44580</v>
          </cell>
          <cell r="X635">
            <v>44581</v>
          </cell>
          <cell r="Y635">
            <v>44914</v>
          </cell>
          <cell r="Z635" t="str">
            <v>Contratación Directa</v>
          </cell>
          <cell r="AA635" t="str">
            <v>Contrato</v>
          </cell>
          <cell r="AB635" t="str">
            <v>Prestación de Servicios Profesionales</v>
          </cell>
          <cell r="AC635" t="str">
            <v>PRESTAR SERVICIOS PROFESIONALES PARA APOYAR EL DESARROLLO DEL SISTEMA DE INFORMACIÓN MISIONAL Y EN LA GENERACIÓN DE CAPACIDADES ANALÍTICAS PARA LA SDHT</v>
          </cell>
          <cell r="AD635">
            <v>44581</v>
          </cell>
          <cell r="AE635">
            <v>44581</v>
          </cell>
          <cell r="AF635">
            <v>44581</v>
          </cell>
          <cell r="AG635">
            <v>44914</v>
          </cell>
          <cell r="AH635">
            <v>11</v>
          </cell>
          <cell r="AI635">
            <v>0</v>
          </cell>
          <cell r="AJ635">
            <v>11</v>
          </cell>
          <cell r="AK635">
            <v>11</v>
          </cell>
          <cell r="AL635">
            <v>0</v>
          </cell>
          <cell r="AN635">
            <v>44914</v>
          </cell>
          <cell r="AO635">
            <v>90640000</v>
          </cell>
          <cell r="AP635">
            <v>90640000</v>
          </cell>
          <cell r="AQ635">
            <v>8240000</v>
          </cell>
          <cell r="AR635">
            <v>0</v>
          </cell>
          <cell r="AS635">
            <v>3284</v>
          </cell>
          <cell r="AT635">
            <v>193</v>
          </cell>
          <cell r="AU635">
            <v>44564</v>
          </cell>
          <cell r="AV635">
            <v>94760000</v>
          </cell>
          <cell r="AW635" t="str">
            <v>O23011605530000007815</v>
          </cell>
          <cell r="AX635" t="str">
            <v>INVERSION</v>
          </cell>
          <cell r="AY635">
            <v>0</v>
          </cell>
          <cell r="AZ635" t="str">
            <v>5000265462</v>
          </cell>
          <cell r="BA635">
            <v>600</v>
          </cell>
          <cell r="BB635">
            <v>44580</v>
          </cell>
          <cell r="BC635">
            <v>90640000</v>
          </cell>
          <cell r="BK635" t="str">
            <v/>
          </cell>
          <cell r="CE635" t="str">
            <v/>
          </cell>
          <cell r="CF635" t="str">
            <v/>
          </cell>
          <cell r="EL635" t="str">
            <v>NO</v>
          </cell>
          <cell r="EM635" t="str">
            <v>No Aplica</v>
          </cell>
          <cell r="EN635" t="str">
            <v xml:space="preserve">120
</v>
          </cell>
          <cell r="EO635" t="e">
            <v>#VALUE!</v>
          </cell>
          <cell r="EP635">
            <v>45814</v>
          </cell>
          <cell r="ES635" t="str">
            <v>Clausula 1 - Numeral 6 y 23</v>
          </cell>
          <cell r="ET63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35" t="str">
            <v>No aplica</v>
          </cell>
        </row>
        <row r="636">
          <cell r="E636">
            <v>630</v>
          </cell>
          <cell r="F636" t="str">
            <v>630-2022</v>
          </cell>
          <cell r="G636" t="str">
            <v>CO1.PCCNTR.3296703</v>
          </cell>
          <cell r="H636" t="str">
            <v xml:space="preserve">CONFORMAR Y AJUSTAR 100 EXPEDIENTES URBANOS PARA LA REGULARIZACIÓN DE ASENTAMIENTOS LEGALIZADOS </v>
          </cell>
          <cell r="I636" t="str">
            <v>En Ejecución</v>
          </cell>
          <cell r="J636" t="str">
            <v>https://community.secop.gov.co/Public/Tendering/OpportunityDetail/Index?noticeUID=CO1.NTC.2607865&amp;isFromPublicArea=True&amp;isModal=true&amp;asPopupView=true</v>
          </cell>
          <cell r="K636" t="str">
            <v>SDHT-SDB-PSP-014-2022</v>
          </cell>
          <cell r="L636" t="str">
            <v>X</v>
          </cell>
          <cell r="N636" t="str">
            <v>CC</v>
          </cell>
          <cell r="O636">
            <v>1023864603</v>
          </cell>
          <cell r="P636">
            <v>3</v>
          </cell>
          <cell r="Q636" t="str">
            <v>LOPEZ GRANADA</v>
          </cell>
          <cell r="R636" t="str">
            <v>WILSON DAVID</v>
          </cell>
          <cell r="S636" t="str">
            <v>No Aplica</v>
          </cell>
          <cell r="T636" t="str">
            <v>WILSON DAVID LOPEZ GRANADA</v>
          </cell>
          <cell r="U636" t="str">
            <v>M</v>
          </cell>
          <cell r="V636">
            <v>44580</v>
          </cell>
          <cell r="W636">
            <v>44581</v>
          </cell>
          <cell r="X636">
            <v>44582</v>
          </cell>
          <cell r="Y636">
            <v>44915</v>
          </cell>
          <cell r="Z636" t="str">
            <v>Contratación Directa</v>
          </cell>
          <cell r="AA636" t="str">
            <v>Contrato</v>
          </cell>
          <cell r="AB636" t="str">
            <v>Prestación de Servicios Profesionales</v>
          </cell>
          <cell r="AC636" t="str">
            <v>PRESTAR SERVICIOS PROFESIONALES PARA APOYAR LA ARTICULACIÓN Y ORGANIZACIÓN EN EL DESARROLLO DEL PROCEDIMIENTO DE REGULARIZACIÓN DE DESARROLLOS LEGALIZADOS EN SU ETAPA DE GESTIÓN Y ESTUDIOS PRELIMINARES</v>
          </cell>
          <cell r="AD636">
            <v>44582</v>
          </cell>
          <cell r="AE636">
            <v>44582</v>
          </cell>
          <cell r="AF636">
            <v>44582</v>
          </cell>
          <cell r="AG636">
            <v>44915</v>
          </cell>
          <cell r="AH636">
            <v>11</v>
          </cell>
          <cell r="AI636">
            <v>0</v>
          </cell>
          <cell r="AJ636">
            <v>11</v>
          </cell>
          <cell r="AK636">
            <v>11</v>
          </cell>
          <cell r="AL636">
            <v>0</v>
          </cell>
          <cell r="AN636">
            <v>44915</v>
          </cell>
          <cell r="AO636">
            <v>104500000</v>
          </cell>
          <cell r="AP636">
            <v>104500000</v>
          </cell>
          <cell r="AQ636">
            <v>9500000</v>
          </cell>
          <cell r="AR636">
            <v>0</v>
          </cell>
          <cell r="AS636">
            <v>2697</v>
          </cell>
          <cell r="AT636">
            <v>116</v>
          </cell>
          <cell r="AU636">
            <v>44564</v>
          </cell>
          <cell r="AV636">
            <v>104500000</v>
          </cell>
          <cell r="AW636" t="str">
            <v>O23011601190000007577</v>
          </cell>
          <cell r="AX636" t="str">
            <v>INVERSION</v>
          </cell>
          <cell r="AY636">
            <v>0</v>
          </cell>
          <cell r="AZ636" t="str">
            <v>5000265756</v>
          </cell>
          <cell r="BA636">
            <v>609</v>
          </cell>
          <cell r="BB636">
            <v>44580</v>
          </cell>
          <cell r="BC636">
            <v>104500000</v>
          </cell>
          <cell r="BK636" t="str">
            <v/>
          </cell>
          <cell r="CE636" t="str">
            <v/>
          </cell>
          <cell r="CF636" t="str">
            <v/>
          </cell>
          <cell r="EL636" t="str">
            <v>NO</v>
          </cell>
          <cell r="EM636" t="str">
            <v>No Aplica</v>
          </cell>
          <cell r="EN636" t="str">
            <v xml:space="preserve">120
</v>
          </cell>
          <cell r="EO636" t="e">
            <v>#VALUE!</v>
          </cell>
          <cell r="EP636">
            <v>45815</v>
          </cell>
          <cell r="ES636" t="str">
            <v>Clausula 1 - Numeral 6 y 23</v>
          </cell>
          <cell r="ET63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36" t="str">
            <v>No aplica</v>
          </cell>
        </row>
        <row r="637">
          <cell r="E637">
            <v>631</v>
          </cell>
          <cell r="F637" t="str">
            <v>631-2022</v>
          </cell>
          <cell r="G637" t="str">
            <v>CO1.PCCNTR.3296649</v>
          </cell>
          <cell r="H637" t="str">
            <v xml:space="preserve">REALIZAR ADECUACIONES DE CALIDAD A 4500 VIVIENDAS PRIORIZANDO HOGARES CON JEFATURA FEMENINA, PERSONAS CON DISCAPACIDAD, VÍCTIMAS DEL CONFLICTO ARMADO, POBLACIÓN ÉTNICA Y ADULTOS MAYORES </v>
          </cell>
          <cell r="I637" t="str">
            <v>En Ejecución</v>
          </cell>
          <cell r="J637" t="str">
            <v>https://community.secop.gov.co/Public/Tendering/OpportunityDetail/Index?noticeUID=CO1.NTC.2608041&amp;isFromPublicArea=True&amp;isModal=true&amp;asPopupView=true</v>
          </cell>
          <cell r="K637" t="str">
            <v>SDHT-SDB-PSP-060-2022</v>
          </cell>
          <cell r="L637" t="str">
            <v>X</v>
          </cell>
          <cell r="N637" t="str">
            <v>CC</v>
          </cell>
          <cell r="O637">
            <v>1022337412</v>
          </cell>
          <cell r="P637">
            <v>1</v>
          </cell>
          <cell r="Q637" t="str">
            <v>SUAREZ DURANGO</v>
          </cell>
          <cell r="R637" t="str">
            <v>ANDRES FELIPE</v>
          </cell>
          <cell r="S637" t="str">
            <v>No Aplica</v>
          </cell>
          <cell r="T637" t="str">
            <v>ANDRES FELIPE SUAREZ DURANGO</v>
          </cell>
          <cell r="U637" t="str">
            <v>M</v>
          </cell>
          <cell r="V637">
            <v>44580</v>
          </cell>
          <cell r="W637">
            <v>44580</v>
          </cell>
          <cell r="X637">
            <v>44582</v>
          </cell>
          <cell r="Y637">
            <v>44913</v>
          </cell>
          <cell r="Z637" t="str">
            <v>Contratación Directa</v>
          </cell>
          <cell r="AA637" t="str">
            <v>Contrato</v>
          </cell>
          <cell r="AB637" t="str">
            <v>Prestación de Servicios Profesionales</v>
          </cell>
          <cell r="AC637" t="str">
            <v>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v>
          </cell>
          <cell r="AD637">
            <v>44582</v>
          </cell>
          <cell r="AE637">
            <v>44582</v>
          </cell>
          <cell r="AF637">
            <v>44582</v>
          </cell>
          <cell r="AG637">
            <v>44763</v>
          </cell>
          <cell r="AH637">
            <v>6</v>
          </cell>
          <cell r="AI637">
            <v>0</v>
          </cell>
          <cell r="AJ637">
            <v>6</v>
          </cell>
          <cell r="AK637">
            <v>6</v>
          </cell>
          <cell r="AL637">
            <v>0</v>
          </cell>
          <cell r="AN637">
            <v>44762</v>
          </cell>
          <cell r="AO637">
            <v>46200000</v>
          </cell>
          <cell r="AP637">
            <v>46200000</v>
          </cell>
          <cell r="AQ637">
            <v>7700000</v>
          </cell>
          <cell r="AR637">
            <v>0</v>
          </cell>
          <cell r="AS637">
            <v>2741</v>
          </cell>
          <cell r="AT637">
            <v>114</v>
          </cell>
          <cell r="AU637">
            <v>44564</v>
          </cell>
          <cell r="AV637">
            <v>93500000</v>
          </cell>
          <cell r="AW637" t="str">
            <v>O23011601010000007715</v>
          </cell>
          <cell r="AX637" t="str">
            <v>INVERSION</v>
          </cell>
          <cell r="AY637">
            <v>0</v>
          </cell>
          <cell r="AZ637" t="str">
            <v>5000266334</v>
          </cell>
          <cell r="BA637">
            <v>627</v>
          </cell>
          <cell r="BB637">
            <v>44580</v>
          </cell>
          <cell r="BC637">
            <v>46200000</v>
          </cell>
          <cell r="BK637" t="str">
            <v/>
          </cell>
          <cell r="CE637" t="str">
            <v/>
          </cell>
          <cell r="CF637" t="str">
            <v/>
          </cell>
          <cell r="EL637" t="str">
            <v>NO</v>
          </cell>
          <cell r="EM637" t="str">
            <v>No Aplica</v>
          </cell>
          <cell r="EN637" t="str">
            <v xml:space="preserve">120
</v>
          </cell>
          <cell r="EO637" t="e">
            <v>#VALUE!</v>
          </cell>
          <cell r="EP637">
            <v>45662</v>
          </cell>
          <cell r="ES637" t="str">
            <v>Clausula 1 - Numeral 6 y 23</v>
          </cell>
          <cell r="ET63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37" t="str">
            <v>No aplica</v>
          </cell>
        </row>
        <row r="638">
          <cell r="E638">
            <v>632</v>
          </cell>
          <cell r="F638" t="str">
            <v>632-2022</v>
          </cell>
          <cell r="G638" t="str">
            <v>CO1.PCCNTR.3296663</v>
          </cell>
          <cell r="H638" t="str">
            <v>REALIZAR 13 ESTUDIOS Y DISEÑOS PARA CONECTIVIDAD URBANA EN LAS ÁREAS PRIORIZADAS DE ORIGEN INFORMAL</v>
          </cell>
          <cell r="I638" t="str">
            <v>En Ejecución</v>
          </cell>
          <cell r="J638" t="str">
            <v>https://community.secop.gov.co/Public/Tendering/OpportunityDetail/Index?noticeUID=CO1.NTC.2608148&amp;isFromPublicArea=True&amp;isModal=true&amp;asPopupView=true</v>
          </cell>
          <cell r="K638" t="str">
            <v>SDHT-SDB-PSP-090-2022</v>
          </cell>
          <cell r="L638" t="str">
            <v>X</v>
          </cell>
          <cell r="N638" t="str">
            <v>CC</v>
          </cell>
          <cell r="O638">
            <v>52424447</v>
          </cell>
          <cell r="P638">
            <v>8</v>
          </cell>
          <cell r="Q638" t="str">
            <v>PAEZ MURCIA</v>
          </cell>
          <cell r="R638" t="str">
            <v>GLORIA STELLA</v>
          </cell>
          <cell r="S638" t="str">
            <v>No Aplica</v>
          </cell>
          <cell r="T638" t="str">
            <v>GLORIA STELLA PAEZ MURCIA</v>
          </cell>
          <cell r="U638" t="str">
            <v>F</v>
          </cell>
          <cell r="V638">
            <v>44580</v>
          </cell>
          <cell r="W638">
            <v>44581</v>
          </cell>
          <cell r="X638">
            <v>44585</v>
          </cell>
          <cell r="Y638">
            <v>44914</v>
          </cell>
          <cell r="Z638" t="str">
            <v>Contratación Directa</v>
          </cell>
          <cell r="AA638" t="str">
            <v>Contrato</v>
          </cell>
          <cell r="AB638" t="str">
            <v>Prestación de Servicios Profesionales</v>
          </cell>
          <cell r="AC638" t="str">
            <v>PRESTAR SERVICIOS PROFESIONALES PARA BRINDAR APOYO JURÍDICO Y CONTRACTUAL A LA SUBDIRECCIÓN DE BARRIOS PARA LA IMPLEMENTACIÓN DE ACCIONES EN LOS TERRITORIOS PRIORIZADOS POR LA SECRETARÍA DISTRITAL DEL HÁBITAT</v>
          </cell>
          <cell r="AD638">
            <v>44585</v>
          </cell>
          <cell r="AE638">
            <v>44585</v>
          </cell>
          <cell r="AF638">
            <v>44585</v>
          </cell>
          <cell r="AG638">
            <v>44918</v>
          </cell>
          <cell r="AH638">
            <v>11</v>
          </cell>
          <cell r="AI638">
            <v>0</v>
          </cell>
          <cell r="AJ638">
            <v>11</v>
          </cell>
          <cell r="AK638">
            <v>11</v>
          </cell>
          <cell r="AL638">
            <v>0</v>
          </cell>
          <cell r="AN638">
            <v>44918</v>
          </cell>
          <cell r="AO638">
            <v>80300000</v>
          </cell>
          <cell r="AP638">
            <v>80300000</v>
          </cell>
          <cell r="AQ638">
            <v>7300000</v>
          </cell>
          <cell r="AR638">
            <v>0</v>
          </cell>
          <cell r="AS638">
            <v>2772</v>
          </cell>
          <cell r="AT638">
            <v>419</v>
          </cell>
          <cell r="AU638">
            <v>44565</v>
          </cell>
          <cell r="AV638">
            <v>80300000</v>
          </cell>
          <cell r="AW638" t="str">
            <v>O23011601190000007575</v>
          </cell>
          <cell r="AX638" t="str">
            <v>INVERSION</v>
          </cell>
          <cell r="AY638">
            <v>0</v>
          </cell>
          <cell r="AZ638" t="str">
            <v>5000265765</v>
          </cell>
          <cell r="BA638">
            <v>610</v>
          </cell>
          <cell r="BB638">
            <v>44580</v>
          </cell>
          <cell r="BC638">
            <v>80300000</v>
          </cell>
          <cell r="BK638" t="str">
            <v/>
          </cell>
          <cell r="CE638" t="str">
            <v/>
          </cell>
          <cell r="CF638" t="str">
            <v/>
          </cell>
          <cell r="EL638" t="str">
            <v>NO</v>
          </cell>
          <cell r="EM638" t="str">
            <v>No Aplica</v>
          </cell>
          <cell r="EN638" t="str">
            <v xml:space="preserve">120
</v>
          </cell>
          <cell r="EO638" t="e">
            <v>#VALUE!</v>
          </cell>
          <cell r="EP638">
            <v>45818</v>
          </cell>
          <cell r="ES638" t="str">
            <v>Clausula 1 - Numeral 6 y 23</v>
          </cell>
          <cell r="ET63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38" t="str">
            <v>No aplica</v>
          </cell>
        </row>
        <row r="639">
          <cell r="E639">
            <v>633</v>
          </cell>
          <cell r="F639" t="str">
            <v>633-2022</v>
          </cell>
          <cell r="G639" t="str">
            <v>CO1.PCCNTR.3296807</v>
          </cell>
          <cell r="H639" t="str">
            <v>REALIZAR 13 ESTUDIOS Y DISEÑOS PARA CONECTIVIDAD URBANA EN LAS ÁREAS PRIORIZADAS DE ORIGEN INFORMAL</v>
          </cell>
          <cell r="I639" t="str">
            <v>En Ejecución</v>
          </cell>
          <cell r="J639" t="str">
            <v>https://community.secop.gov.co/Public/Tendering/OpportunityDetail/Index?noticeUID=CO1.NTC.2608331&amp;isFromPublicArea=True&amp;isModal=False</v>
          </cell>
          <cell r="K639" t="str">
            <v>SDHT-SDB-PSP-037-2022</v>
          </cell>
          <cell r="L639" t="str">
            <v>X</v>
          </cell>
          <cell r="N639" t="str">
            <v>CC</v>
          </cell>
          <cell r="O639">
            <v>79647943</v>
          </cell>
          <cell r="P639">
            <v>5</v>
          </cell>
          <cell r="Q639" t="str">
            <v>RUA RODRIGUEZ</v>
          </cell>
          <cell r="R639" t="str">
            <v>HUGO RENATO</v>
          </cell>
          <cell r="S639" t="str">
            <v>No Aplica</v>
          </cell>
          <cell r="T639" t="str">
            <v>HUGO RENATO RUA RODRIGUEZ</v>
          </cell>
          <cell r="U639" t="str">
            <v>M</v>
          </cell>
          <cell r="V639">
            <v>44580</v>
          </cell>
          <cell r="W639">
            <v>44586</v>
          </cell>
          <cell r="X639">
            <v>44582</v>
          </cell>
          <cell r="Y639">
            <v>44915</v>
          </cell>
          <cell r="Z639" t="str">
            <v>Contratación Directa</v>
          </cell>
          <cell r="AA639" t="str">
            <v>Contrato</v>
          </cell>
          <cell r="AB639" t="str">
            <v>Prestación de Servicios Profesionales</v>
          </cell>
          <cell r="AC639" t="str">
            <v>PRESTAR SERVICIOS PROFESIONALES PARA APOYAR EL SEGUIMIENTO AL DESARROLLO DE LOS PLANES DE GESTIÓN SOCIAL EN EL MARCO DEL MEJORAMIENTO INTEGRAL EN TERRITORIOS PRIORIZADOS POR LA SECRETARÍA DISTRITAL DEL HÁBITAT</v>
          </cell>
          <cell r="AD639">
            <v>44586</v>
          </cell>
          <cell r="AE639">
            <v>44586</v>
          </cell>
          <cell r="AF639">
            <v>44586</v>
          </cell>
          <cell r="AG639">
            <v>44766</v>
          </cell>
          <cell r="AH639">
            <v>6</v>
          </cell>
          <cell r="AI639">
            <v>0</v>
          </cell>
          <cell r="AJ639">
            <v>6</v>
          </cell>
          <cell r="AK639">
            <v>6</v>
          </cell>
          <cell r="AL639">
            <v>0</v>
          </cell>
          <cell r="AN639">
            <v>44766</v>
          </cell>
          <cell r="AO639">
            <v>40800000</v>
          </cell>
          <cell r="AP639">
            <v>40800000</v>
          </cell>
          <cell r="AQ639">
            <v>6800000</v>
          </cell>
          <cell r="AR639">
            <v>0</v>
          </cell>
          <cell r="AS639">
            <v>2760</v>
          </cell>
          <cell r="AT639">
            <v>411</v>
          </cell>
          <cell r="AU639">
            <v>44565</v>
          </cell>
          <cell r="AV639">
            <v>40800000</v>
          </cell>
          <cell r="AW639" t="str">
            <v>O23011601190000007575</v>
          </cell>
          <cell r="AX639" t="str">
            <v>INVERSION</v>
          </cell>
          <cell r="AY639">
            <v>0</v>
          </cell>
          <cell r="AZ639" t="str">
            <v>5000267412</v>
          </cell>
          <cell r="BA639">
            <v>630</v>
          </cell>
          <cell r="BB639">
            <v>44581</v>
          </cell>
          <cell r="BC639">
            <v>40800000</v>
          </cell>
          <cell r="BK639" t="str">
            <v/>
          </cell>
          <cell r="CE639" t="str">
            <v/>
          </cell>
          <cell r="CF639" t="str">
            <v/>
          </cell>
          <cell r="EL639" t="str">
            <v>NO</v>
          </cell>
          <cell r="EM639" t="str">
            <v>No Aplica</v>
          </cell>
          <cell r="EN639" t="str">
            <v xml:space="preserve">120
</v>
          </cell>
          <cell r="EO639" t="e">
            <v>#VALUE!</v>
          </cell>
          <cell r="EP639">
            <v>45666</v>
          </cell>
          <cell r="ES639" t="str">
            <v>Clausula 1 - Numeral 6 y 23</v>
          </cell>
          <cell r="ET63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39" t="str">
            <v>No aplica</v>
          </cell>
        </row>
        <row r="640">
          <cell r="E640">
            <v>634</v>
          </cell>
          <cell r="F640" t="str">
            <v>634-2022</v>
          </cell>
          <cell r="G640" t="str">
            <v>CO1.PCCNTR.3296822</v>
          </cell>
          <cell r="H640" t="str">
            <v>REALIZAR 13 ESTUDIOS Y DISEÑOS PARA CONECTIVIDAD URBANA EN LAS ÁREAS PRIORIZADAS DE ORIGEN INFORMAL</v>
          </cell>
          <cell r="I640" t="str">
            <v>En Ejecución</v>
          </cell>
          <cell r="J640" t="str">
            <v>https://community.secop.gov.co/Public/Tendering/OpportunityDetail/Index?noticeUID=CO1.NTC.2608173&amp;isFromPublicArea=True&amp;isModal=true&amp;asPopupView=true</v>
          </cell>
          <cell r="K640" t="str">
            <v>SDHT-SDB-PSP-024-2022</v>
          </cell>
          <cell r="L640" t="str">
            <v>X</v>
          </cell>
          <cell r="N640" t="str">
            <v>CC</v>
          </cell>
          <cell r="O640">
            <v>1018416451</v>
          </cell>
          <cell r="P640">
            <v>1</v>
          </cell>
          <cell r="Q640" t="str">
            <v>ESTRADA ARBELAEZ</v>
          </cell>
          <cell r="R640" t="str">
            <v>JAIME ALBERTO</v>
          </cell>
          <cell r="S640" t="str">
            <v>No Aplica</v>
          </cell>
          <cell r="T640" t="str">
            <v>JAIME ALBERTO ESTRADA ARBELAEZ</v>
          </cell>
          <cell r="U640" t="str">
            <v>M</v>
          </cell>
          <cell r="V640">
            <v>44580</v>
          </cell>
          <cell r="W640">
            <v>44582</v>
          </cell>
          <cell r="X640">
            <v>44582</v>
          </cell>
          <cell r="Y640">
            <v>44906</v>
          </cell>
          <cell r="Z640" t="str">
            <v>Contratación Directa</v>
          </cell>
          <cell r="AA640" t="str">
            <v>Contrato</v>
          </cell>
          <cell r="AB640" t="str">
            <v>Prestación de Servicios Profesionales</v>
          </cell>
          <cell r="AC640" t="str">
            <v>PRESTAR SERVICIOS PROFESIONALES PARA APOYAR LA COORDINACIÓN EN LA IMPLEMENTACIÓN DE ACCIONES DE MEJORAMIENTO INTEGRAL DE BARRIOS EN TERRITORIOS PRIORIZADOS POR LA SECRETARÍA DISTRITAL DEL HÁBITAT</v>
          </cell>
          <cell r="AD640">
            <v>44582</v>
          </cell>
          <cell r="AE640">
            <v>44582</v>
          </cell>
          <cell r="AF640">
            <v>44582</v>
          </cell>
          <cell r="AG640">
            <v>44915</v>
          </cell>
          <cell r="AH640">
            <v>11</v>
          </cell>
          <cell r="AI640">
            <v>0</v>
          </cell>
          <cell r="AJ640">
            <v>11</v>
          </cell>
          <cell r="AK640">
            <v>11</v>
          </cell>
          <cell r="AL640">
            <v>0</v>
          </cell>
          <cell r="AN640">
            <v>44915</v>
          </cell>
          <cell r="AO640">
            <v>104500000</v>
          </cell>
          <cell r="AP640">
            <v>104500000</v>
          </cell>
          <cell r="AQ640">
            <v>9500000</v>
          </cell>
          <cell r="AR640">
            <v>0</v>
          </cell>
          <cell r="AS640">
            <v>2759</v>
          </cell>
          <cell r="AT640">
            <v>403</v>
          </cell>
          <cell r="AU640">
            <v>44565</v>
          </cell>
          <cell r="AV640">
            <v>104500000</v>
          </cell>
          <cell r="AW640" t="str">
            <v>O23011601190000007575</v>
          </cell>
          <cell r="AX640" t="str">
            <v>INVERSION</v>
          </cell>
          <cell r="AY640">
            <v>0</v>
          </cell>
          <cell r="AZ640" t="str">
            <v>5000265772</v>
          </cell>
          <cell r="BA640">
            <v>611</v>
          </cell>
          <cell r="BB640">
            <v>44580</v>
          </cell>
          <cell r="BC640">
            <v>104500000</v>
          </cell>
          <cell r="BK640" t="str">
            <v/>
          </cell>
          <cell r="CE640" t="str">
            <v/>
          </cell>
          <cell r="CF640" t="str">
            <v/>
          </cell>
          <cell r="EL640" t="str">
            <v>NO</v>
          </cell>
          <cell r="EM640" t="str">
            <v>No Aplica</v>
          </cell>
          <cell r="EN640" t="str">
            <v xml:space="preserve">120
</v>
          </cell>
          <cell r="EO640" t="e">
            <v>#VALUE!</v>
          </cell>
          <cell r="EP640">
            <v>45815</v>
          </cell>
          <cell r="ES640" t="str">
            <v>Clausula 1 - Numeral 6 y 23</v>
          </cell>
          <cell r="ET64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40" t="str">
            <v>No aplica</v>
          </cell>
        </row>
        <row r="641">
          <cell r="E641">
            <v>635</v>
          </cell>
          <cell r="F641" t="str">
            <v>635-2022</v>
          </cell>
          <cell r="G641" t="str">
            <v>CO1.PCCNTR.3298129</v>
          </cell>
          <cell r="H641" t="str">
            <v>OBTENER EL 99 % DE ÍNDICE DE DISPONIBILIDAD DE LOS RECURSOS TECNOLÓGICOS.</v>
          </cell>
          <cell r="I641" t="str">
            <v>En Ejecución</v>
          </cell>
          <cell r="J641" t="str">
            <v>https://community.secop.gov.co/Public/Tendering/OpportunityDetail/Index?noticeUID=CO1.NTC.2609420&amp;isFromPublicArea=True&amp;isModal=true&amp;asPopupView=true</v>
          </cell>
          <cell r="K641" t="str">
            <v>SDHT-SGC-PSP-008-2022</v>
          </cell>
          <cell r="L641" t="str">
            <v>X</v>
          </cell>
          <cell r="N641" t="str">
            <v>CC</v>
          </cell>
          <cell r="O641">
            <v>79466777</v>
          </cell>
          <cell r="P641">
            <v>1</v>
          </cell>
          <cell r="Q641" t="str">
            <v>PEREZ LOZADA</v>
          </cell>
          <cell r="R641" t="str">
            <v>HERMES</v>
          </cell>
          <cell r="S641" t="str">
            <v>No Aplica</v>
          </cell>
          <cell r="T641" t="str">
            <v>HERMES PEREZ LOZADA</v>
          </cell>
          <cell r="U641" t="str">
            <v>M</v>
          </cell>
          <cell r="V641">
            <v>44580</v>
          </cell>
          <cell r="W641" t="str">
            <v>No Aplica</v>
          </cell>
          <cell r="X641">
            <v>44580</v>
          </cell>
          <cell r="Y641">
            <v>44761</v>
          </cell>
          <cell r="Z641" t="str">
            <v>Contratación Directa</v>
          </cell>
          <cell r="AA641" t="str">
            <v>Contrato</v>
          </cell>
          <cell r="AB641" t="str">
            <v>Prestación de Servicios Profesionales</v>
          </cell>
          <cell r="AC641" t="str">
            <v>PRESTAR SERVICIOS PROFESIONALES EN LA ADMINISTRACIÓN Y LA GESTIÓN DE LA ARQUITECTURA DE INFRAESTRUCTURA TECNOLÓGICA DE LA ENTIDAD.</v>
          </cell>
          <cell r="AD641">
            <v>44580</v>
          </cell>
          <cell r="AE641">
            <v>44581</v>
          </cell>
          <cell r="AF641">
            <v>44581</v>
          </cell>
          <cell r="AG641">
            <v>44761</v>
          </cell>
          <cell r="AH641">
            <v>6</v>
          </cell>
          <cell r="AI641">
            <v>0</v>
          </cell>
          <cell r="AJ641">
            <v>6</v>
          </cell>
          <cell r="AK641">
            <v>6</v>
          </cell>
          <cell r="AL641">
            <v>0</v>
          </cell>
          <cell r="AN641">
            <v>44761</v>
          </cell>
          <cell r="AO641">
            <v>43260000</v>
          </cell>
          <cell r="AP641">
            <v>43260000</v>
          </cell>
          <cell r="AQ641">
            <v>7210000</v>
          </cell>
          <cell r="AR641">
            <v>0</v>
          </cell>
          <cell r="AS641">
            <v>3287</v>
          </cell>
          <cell r="AT641">
            <v>511</v>
          </cell>
          <cell r="AU641">
            <v>44565</v>
          </cell>
          <cell r="AV641">
            <v>43260000</v>
          </cell>
          <cell r="AW641" t="str">
            <v>O23011605530000007815</v>
          </cell>
          <cell r="AX641" t="str">
            <v>INVERSION</v>
          </cell>
          <cell r="AY641">
            <v>0</v>
          </cell>
          <cell r="AZ641" t="str">
            <v>5000265699</v>
          </cell>
          <cell r="BA641">
            <v>608</v>
          </cell>
          <cell r="BB641">
            <v>44580</v>
          </cell>
          <cell r="BC641">
            <v>43260000</v>
          </cell>
          <cell r="BK641" t="str">
            <v/>
          </cell>
          <cell r="CE641" t="str">
            <v/>
          </cell>
          <cell r="CF641" t="str">
            <v/>
          </cell>
          <cell r="EL641" t="str">
            <v>NO</v>
          </cell>
          <cell r="EM641" t="str">
            <v>No Aplica</v>
          </cell>
          <cell r="EN641" t="str">
            <v xml:space="preserve">120
</v>
          </cell>
          <cell r="EO641" t="e">
            <v>#VALUE!</v>
          </cell>
          <cell r="EP641">
            <v>45661</v>
          </cell>
          <cell r="ES641" t="str">
            <v>Clausula 1 - Numeral 6 y 23</v>
          </cell>
          <cell r="ET64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41" t="str">
            <v>No aplica</v>
          </cell>
        </row>
        <row r="642">
          <cell r="E642">
            <v>636</v>
          </cell>
          <cell r="F642" t="str">
            <v>636-2022</v>
          </cell>
          <cell r="G642" t="str">
            <v>CO1.PCCNTR.3299838</v>
          </cell>
          <cell r="H642" t="str">
            <v>ELABORAR 8 DOCUMENTOS DE LINEAMIENTOS DE INTERVENCIÓN, GESTIÓN INTERINSTITUCIONAL Y EVALUACIÓN DE LAS INTERVENCIONES TERRITORIALES EN LOS 8 TERRITORIOS PRIORIZADOS EN ÁREAS DE ORIGEN INFORMAL</v>
          </cell>
          <cell r="I642" t="str">
            <v>En Ejecución</v>
          </cell>
          <cell r="J642" t="str">
            <v>https://community.secop.gov.co/Public/Tendering/OpportunityDetail/Index?noticeUID=CO1.NTC.2610658&amp;isFromPublicArea=True&amp;isModal=true&amp;asPopupView=true</v>
          </cell>
          <cell r="K642" t="str">
            <v>SDHT-SDB-PSP-111-2022</v>
          </cell>
          <cell r="L642" t="str">
            <v>X</v>
          </cell>
          <cell r="N642" t="str">
            <v>CC</v>
          </cell>
          <cell r="O642">
            <v>52365769</v>
          </cell>
          <cell r="P642">
            <v>0</v>
          </cell>
          <cell r="Q642" t="str">
            <v>MENDEZ LOZANO</v>
          </cell>
          <cell r="R642" t="str">
            <v>LUZ ANYELA</v>
          </cell>
          <cell r="S642" t="str">
            <v>No Aplica</v>
          </cell>
          <cell r="T642" t="str">
            <v>LUZ ANYELA MENDEZ LOZANO</v>
          </cell>
          <cell r="U642" t="str">
            <v>F</v>
          </cell>
          <cell r="V642">
            <v>44580</v>
          </cell>
          <cell r="W642">
            <v>44582</v>
          </cell>
          <cell r="X642">
            <v>44582</v>
          </cell>
          <cell r="Y642">
            <v>44759</v>
          </cell>
          <cell r="Z642" t="str">
            <v>Contratación Directa</v>
          </cell>
          <cell r="AA642" t="str">
            <v>Contrato</v>
          </cell>
          <cell r="AB642" t="str">
            <v>Prestación de Servicios Profesionales</v>
          </cell>
          <cell r="AC642" t="str">
            <v>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v>
          </cell>
          <cell r="AD642">
            <v>44582</v>
          </cell>
          <cell r="AE642">
            <v>44582</v>
          </cell>
          <cell r="AF642">
            <v>44582</v>
          </cell>
          <cell r="AG642">
            <v>44762</v>
          </cell>
          <cell r="AH642">
            <v>6</v>
          </cell>
          <cell r="AI642">
            <v>0</v>
          </cell>
          <cell r="AJ642">
            <v>6</v>
          </cell>
          <cell r="AK642">
            <v>6</v>
          </cell>
          <cell r="AL642">
            <v>0</v>
          </cell>
          <cell r="AN642">
            <v>44762</v>
          </cell>
          <cell r="AO642">
            <v>43800000</v>
          </cell>
          <cell r="AP642">
            <v>43800000</v>
          </cell>
          <cell r="AQ642">
            <v>7300000</v>
          </cell>
          <cell r="AR642">
            <v>0</v>
          </cell>
          <cell r="AS642">
            <v>2814</v>
          </cell>
          <cell r="AT642">
            <v>246</v>
          </cell>
          <cell r="AU642">
            <v>44565</v>
          </cell>
          <cell r="AV642">
            <v>43800000</v>
          </cell>
          <cell r="AW642" t="str">
            <v>O23011601190000007575</v>
          </cell>
          <cell r="AX642" t="str">
            <v>INVERSION</v>
          </cell>
          <cell r="AY642">
            <v>0</v>
          </cell>
          <cell r="AZ642" t="str">
            <v>5000267473</v>
          </cell>
          <cell r="BA642">
            <v>643</v>
          </cell>
          <cell r="BB642">
            <v>44581</v>
          </cell>
          <cell r="BC642">
            <v>43800000</v>
          </cell>
          <cell r="BK642" t="str">
            <v/>
          </cell>
          <cell r="CE642" t="str">
            <v/>
          </cell>
          <cell r="CF642" t="str">
            <v/>
          </cell>
          <cell r="EL642" t="str">
            <v>NO</v>
          </cell>
          <cell r="EM642" t="str">
            <v>No Aplica</v>
          </cell>
          <cell r="EN642" t="str">
            <v xml:space="preserve">120
</v>
          </cell>
          <cell r="EO642" t="e">
            <v>#VALUE!</v>
          </cell>
          <cell r="EP642">
            <v>45662</v>
          </cell>
          <cell r="ES642" t="str">
            <v>Clausula 1 - Numeral 6 y 23</v>
          </cell>
          <cell r="ET64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42" t="str">
            <v>No aplica</v>
          </cell>
        </row>
        <row r="643">
          <cell r="E643">
            <v>637</v>
          </cell>
          <cell r="F643" t="str">
            <v>637-2022</v>
          </cell>
          <cell r="G643" t="str">
            <v>CO1.PCCNTR.3342460</v>
          </cell>
          <cell r="H643" t="str">
            <v>GESTIONAR Y ATENDER EL 100 % DE LOS REQUERIMIENTOS ALLEGADOS A LA ENTIDAD, RELACIONADOS CON ARRENDAMIENTO Y DESARROLLO DE VIVIENDA</v>
          </cell>
          <cell r="I643" t="str">
            <v>En Ejecución</v>
          </cell>
          <cell r="J643" t="str">
            <v>https://community.secop.gov.co/Public/Tendering/OpportunityDetail/Index?noticeUID=CO1.NTC.2646002&amp;isFromPublicArea=True&amp;isModal=true&amp;asPopupView=true</v>
          </cell>
          <cell r="K643" t="str">
            <v>SDHT-SIVC-PSAG-001-2022</v>
          </cell>
          <cell r="L643" t="str">
            <v>X</v>
          </cell>
          <cell r="N643" t="str">
            <v>CC</v>
          </cell>
          <cell r="O643">
            <v>52500402</v>
          </cell>
          <cell r="P643">
            <v>2</v>
          </cell>
          <cell r="Q643" t="str">
            <v>SALAZAR RAMIREZ</v>
          </cell>
          <cell r="R643" t="str">
            <v>KATERINE</v>
          </cell>
          <cell r="S643" t="str">
            <v>No Aplica</v>
          </cell>
          <cell r="T643" t="str">
            <v>KATERINE SALAZAR RAMIREZ</v>
          </cell>
          <cell r="U643" t="str">
            <v>F</v>
          </cell>
          <cell r="V643">
            <v>44582</v>
          </cell>
          <cell r="W643" t="str">
            <v>No Aplica</v>
          </cell>
          <cell r="X643">
            <v>44585</v>
          </cell>
          <cell r="Y643">
            <v>44926</v>
          </cell>
          <cell r="Z643" t="str">
            <v>Contratación Directa</v>
          </cell>
          <cell r="AA643" t="str">
            <v>Contrato</v>
          </cell>
          <cell r="AB643" t="str">
            <v>Prestación de Servicios  de Apoyo a la Gestión</v>
          </cell>
          <cell r="AC643" t="str">
            <v>PRESTAR SERVICIOS DE APOYO A LA GESTION EN EL DESARROLLO DE ACTIVIDADES DE CARÁCTER ADMINISTRATIVO Y APOYO EN EL SEGUIMIENTO Y DE RESPUESTA A SOLICITUDES QUE SE ADELANTAN EN LA SUBSECRETARIA DE INSPECCION VIGILANCIA Y CONTROL DE VIVIENDA</v>
          </cell>
          <cell r="AD643">
            <v>44585</v>
          </cell>
          <cell r="AE643">
            <v>44585</v>
          </cell>
          <cell r="AF643">
            <v>44585</v>
          </cell>
          <cell r="AG643">
            <v>44927</v>
          </cell>
          <cell r="AH643">
            <v>11</v>
          </cell>
          <cell r="AI643">
            <v>9</v>
          </cell>
          <cell r="AJ643">
            <v>11.3</v>
          </cell>
          <cell r="AK643">
            <v>11</v>
          </cell>
          <cell r="AL643">
            <v>9</v>
          </cell>
          <cell r="AN643">
            <v>44927</v>
          </cell>
          <cell r="AO643">
            <v>38420000</v>
          </cell>
          <cell r="AP643">
            <v>38420000</v>
          </cell>
          <cell r="AQ643">
            <v>3400000</v>
          </cell>
          <cell r="AR643">
            <v>0</v>
          </cell>
          <cell r="AS643">
            <v>2965</v>
          </cell>
          <cell r="AT643">
            <v>766</v>
          </cell>
          <cell r="AU643">
            <v>44566</v>
          </cell>
          <cell r="AV643">
            <v>38522000</v>
          </cell>
          <cell r="AW643" t="str">
            <v>O23011603450000007812</v>
          </cell>
          <cell r="AX643" t="str">
            <v>INVERSION</v>
          </cell>
          <cell r="AY643">
            <v>0</v>
          </cell>
          <cell r="AZ643" t="str">
            <v>5000275209</v>
          </cell>
          <cell r="BA643" t="str">
            <v>732</v>
          </cell>
          <cell r="BB643">
            <v>44585</v>
          </cell>
          <cell r="BC643">
            <v>38420000</v>
          </cell>
          <cell r="BK643" t="str">
            <v/>
          </cell>
          <cell r="CE643" t="str">
            <v/>
          </cell>
          <cell r="CF643" t="str">
            <v/>
          </cell>
          <cell r="EL643" t="str">
            <v>NO</v>
          </cell>
          <cell r="EM643" t="str">
            <v>No Aplica</v>
          </cell>
          <cell r="EN643" t="str">
            <v>No Aplica</v>
          </cell>
          <cell r="EO643" t="e">
            <v>#VALUE!</v>
          </cell>
          <cell r="EP643">
            <v>45827</v>
          </cell>
          <cell r="ES643" t="str">
            <v>Clausula 1 - Numeral 6 y 23</v>
          </cell>
          <cell r="ET64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43" t="str">
            <v>No aplica</v>
          </cell>
        </row>
        <row r="644">
          <cell r="E644">
            <v>638</v>
          </cell>
          <cell r="F644" t="str">
            <v>638-2022</v>
          </cell>
          <cell r="G644" t="str">
            <v>CO1.PCCNTR.3307088</v>
          </cell>
          <cell r="H644" t="str">
            <v>GESTIONAR Y ATENDER EL 100 % DE LOS REQUERIMIENTOS ALLEGADOS A LA ENTIDAD, RELACIONADOS CON ARRENDAMIENTO Y DESARROLLO DE VIVIENDA</v>
          </cell>
          <cell r="I644" t="str">
            <v>En Ejecución</v>
          </cell>
          <cell r="J644" t="str">
            <v>https://community.secop.gov.co/Public/Tendering/OpportunityDetail/Index?noticeUID=CO1.NTC.2617831&amp;isFromPublicArea=True&amp;isModal=true&amp;asPopupView=true</v>
          </cell>
          <cell r="K644" t="str">
            <v>SDHT-SIVC-PSP-011-2022</v>
          </cell>
          <cell r="L644" t="str">
            <v>X</v>
          </cell>
          <cell r="N644" t="str">
            <v>CC</v>
          </cell>
          <cell r="O644">
            <v>1110590686</v>
          </cell>
          <cell r="P644">
            <v>2</v>
          </cell>
          <cell r="Q644" t="str">
            <v xml:space="preserve">MORENO </v>
          </cell>
          <cell r="R644" t="str">
            <v>WILLIAM ALENDRO</v>
          </cell>
          <cell r="S644" t="str">
            <v>No Aplica</v>
          </cell>
          <cell r="T644" t="str">
            <v xml:space="preserve">WILLIAM ALENDRO MORENO </v>
          </cell>
          <cell r="U644" t="str">
            <v>M</v>
          </cell>
          <cell r="V644">
            <v>44580</v>
          </cell>
          <cell r="W644" t="str">
            <v>No Aplica</v>
          </cell>
          <cell r="X644">
            <v>44582</v>
          </cell>
          <cell r="Y644">
            <v>44926</v>
          </cell>
          <cell r="Z644" t="str">
            <v>Contratación Directa</v>
          </cell>
          <cell r="AA644" t="str">
            <v>Contrato</v>
          </cell>
          <cell r="AB644" t="str">
            <v>Prestación de Servicios Profesionales</v>
          </cell>
          <cell r="AC644" t="str">
            <v>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v>
          </cell>
          <cell r="AD644">
            <v>44582</v>
          </cell>
          <cell r="AE644">
            <v>44582</v>
          </cell>
          <cell r="AF644">
            <v>44582</v>
          </cell>
          <cell r="AG644">
            <v>44924</v>
          </cell>
          <cell r="AH644">
            <v>11</v>
          </cell>
          <cell r="AI644">
            <v>9</v>
          </cell>
          <cell r="AJ644">
            <v>11.3</v>
          </cell>
          <cell r="AK644">
            <v>11</v>
          </cell>
          <cell r="AL644">
            <v>9</v>
          </cell>
          <cell r="AN644">
            <v>44924</v>
          </cell>
          <cell r="AO644">
            <v>79727150</v>
          </cell>
          <cell r="AP644">
            <v>79727150</v>
          </cell>
          <cell r="AQ644">
            <v>7055500</v>
          </cell>
          <cell r="AR644">
            <v>0</v>
          </cell>
          <cell r="AS644">
            <v>2966</v>
          </cell>
          <cell r="AT644">
            <v>680</v>
          </cell>
          <cell r="AU644">
            <v>44565</v>
          </cell>
          <cell r="AV644">
            <v>79938815</v>
          </cell>
          <cell r="AW644" t="str">
            <v>O23011603450000007812</v>
          </cell>
          <cell r="AX644" t="str">
            <v>INVERSION</v>
          </cell>
          <cell r="AY644">
            <v>0</v>
          </cell>
          <cell r="AZ644" t="str">
            <v>5000267582</v>
          </cell>
          <cell r="BA644">
            <v>647</v>
          </cell>
          <cell r="BB644">
            <v>44581</v>
          </cell>
          <cell r="BC644">
            <v>79727150</v>
          </cell>
          <cell r="BK644" t="str">
            <v/>
          </cell>
          <cell r="CE644" t="str">
            <v/>
          </cell>
          <cell r="CF644" t="str">
            <v/>
          </cell>
          <cell r="EL644" t="str">
            <v>NO</v>
          </cell>
          <cell r="EM644" t="str">
            <v>No Aplica</v>
          </cell>
          <cell r="EN644" t="str">
            <v xml:space="preserve">120
</v>
          </cell>
          <cell r="EO644" t="e">
            <v>#VALUE!</v>
          </cell>
          <cell r="EP644">
            <v>45824</v>
          </cell>
          <cell r="ES644" t="str">
            <v>Clausula 1 - Numeral 6 y 23</v>
          </cell>
          <cell r="ET64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44" t="str">
            <v>No aplica</v>
          </cell>
        </row>
        <row r="645">
          <cell r="E645">
            <v>639</v>
          </cell>
          <cell r="F645" t="str">
            <v>639-2022</v>
          </cell>
          <cell r="G645" t="str">
            <v>CO1.PCCNTR.3307364</v>
          </cell>
          <cell r="H645" t="str">
            <v>GESTIONAR Y ATENDER EL 100 % DE LOS REQUERIMIENTOS ALLEGADOS A LA ENTIDAD, RELACIONADOS CON ARRENDAMIENTO Y DESARROLLO DE VIVIENDA</v>
          </cell>
          <cell r="I645" t="str">
            <v>En Ejecución</v>
          </cell>
          <cell r="J645" t="str">
            <v>https://community.secop.gov.co/Public/Tendering/OpportunityDetail/Index?noticeUID=CO1.NTC.2617796&amp;isFromPublicArea=True&amp;isModal=true&amp;asPopupView=true</v>
          </cell>
          <cell r="K645" t="str">
            <v>SDHT-SDPS-PSP-002-2022</v>
          </cell>
          <cell r="L645" t="str">
            <v>X</v>
          </cell>
          <cell r="N645" t="str">
            <v>CC</v>
          </cell>
          <cell r="O645">
            <v>1081792430</v>
          </cell>
          <cell r="P645">
            <v>7</v>
          </cell>
          <cell r="Q645" t="str">
            <v>MENDOZA JARABA</v>
          </cell>
          <cell r="R645" t="str">
            <v>NINI CAROLINA</v>
          </cell>
          <cell r="S645" t="str">
            <v>No Aplica</v>
          </cell>
          <cell r="T645" t="str">
            <v>NINI CAROLINA MENDOZA JARABA</v>
          </cell>
          <cell r="U645" t="str">
            <v>F</v>
          </cell>
          <cell r="V645">
            <v>44580</v>
          </cell>
          <cell r="W645" t="str">
            <v>No Aplica</v>
          </cell>
          <cell r="X645">
            <v>44582</v>
          </cell>
          <cell r="Y645">
            <v>44926</v>
          </cell>
          <cell r="Z645" t="str">
            <v>Contratación Directa</v>
          </cell>
          <cell r="AA645" t="str">
            <v>Contrato</v>
          </cell>
          <cell r="AB645" t="str">
            <v>Prestación de Servicios Profesionales</v>
          </cell>
          <cell r="AC645" t="str">
            <v>PRESTAR SERVICIOS PROFESIONALES PARA APOYAR LA GESTIÓN Y SEGUIMIENTO DE PETICIONES, REQUERIMIENTOS Y SOLICITUDES INTERNAS Y EXTERNAS QUE SEAN COMPETENCIA DE LA SUBSECRETARIA DE INSPECCIÓN, VIGILANCIA Y CONTROL DE VIVIENDA "</v>
          </cell>
          <cell r="AD645">
            <v>44582</v>
          </cell>
          <cell r="AE645">
            <v>44582</v>
          </cell>
          <cell r="AF645">
            <v>44582</v>
          </cell>
          <cell r="AG645">
            <v>44924</v>
          </cell>
          <cell r="AH645">
            <v>11</v>
          </cell>
          <cell r="AI645">
            <v>9</v>
          </cell>
          <cell r="AJ645">
            <v>11.3</v>
          </cell>
          <cell r="AK645">
            <v>11</v>
          </cell>
          <cell r="AL645">
            <v>9</v>
          </cell>
          <cell r="AN645">
            <v>44924</v>
          </cell>
          <cell r="AO645">
            <v>64596450</v>
          </cell>
          <cell r="AP645">
            <v>64596450</v>
          </cell>
          <cell r="AQ645">
            <v>5716500</v>
          </cell>
          <cell r="AR645">
            <v>0</v>
          </cell>
          <cell r="AS645">
            <v>2967</v>
          </cell>
          <cell r="AT645">
            <v>770</v>
          </cell>
          <cell r="AU645">
            <v>44566</v>
          </cell>
          <cell r="AV645">
            <v>64767945</v>
          </cell>
          <cell r="AW645" t="str">
            <v>O23011603450000007812</v>
          </cell>
          <cell r="AX645" t="str">
            <v>INVERSION</v>
          </cell>
          <cell r="AY645">
            <v>0</v>
          </cell>
          <cell r="AZ645" t="str">
            <v>5000267595</v>
          </cell>
          <cell r="BA645">
            <v>648</v>
          </cell>
          <cell r="BB645">
            <v>44581</v>
          </cell>
          <cell r="BC645">
            <v>64596450</v>
          </cell>
          <cell r="BK645" t="str">
            <v/>
          </cell>
          <cell r="CE645" t="str">
            <v/>
          </cell>
          <cell r="CF645" t="str">
            <v/>
          </cell>
          <cell r="EL645" t="str">
            <v>NO</v>
          </cell>
          <cell r="EM645" t="str">
            <v>No Aplica</v>
          </cell>
          <cell r="EN645" t="str">
            <v xml:space="preserve">120
</v>
          </cell>
          <cell r="EO645" t="e">
            <v>#VALUE!</v>
          </cell>
          <cell r="EP645">
            <v>45824</v>
          </cell>
          <cell r="ES645" t="str">
            <v>Clausula 1 - Numeral 6 y 23</v>
          </cell>
          <cell r="ET64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45" t="str">
            <v>No aplica</v>
          </cell>
        </row>
        <row r="646">
          <cell r="E646">
            <v>640</v>
          </cell>
          <cell r="F646" t="str">
            <v>640-2022</v>
          </cell>
          <cell r="G646" t="str">
            <v>CO1.PCCNTR.3307385</v>
          </cell>
          <cell r="H646" t="str">
            <v>GESTIONAR Y ATENDER EL 100 % DE LOS REQUERIMIENTOS ALLEGADOS A LA ENTIDAD, RELACIONADOS CON ARRENDAMIENTO Y DESARROLLO DE VIVIENDA</v>
          </cell>
          <cell r="I646" t="str">
            <v>En Ejecución</v>
          </cell>
          <cell r="J646" t="str">
            <v>https://community.secop.gov.co/Public/Tendering/OpportunityDetail/Index?noticeUID=CO1.NTC.2618211&amp;isFromPublicArea=True&amp;isModal=true&amp;asPopupView=true</v>
          </cell>
          <cell r="K646" t="str">
            <v>SDHT-SIVC-PSP-002-2022</v>
          </cell>
          <cell r="L646" t="str">
            <v>X</v>
          </cell>
          <cell r="N646" t="str">
            <v>CC</v>
          </cell>
          <cell r="O646">
            <v>52560761</v>
          </cell>
          <cell r="P646">
            <v>8</v>
          </cell>
          <cell r="Q646" t="str">
            <v>MALAGON MUÑOZ</v>
          </cell>
          <cell r="R646" t="str">
            <v>ALCIRA YANNETH</v>
          </cell>
          <cell r="S646" t="str">
            <v>No Aplica</v>
          </cell>
          <cell r="T646" t="str">
            <v>ALCIRA YANNETH MALAGON MUÑOZ</v>
          </cell>
          <cell r="U646" t="str">
            <v>F</v>
          </cell>
          <cell r="V646">
            <v>44580</v>
          </cell>
          <cell r="W646">
            <v>44586</v>
          </cell>
          <cell r="X646">
            <v>44582</v>
          </cell>
          <cell r="Y646">
            <v>44920</v>
          </cell>
          <cell r="Z646" t="str">
            <v>Contratación Directa</v>
          </cell>
          <cell r="AA646" t="str">
            <v>Contrato</v>
          </cell>
          <cell r="AB646" t="str">
            <v>Prestación de Servicios Profesionales</v>
          </cell>
          <cell r="AC646" t="str">
            <v>PRESTAR SERVICIOS PROFESIONALES PARA LA IMPLEMENTACIÓN DEL SISTEMA INTEGRADO DE GESTIÓN, EN EL MARCO DEL MODELO INTEGRADO DE PLANEACIÓN Y GESTION MIPG</v>
          </cell>
          <cell r="AD646">
            <v>44586</v>
          </cell>
          <cell r="AE646">
            <v>44586</v>
          </cell>
          <cell r="AF646">
            <v>44586</v>
          </cell>
          <cell r="AG646">
            <v>44928</v>
          </cell>
          <cell r="AH646">
            <v>11</v>
          </cell>
          <cell r="AI646">
            <v>9</v>
          </cell>
          <cell r="AJ646">
            <v>11.3</v>
          </cell>
          <cell r="AK646">
            <v>11</v>
          </cell>
          <cell r="AL646">
            <v>9</v>
          </cell>
          <cell r="AN646">
            <v>44928</v>
          </cell>
          <cell r="AO646">
            <v>98931500</v>
          </cell>
          <cell r="AP646">
            <v>98931500</v>
          </cell>
          <cell r="AQ646">
            <v>8755000</v>
          </cell>
          <cell r="AR646">
            <v>0</v>
          </cell>
          <cell r="AS646">
            <v>2968</v>
          </cell>
          <cell r="AT646">
            <v>773</v>
          </cell>
          <cell r="AU646">
            <v>44566</v>
          </cell>
          <cell r="AV646">
            <v>99194150</v>
          </cell>
          <cell r="AW646" t="str">
            <v>O23011603450000007812</v>
          </cell>
          <cell r="AX646" t="str">
            <v>INVERSION</v>
          </cell>
          <cell r="AY646">
            <v>0</v>
          </cell>
          <cell r="AZ646" t="str">
            <v>5000267605</v>
          </cell>
          <cell r="BA646">
            <v>649</v>
          </cell>
          <cell r="BB646">
            <v>44581</v>
          </cell>
          <cell r="BC646">
            <v>98931500</v>
          </cell>
          <cell r="BK646" t="str">
            <v/>
          </cell>
          <cell r="CE646" t="str">
            <v/>
          </cell>
          <cell r="CF646" t="str">
            <v/>
          </cell>
          <cell r="EL646" t="str">
            <v>NO</v>
          </cell>
          <cell r="EM646" t="str">
            <v>No Aplica</v>
          </cell>
          <cell r="EN646" t="str">
            <v xml:space="preserve">120
</v>
          </cell>
          <cell r="EO646" t="e">
            <v>#VALUE!</v>
          </cell>
          <cell r="EP646">
            <v>45828</v>
          </cell>
          <cell r="ES646" t="str">
            <v>Clausula 1 - Numeral 6 y 23</v>
          </cell>
          <cell r="ET64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46" t="str">
            <v>No aplica</v>
          </cell>
        </row>
        <row r="647">
          <cell r="E647">
            <v>641</v>
          </cell>
          <cell r="F647" t="str">
            <v>641-2022</v>
          </cell>
          <cell r="G647" t="str">
            <v>CO1.PCCNTR.3307943</v>
          </cell>
          <cell r="H647" t="str">
            <v>GESTIONAR Y ATENDER EL 100 % DE LOS REQUERIMIENTOS ALLEGADOS A LA ENTIDAD, RELACIONADOS CON ARRENDAMIENTO Y DESARROLLO DE VIVIENDA</v>
          </cell>
          <cell r="I647" t="str">
            <v>En Ejecución</v>
          </cell>
          <cell r="J647" t="str">
            <v>https://community.secop.gov.co/Public/Tendering/OpportunityDetail/Index?noticeUID=CO1.NTC.2618457&amp;isFromPublicArea=True&amp;isModal=true&amp;asPopupView=true</v>
          </cell>
          <cell r="K647" t="str">
            <v>SDHT-SDPS-PSAG-003-2022</v>
          </cell>
          <cell r="L647" t="str">
            <v>X</v>
          </cell>
          <cell r="N647" t="str">
            <v>CC</v>
          </cell>
          <cell r="O647">
            <v>1026574578</v>
          </cell>
          <cell r="P647">
            <v>3</v>
          </cell>
          <cell r="Q647" t="str">
            <v>PACHON GALVIS</v>
          </cell>
          <cell r="R647" t="str">
            <v>IVAN GABRIEL</v>
          </cell>
          <cell r="S647" t="str">
            <v>No Aplica</v>
          </cell>
          <cell r="T647" t="str">
            <v>IVAN GABRIEL PACHON GALVIS</v>
          </cell>
          <cell r="U647" t="str">
            <v>M</v>
          </cell>
          <cell r="V647">
            <v>44586</v>
          </cell>
          <cell r="W647" t="str">
            <v>No Aplica</v>
          </cell>
          <cell r="X647">
            <v>44588</v>
          </cell>
          <cell r="Y647">
            <v>44926</v>
          </cell>
          <cell r="Z647" t="str">
            <v>Contratación Directa</v>
          </cell>
          <cell r="AA647" t="str">
            <v>Contrato</v>
          </cell>
          <cell r="AB647" t="str">
            <v>Prestación de Servicios  de Apoyo a la Gestión</v>
          </cell>
          <cell r="AC647" t="str">
            <v>PRESTAR SERVICIOS DE APOYO A LA GESTION EN EL DESARROLLO DE ACTIVIDADES DE CARÁCTER ADMINISTRATIVO Y APOYO EN EL SEGUIMIENTO Y DE RESPUESTA A SOLICITUDES QUE SE ADELANTAN EN LA SUBDIRECCIÓN DE PREVENCIÓN Y SEGUIMIENTO.</v>
          </cell>
          <cell r="AD647">
            <v>44588</v>
          </cell>
          <cell r="AE647">
            <v>44593</v>
          </cell>
          <cell r="AF647">
            <v>44593</v>
          </cell>
          <cell r="AG647">
            <v>44941</v>
          </cell>
          <cell r="AH647">
            <v>11</v>
          </cell>
          <cell r="AI647">
            <v>15</v>
          </cell>
          <cell r="AJ647">
            <v>11.5</v>
          </cell>
          <cell r="AK647">
            <v>11</v>
          </cell>
          <cell r="AL647">
            <v>15</v>
          </cell>
          <cell r="AN647">
            <v>44941</v>
          </cell>
          <cell r="AO647">
            <v>39100000</v>
          </cell>
          <cell r="AP647">
            <v>39100000</v>
          </cell>
          <cell r="AQ647">
            <v>3400000</v>
          </cell>
          <cell r="AR647">
            <v>0</v>
          </cell>
          <cell r="AS647">
            <v>2978</v>
          </cell>
          <cell r="AT647">
            <v>733</v>
          </cell>
          <cell r="AU647">
            <v>44566</v>
          </cell>
          <cell r="AV647">
            <v>39100000</v>
          </cell>
          <cell r="AW647" t="str">
            <v>O23011603450000007812</v>
          </cell>
          <cell r="AX647" t="str">
            <v>INVERSION</v>
          </cell>
          <cell r="AY647">
            <v>0</v>
          </cell>
          <cell r="AZ647" t="str">
            <v>5000280824</v>
          </cell>
          <cell r="BA647">
            <v>799</v>
          </cell>
          <cell r="BB647">
            <v>44587</v>
          </cell>
          <cell r="BC647">
            <v>39100000</v>
          </cell>
          <cell r="BK647" t="str">
            <v/>
          </cell>
          <cell r="CE647" t="str">
            <v/>
          </cell>
          <cell r="CF647" t="str">
            <v/>
          </cell>
          <cell r="EL647" t="str">
            <v>NO</v>
          </cell>
          <cell r="EM647" t="str">
            <v>No Aplica</v>
          </cell>
          <cell r="EN647" t="str">
            <v xml:space="preserve">120
</v>
          </cell>
          <cell r="EO647" t="e">
            <v>#VALUE!</v>
          </cell>
          <cell r="EP647">
            <v>45841</v>
          </cell>
          <cell r="ES647" t="str">
            <v>Clausula 1 - Numeral 6 y 23</v>
          </cell>
          <cell r="ET64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47" t="str">
            <v>No aplica</v>
          </cell>
        </row>
        <row r="648">
          <cell r="E648">
            <v>642</v>
          </cell>
          <cell r="F648" t="str">
            <v>642-2022</v>
          </cell>
          <cell r="G648" t="str">
            <v>CO1.PCCNTR.3308607</v>
          </cell>
          <cell r="H648" t="str">
            <v>GESTIONAR Y ATENDER EL 100 % DE LOS REQUERIMIENTOS ALLEGADOS A LA ENTIDAD, RELACIONADOS CON ARRENDAMIENTO Y DESARROLLO DE VIVIENDA</v>
          </cell>
          <cell r="I648" t="str">
            <v>En Ejecución</v>
          </cell>
          <cell r="J648" t="str">
            <v>https://community.secop.gov.co/Public/Tendering/OpportunityDetail/Index?noticeUID=CO1.NTC.2618735&amp;isFromPublicArea=True&amp;isModal=true&amp;asPopupView=true</v>
          </cell>
          <cell r="K648" t="str">
            <v>SDHT-SDPS-PSAG-002-2022</v>
          </cell>
          <cell r="L648" t="str">
            <v>X</v>
          </cell>
          <cell r="N648" t="str">
            <v>CC</v>
          </cell>
          <cell r="O648">
            <v>1071630256</v>
          </cell>
          <cell r="Q648" t="str">
            <v>FLOREZ AYA</v>
          </cell>
          <cell r="R648" t="str">
            <v>MARIA ALEXANDRA</v>
          </cell>
          <cell r="S648" t="str">
            <v>No Aplica</v>
          </cell>
          <cell r="T648" t="str">
            <v>MARIA ALEXANDRA FLOREZ AYA</v>
          </cell>
          <cell r="U648" t="str">
            <v>F</v>
          </cell>
          <cell r="V648">
            <v>44580</v>
          </cell>
          <cell r="W648" t="str">
            <v>No Aplica</v>
          </cell>
          <cell r="X648">
            <v>44582</v>
          </cell>
          <cell r="Y648">
            <v>44926</v>
          </cell>
          <cell r="Z648" t="str">
            <v>Contratación Directa</v>
          </cell>
          <cell r="AA648" t="str">
            <v>Contrato</v>
          </cell>
          <cell r="AB648" t="str">
            <v>Prestación de Servicios  de Apoyo a la Gestión</v>
          </cell>
          <cell r="AC648" t="str">
            <v>PRESTAR SERVICIOS DE APOYO A LA GESTIÓN PARA BRINDAR ATENCIÓN EFECTIVA A LA CIUDADANÍA SOBRE LOS TRÁMITES FINANCIEROS, JURÍDICOS Y TÉCNICOS RELACIONADOS CON LAS ACTIVIDADES DE ENAJENACIÓN Y ARRENDAMIENTO DE VIVIENDA EN EL DISTRITO CAPITAL</v>
          </cell>
          <cell r="AD648">
            <v>44582</v>
          </cell>
          <cell r="AE648">
            <v>44582</v>
          </cell>
          <cell r="AF648">
            <v>44582</v>
          </cell>
          <cell r="AG648">
            <v>44924</v>
          </cell>
          <cell r="AH648">
            <v>11</v>
          </cell>
          <cell r="AI648">
            <v>9</v>
          </cell>
          <cell r="AJ648">
            <v>11.3</v>
          </cell>
          <cell r="AK648">
            <v>11</v>
          </cell>
          <cell r="AL648">
            <v>9</v>
          </cell>
          <cell r="AN648">
            <v>44924</v>
          </cell>
          <cell r="AO648">
            <v>30216400</v>
          </cell>
          <cell r="AP648">
            <v>30216400</v>
          </cell>
          <cell r="AQ648">
            <v>2678000</v>
          </cell>
          <cell r="AR648">
            <v>45000</v>
          </cell>
          <cell r="AS648">
            <v>2981</v>
          </cell>
          <cell r="AT648">
            <v>738</v>
          </cell>
          <cell r="AU648">
            <v>44566</v>
          </cell>
          <cell r="AV648">
            <v>30341740</v>
          </cell>
          <cell r="AW648" t="str">
            <v>O23011603450000007812</v>
          </cell>
          <cell r="AX648" t="str">
            <v>INVERSION</v>
          </cell>
          <cell r="AY648">
            <v>0</v>
          </cell>
          <cell r="AZ648" t="str">
            <v>5000267612</v>
          </cell>
          <cell r="BA648">
            <v>650</v>
          </cell>
          <cell r="BB648">
            <v>44581</v>
          </cell>
          <cell r="BC648">
            <v>30216400</v>
          </cell>
          <cell r="BK648" t="str">
            <v/>
          </cell>
          <cell r="CE648" t="str">
            <v/>
          </cell>
          <cell r="CF648" t="str">
            <v/>
          </cell>
          <cell r="DA648">
            <v>44755</v>
          </cell>
          <cell r="DB648" t="str">
            <v>MIGUEL ANGEL ACOSTA BAQUERO</v>
          </cell>
          <cell r="DC648">
            <v>1023907175</v>
          </cell>
          <cell r="DD648" t="str">
            <v>Casa 15G 17B-72 Sur</v>
          </cell>
          <cell r="DE648">
            <v>3502398705</v>
          </cell>
          <cell r="DG648">
            <v>14862533</v>
          </cell>
          <cell r="DH648" t="str">
            <v>No Aplica</v>
          </cell>
          <cell r="EL648" t="str">
            <v>NO</v>
          </cell>
          <cell r="EM648" t="str">
            <v>No Aplica</v>
          </cell>
          <cell r="EN648" t="str">
            <v xml:space="preserve">120
</v>
          </cell>
          <cell r="EO648" t="e">
            <v>#VALUE!</v>
          </cell>
          <cell r="EP648">
            <v>45824</v>
          </cell>
          <cell r="ES648" t="str">
            <v>Clausula 1 - Numeral 6 y 23</v>
          </cell>
          <cell r="ET64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48" t="str">
            <v>No aplica</v>
          </cell>
        </row>
        <row r="649">
          <cell r="E649">
            <v>643</v>
          </cell>
          <cell r="F649" t="str">
            <v>643-2022</v>
          </cell>
          <cell r="G649" t="str">
            <v>CO1.PCCNTR.3308730</v>
          </cell>
          <cell r="H649" t="str">
            <v>GESTIONAR Y ATENDER EL 100 % DE LOS REQUERIMIENTOS ALLEGADOS A LA ENTIDAD, RELACIONADOS CON ARRENDAMIENTO Y DESARROLLO DE VIVIENDA</v>
          </cell>
          <cell r="I649" t="str">
            <v>En Ejecución</v>
          </cell>
          <cell r="J649" t="str">
            <v>https://community.secop.gov.co/Public/Tendering/OpportunityDetail/Index?noticeUID=CO1.NTC.2619201&amp;isFromPublicArea=True&amp;isModal=true&amp;asPopupView=true</v>
          </cell>
          <cell r="K649" t="str">
            <v>SDHT-SDPS-PSP-015-2022</v>
          </cell>
          <cell r="L649" t="str">
            <v>X</v>
          </cell>
          <cell r="N649" t="str">
            <v>CC</v>
          </cell>
          <cell r="O649">
            <v>36304833</v>
          </cell>
          <cell r="P649">
            <v>5</v>
          </cell>
          <cell r="Q649" t="str">
            <v>TRUJILLO ESCOBAR</v>
          </cell>
          <cell r="R649" t="str">
            <v>ENY CONSTANZA</v>
          </cell>
          <cell r="S649" t="str">
            <v>No Aplica</v>
          </cell>
          <cell r="T649" t="str">
            <v>ENY CONSTANZA TRUJILLO ESCOBAR</v>
          </cell>
          <cell r="U649" t="str">
            <v>F</v>
          </cell>
          <cell r="V649">
            <v>44580</v>
          </cell>
          <cell r="W649">
            <v>44582</v>
          </cell>
          <cell r="X649">
            <v>44582</v>
          </cell>
          <cell r="Y649">
            <v>44926</v>
          </cell>
          <cell r="Z649" t="str">
            <v>Contratación Directa</v>
          </cell>
          <cell r="AA649" t="str">
            <v>Contrato</v>
          </cell>
          <cell r="AB649" t="str">
            <v>Prestación de Servicios Profesionales</v>
          </cell>
          <cell r="AC649" t="str">
            <v>PRESTAR SERVICIOS PROFESIONALES ESPECIALIZADOS PARA APOYAR ACTIVIDADES DE TIPO FINANCIERO A LA SUBDIRECCIÓN DE PREVENCIÓN Y SEGUIMIENTO EN LAS ACTIVIDADES ORIENTADAS AL CONTROL DE PROYECTOS DE ENAJENACIÓN DE VIVIENDA Y MATRICULAS DE ARRENDAMIENTO DE VIVIENDA.</v>
          </cell>
          <cell r="AD649">
            <v>44582</v>
          </cell>
          <cell r="AE649">
            <v>44582</v>
          </cell>
          <cell r="AF649">
            <v>44582</v>
          </cell>
          <cell r="AG649">
            <v>44924</v>
          </cell>
          <cell r="AH649">
            <v>11</v>
          </cell>
          <cell r="AI649">
            <v>9</v>
          </cell>
          <cell r="AJ649">
            <v>11.3</v>
          </cell>
          <cell r="AK649">
            <v>11</v>
          </cell>
          <cell r="AL649">
            <v>9</v>
          </cell>
          <cell r="AN649">
            <v>44924</v>
          </cell>
          <cell r="AO649">
            <v>96603700</v>
          </cell>
          <cell r="AP649">
            <v>96603700</v>
          </cell>
          <cell r="AQ649">
            <v>8549000</v>
          </cell>
          <cell r="AR649">
            <v>0</v>
          </cell>
          <cell r="AS649">
            <v>2984</v>
          </cell>
          <cell r="AT649">
            <v>744</v>
          </cell>
          <cell r="AU649">
            <v>44566</v>
          </cell>
          <cell r="AV649">
            <v>96603700</v>
          </cell>
          <cell r="AW649" t="str">
            <v>O23011603450000007812</v>
          </cell>
          <cell r="AX649" t="str">
            <v>INVERSION</v>
          </cell>
          <cell r="AY649">
            <v>0</v>
          </cell>
          <cell r="AZ649" t="str">
            <v>5000267623</v>
          </cell>
          <cell r="BA649">
            <v>651</v>
          </cell>
          <cell r="BB649">
            <v>44581</v>
          </cell>
          <cell r="BC649">
            <v>96603700</v>
          </cell>
          <cell r="BK649" t="str">
            <v/>
          </cell>
          <cell r="CE649" t="str">
            <v/>
          </cell>
          <cell r="CF649" t="str">
            <v/>
          </cell>
          <cell r="EL649" t="str">
            <v>NO</v>
          </cell>
          <cell r="EM649" t="str">
            <v>No Aplica</v>
          </cell>
          <cell r="EN649" t="str">
            <v xml:space="preserve">120
</v>
          </cell>
          <cell r="EO649" t="e">
            <v>#VALUE!</v>
          </cell>
          <cell r="EP649">
            <v>45824</v>
          </cell>
          <cell r="ES649" t="str">
            <v>Clausula 1 - Numeral 6 y 23</v>
          </cell>
          <cell r="ET64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49" t="str">
            <v>No aplica</v>
          </cell>
        </row>
        <row r="650">
          <cell r="E650">
            <v>644</v>
          </cell>
          <cell r="F650" t="str">
            <v>644-2022</v>
          </cell>
          <cell r="G650" t="str">
            <v>CO1.PCCNTR.3308755</v>
          </cell>
          <cell r="H650" t="str">
            <v>ADELANTAR EL 100 % DE  ACCIONES DE PREVENCIÓN, VIGILANCIA Y CONTROL FRENTE A LOS DESARROLLOS URBANÍSTICOS ILEGALES.</v>
          </cell>
          <cell r="I650" t="str">
            <v>En Ejecución</v>
          </cell>
          <cell r="J650" t="str">
            <v>https://community.secop.gov.co/Public/Tendering/OpportunityDetail/Index?noticeUID=CO1.NTC.2618955&amp;isFromPublicArea=True&amp;isModal=False</v>
          </cell>
          <cell r="K650" t="str">
            <v>SDHT-SDPS-PSP-016-2022</v>
          </cell>
          <cell r="L650" t="str">
            <v>X</v>
          </cell>
          <cell r="N650" t="str">
            <v>CC</v>
          </cell>
          <cell r="O650">
            <v>1014261209</v>
          </cell>
          <cell r="P650">
            <v>3</v>
          </cell>
          <cell r="Q650" t="str">
            <v>MONTAÑA GUTIERREZ</v>
          </cell>
          <cell r="R650" t="str">
            <v>LEIDY MILENA</v>
          </cell>
          <cell r="S650" t="str">
            <v>No Aplica</v>
          </cell>
          <cell r="T650" t="str">
            <v>LEIDY MILENA MONTAÑA GUTIERREZ</v>
          </cell>
          <cell r="U650" t="str">
            <v>F</v>
          </cell>
          <cell r="V650">
            <v>44580</v>
          </cell>
          <cell r="W650" t="str">
            <v>No Aplica</v>
          </cell>
          <cell r="X650">
            <v>44582</v>
          </cell>
          <cell r="Y650">
            <v>44922</v>
          </cell>
          <cell r="Z650" t="str">
            <v>Contratación Directa</v>
          </cell>
          <cell r="AA650" t="str">
            <v>Contrato</v>
          </cell>
          <cell r="AB650" t="str">
            <v>Prestación de Servicios Profesionales</v>
          </cell>
          <cell r="AC650" t="str">
            <v>PRESTAR SERVICIOS PROFESIONALES PARA APOYAR JURIDICAMENTE LAS ACTIVIDADES ORIENTADAS A LA GESTIÓN JURÍDICA DEL AREA DE MONITOREO.</v>
          </cell>
          <cell r="AD650">
            <v>44582</v>
          </cell>
          <cell r="AE650">
            <v>44582</v>
          </cell>
          <cell r="AF650">
            <v>44582</v>
          </cell>
          <cell r="AG650">
            <v>44924</v>
          </cell>
          <cell r="AH650">
            <v>11</v>
          </cell>
          <cell r="AI650">
            <v>9</v>
          </cell>
          <cell r="AJ650">
            <v>11.3</v>
          </cell>
          <cell r="AK650">
            <v>11</v>
          </cell>
          <cell r="AL650">
            <v>9</v>
          </cell>
          <cell r="AN650">
            <v>44924</v>
          </cell>
          <cell r="AO650">
            <v>64596450</v>
          </cell>
          <cell r="AP650">
            <v>64596450</v>
          </cell>
          <cell r="AQ650">
            <v>5716500</v>
          </cell>
          <cell r="AR650">
            <v>0</v>
          </cell>
          <cell r="AS650">
            <v>2986</v>
          </cell>
          <cell r="AT650">
            <v>747</v>
          </cell>
          <cell r="AU650">
            <v>44566</v>
          </cell>
          <cell r="AV650">
            <v>64596450</v>
          </cell>
          <cell r="AW650" t="str">
            <v>O23011603450000007812</v>
          </cell>
          <cell r="AX650" t="str">
            <v>INVERSION</v>
          </cell>
          <cell r="AY650">
            <v>0</v>
          </cell>
          <cell r="AZ650" t="str">
            <v>5000267630</v>
          </cell>
          <cell r="BA650">
            <v>652</v>
          </cell>
          <cell r="BB650">
            <v>44581</v>
          </cell>
          <cell r="BC650">
            <v>64596450</v>
          </cell>
          <cell r="BK650" t="str">
            <v/>
          </cell>
          <cell r="CE650" t="str">
            <v/>
          </cell>
          <cell r="CF650" t="str">
            <v/>
          </cell>
          <cell r="EL650" t="str">
            <v>NO</v>
          </cell>
          <cell r="EM650" t="str">
            <v>No Aplica</v>
          </cell>
          <cell r="EN650" t="str">
            <v xml:space="preserve">120
</v>
          </cell>
          <cell r="EO650" t="e">
            <v>#VALUE!</v>
          </cell>
          <cell r="EP650">
            <v>45824</v>
          </cell>
          <cell r="ES650" t="str">
            <v>Clausula 1 - Numeral 6 y 23</v>
          </cell>
          <cell r="ET65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50" t="str">
            <v>No aplica</v>
          </cell>
        </row>
        <row r="651">
          <cell r="E651">
            <v>645</v>
          </cell>
          <cell r="F651" t="str">
            <v>645-2022</v>
          </cell>
          <cell r="G651" t="str">
            <v>CO1.PCCNTR.3308958</v>
          </cell>
          <cell r="H651" t="str">
            <v>GESTIONAR Y ATENDER EL 100 % DE LOS REQUERIMIENTOS ALLEGADOS A LA ENTIDAD, RELACIONADOS CON ARRENDAMIENTO Y DESARROLLO DE VIVIENDA</v>
          </cell>
          <cell r="I651" t="str">
            <v>En Ejecución</v>
          </cell>
          <cell r="J651" t="str">
            <v>https://community.secop.gov.co/Public/Tendering/OpportunityDetail/Index?noticeUID=CO1.NTC.2619251&amp;isFromPublicArea=True&amp;isModal=False</v>
          </cell>
          <cell r="K651" t="str">
            <v>SDHT-SDPS-PSP-018-2022</v>
          </cell>
          <cell r="L651" t="str">
            <v>X</v>
          </cell>
          <cell r="N651" t="str">
            <v>CC</v>
          </cell>
          <cell r="O651">
            <v>79958101</v>
          </cell>
          <cell r="P651">
            <v>5</v>
          </cell>
          <cell r="Q651" t="str">
            <v>ASCANIO RODRIGUEZ</v>
          </cell>
          <cell r="R651" t="str">
            <v>JULIAN ANDRES</v>
          </cell>
          <cell r="S651" t="str">
            <v>No Aplica</v>
          </cell>
          <cell r="T651" t="str">
            <v>JULIAN ANDRES ASCANIO RODRIGUEZ</v>
          </cell>
          <cell r="U651" t="str">
            <v>F</v>
          </cell>
          <cell r="V651">
            <v>44580</v>
          </cell>
          <cell r="W651">
            <v>44582</v>
          </cell>
          <cell r="X651">
            <v>44582</v>
          </cell>
          <cell r="Y651">
            <v>44922</v>
          </cell>
          <cell r="Z651" t="str">
            <v>Contratación Directa</v>
          </cell>
          <cell r="AA651" t="str">
            <v>Contrato</v>
          </cell>
          <cell r="AB651" t="str">
            <v>Prestación de Servicios Profesionales</v>
          </cell>
          <cell r="AC651" t="str">
            <v>PRESTAR SERVICIOS PROFESIONALES ESPECIALIZADOS PARA APOYAR JURIDICAMENTE A LA SUBDIRECCIÓN DE PREVENSOÓN Y SEGUIMIENTO A LAS ACTIVIDADES DE ENAJENACIÓN Y ARRENDAMIENTO DE VIVIENDA.</v>
          </cell>
          <cell r="AD651">
            <v>44582</v>
          </cell>
          <cell r="AE651">
            <v>44582</v>
          </cell>
          <cell r="AF651">
            <v>44582</v>
          </cell>
          <cell r="AG651">
            <v>44924</v>
          </cell>
          <cell r="AH651">
            <v>11</v>
          </cell>
          <cell r="AI651">
            <v>9</v>
          </cell>
          <cell r="AJ651">
            <v>11.3</v>
          </cell>
          <cell r="AK651">
            <v>11</v>
          </cell>
          <cell r="AL651">
            <v>9</v>
          </cell>
          <cell r="AN651">
            <v>44924</v>
          </cell>
          <cell r="AO651">
            <v>96603700</v>
          </cell>
          <cell r="AP651">
            <v>96603700</v>
          </cell>
          <cell r="AQ651">
            <v>8549000</v>
          </cell>
          <cell r="AR651">
            <v>0</v>
          </cell>
          <cell r="AS651">
            <v>2988</v>
          </cell>
          <cell r="AT651">
            <v>753</v>
          </cell>
          <cell r="AU651">
            <v>44566</v>
          </cell>
          <cell r="AV651">
            <v>96860170</v>
          </cell>
          <cell r="AW651" t="str">
            <v>O23011603450000007812</v>
          </cell>
          <cell r="AX651" t="str">
            <v>INVERSION</v>
          </cell>
          <cell r="AY651">
            <v>0</v>
          </cell>
          <cell r="AZ651" t="str">
            <v>5000267636</v>
          </cell>
          <cell r="BA651">
            <v>653</v>
          </cell>
          <cell r="BB651">
            <v>44581</v>
          </cell>
          <cell r="BC651">
            <v>96603700</v>
          </cell>
          <cell r="BK651" t="str">
            <v/>
          </cell>
          <cell r="CE651" t="str">
            <v/>
          </cell>
          <cell r="CF651" t="str">
            <v/>
          </cell>
          <cell r="EL651" t="str">
            <v>NO</v>
          </cell>
          <cell r="EM651" t="str">
            <v>No Aplica</v>
          </cell>
          <cell r="EN651" t="str">
            <v xml:space="preserve">120
</v>
          </cell>
          <cell r="EO651" t="e">
            <v>#VALUE!</v>
          </cell>
          <cell r="EP651">
            <v>45824</v>
          </cell>
          <cell r="ES651" t="str">
            <v>Clausula 1 - Numeral 6 y 23</v>
          </cell>
          <cell r="ET65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51" t="str">
            <v>No aplica</v>
          </cell>
        </row>
        <row r="652">
          <cell r="E652">
            <v>646</v>
          </cell>
          <cell r="F652" t="str">
            <v>646-2022</v>
          </cell>
          <cell r="G652" t="str">
            <v>CO1.PCCNTR.3309501</v>
          </cell>
          <cell r="H652" t="str">
            <v>GESTIONAR Y ATENDER EL 100 % DE LOS REQUERIMIENTOS ALLEGADOS A LA ENTIDAD, RELACIONADOS CON ARRENDAMIENTO Y DESARROLLO DE VIVIENDA</v>
          </cell>
          <cell r="I652" t="str">
            <v>En Ejecución</v>
          </cell>
          <cell r="J652" t="str">
            <v>https://community.secop.gov.co/Public/Tendering/ContractNoticePhases/View?PPI=CO1.PPI.16507559&amp;isFromPublicArea=True&amp;isModal=False</v>
          </cell>
          <cell r="K652" t="str">
            <v>SDHT-SDPS-PSP-021-2022</v>
          </cell>
          <cell r="L652" t="str">
            <v>X</v>
          </cell>
          <cell r="N652" t="str">
            <v>CC</v>
          </cell>
          <cell r="O652">
            <v>39568911</v>
          </cell>
          <cell r="P652">
            <v>5</v>
          </cell>
          <cell r="Q652" t="str">
            <v xml:space="preserve">GARCIA </v>
          </cell>
          <cell r="R652" t="str">
            <v>MONICA CORREA</v>
          </cell>
          <cell r="S652" t="str">
            <v>No Aplica</v>
          </cell>
          <cell r="T652" t="str">
            <v xml:space="preserve">MONICA CORREA GARCIA </v>
          </cell>
          <cell r="U652" t="str">
            <v>F</v>
          </cell>
          <cell r="V652">
            <v>44580</v>
          </cell>
          <cell r="W652" t="str">
            <v>No Aplica</v>
          </cell>
          <cell r="X652">
            <v>44582</v>
          </cell>
          <cell r="Y652">
            <v>44926</v>
          </cell>
          <cell r="Z652" t="str">
            <v>Contratación Directa</v>
          </cell>
          <cell r="AA652" t="str">
            <v>Contrato</v>
          </cell>
          <cell r="AB652" t="str">
            <v>Prestación de Servicios Profesionales</v>
          </cell>
          <cell r="AC652" t="str">
            <v>PRESTAR SERVICIOS PROFESIONALES PARA APOYAR ACTIVIDADES DE TIPO FINANCIERO A LA SUBDIRECCIÓN DE PREVENCIÓN Y SEGUIMIENTO EN ATENCIÓN AL CIUDADANO EN LAS SOLICITUDES DE ENAJENACIÓN DE VIVIENDA Y MATRICULAS DE ARRENDAMIENTO DE VIVIENDA</v>
          </cell>
          <cell r="AD652">
            <v>44582</v>
          </cell>
          <cell r="AE652">
            <v>44582</v>
          </cell>
          <cell r="AF652">
            <v>44582</v>
          </cell>
          <cell r="AG652">
            <v>44924</v>
          </cell>
          <cell r="AH652">
            <v>11</v>
          </cell>
          <cell r="AI652">
            <v>9</v>
          </cell>
          <cell r="AJ652">
            <v>11.3</v>
          </cell>
          <cell r="AK652">
            <v>11</v>
          </cell>
          <cell r="AL652">
            <v>9</v>
          </cell>
          <cell r="AN652">
            <v>44924</v>
          </cell>
          <cell r="AO652">
            <v>75653500</v>
          </cell>
          <cell r="AP652">
            <v>75653500</v>
          </cell>
          <cell r="AQ652">
            <v>6695000</v>
          </cell>
          <cell r="AR652">
            <v>0</v>
          </cell>
          <cell r="AS652">
            <v>2994</v>
          </cell>
          <cell r="AT652">
            <v>761</v>
          </cell>
          <cell r="AU652">
            <v>44566</v>
          </cell>
          <cell r="AV652">
            <v>75854350</v>
          </cell>
          <cell r="AW652" t="str">
            <v>O23011603450000007812</v>
          </cell>
          <cell r="AX652" t="str">
            <v>INVERSION</v>
          </cell>
          <cell r="AY652">
            <v>0</v>
          </cell>
          <cell r="AZ652" t="str">
            <v>5000267644</v>
          </cell>
          <cell r="BA652">
            <v>654</v>
          </cell>
          <cell r="BB652">
            <v>44581</v>
          </cell>
          <cell r="BC652">
            <v>75653500</v>
          </cell>
          <cell r="BK652" t="str">
            <v/>
          </cell>
          <cell r="CE652" t="str">
            <v/>
          </cell>
          <cell r="CF652" t="str">
            <v/>
          </cell>
          <cell r="EL652" t="str">
            <v>NO</v>
          </cell>
          <cell r="EM652" t="str">
            <v>No Aplica</v>
          </cell>
          <cell r="EN652" t="str">
            <v xml:space="preserve">120
</v>
          </cell>
          <cell r="EO652" t="e">
            <v>#VALUE!</v>
          </cell>
          <cell r="EP652">
            <v>45824</v>
          </cell>
          <cell r="ES652" t="str">
            <v>Clausula 1 - Numeral 6 y 23</v>
          </cell>
          <cell r="ET65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52" t="str">
            <v>No aplica</v>
          </cell>
        </row>
        <row r="653">
          <cell r="E653">
            <v>647</v>
          </cell>
          <cell r="F653" t="str">
            <v>647-2022</v>
          </cell>
          <cell r="G653" t="str">
            <v>CO1.PCCNTR.3309268</v>
          </cell>
          <cell r="H653" t="str">
            <v>GESTIONAR Y ATENDER EL 100 % DE LOS REQUERIMIENTOS ALLEGADOS A LA ENTIDAD, RELACIONADOS CON ARRENDAMIENTO Y DESARROLLO DE VIVIENDA</v>
          </cell>
          <cell r="I653" t="str">
            <v>En Ejecución</v>
          </cell>
          <cell r="J653" t="str">
            <v>https://community.secop.gov.co/Public/Tendering/OpportunityDetail/Index?noticeUID=CO1.NTC.2619642&amp;isFromPublicArea=True&amp;isModal=False</v>
          </cell>
          <cell r="K653" t="str">
            <v>SDHT-SDIVC-PSAG-008-2022</v>
          </cell>
          <cell r="L653" t="str">
            <v>X</v>
          </cell>
          <cell r="N653" t="str">
            <v>CC</v>
          </cell>
          <cell r="O653">
            <v>1010009336</v>
          </cell>
          <cell r="P653">
            <v>8</v>
          </cell>
          <cell r="Q653" t="str">
            <v>PEÑA PEÑA</v>
          </cell>
          <cell r="R653" t="str">
            <v>LAURA VALENTINA</v>
          </cell>
          <cell r="S653" t="str">
            <v>No Aplica</v>
          </cell>
          <cell r="T653" t="str">
            <v>LAURA VALENTINA PEÑA PEÑA</v>
          </cell>
          <cell r="U653" t="str">
            <v>F</v>
          </cell>
          <cell r="V653">
            <v>44580</v>
          </cell>
          <cell r="W653" t="str">
            <v>No Aplica</v>
          </cell>
          <cell r="X653">
            <v>44582</v>
          </cell>
          <cell r="Y653">
            <v>44926</v>
          </cell>
          <cell r="Z653" t="str">
            <v>Contratación Directa</v>
          </cell>
          <cell r="AA653" t="str">
            <v>Contrato</v>
          </cell>
          <cell r="AB653" t="str">
            <v>Prestación de Servicios  de Apoyo a la Gestión</v>
          </cell>
          <cell r="AC653" t="str">
            <v>PRESTAR SERVICIOS DE APOYO A LA GESTIÓN EN EL DESARROLLO DE ACTIVIDADES DE CARÁCTER ADMINISTRATIVO RELACIONADAS CON EL CONTROL DE VIVIENDA</v>
          </cell>
          <cell r="AD653">
            <v>44582</v>
          </cell>
          <cell r="AE653">
            <v>44582</v>
          </cell>
          <cell r="AF653">
            <v>44582</v>
          </cell>
          <cell r="AG653">
            <v>44930</v>
          </cell>
          <cell r="AH653">
            <v>11</v>
          </cell>
          <cell r="AI653">
            <v>15</v>
          </cell>
          <cell r="AJ653">
            <v>11.5</v>
          </cell>
          <cell r="AK653">
            <v>11</v>
          </cell>
          <cell r="AL653">
            <v>15</v>
          </cell>
          <cell r="AN653">
            <v>44930</v>
          </cell>
          <cell r="AO653">
            <v>35535000</v>
          </cell>
          <cell r="AP653">
            <v>35535000</v>
          </cell>
          <cell r="AQ653">
            <v>3090000</v>
          </cell>
          <cell r="AR653">
            <v>0</v>
          </cell>
          <cell r="AS653">
            <v>2850</v>
          </cell>
          <cell r="AT653">
            <v>359</v>
          </cell>
          <cell r="AU653">
            <v>44565</v>
          </cell>
          <cell r="AV653">
            <v>35535000</v>
          </cell>
          <cell r="AW653" t="str">
            <v>O23011603450000007812</v>
          </cell>
          <cell r="AX653" t="str">
            <v>INVERSION</v>
          </cell>
          <cell r="AY653">
            <v>0</v>
          </cell>
          <cell r="AZ653" t="str">
            <v>5000267649</v>
          </cell>
          <cell r="BA653">
            <v>655</v>
          </cell>
          <cell r="BB653">
            <v>44581</v>
          </cell>
          <cell r="BC653">
            <v>35535000</v>
          </cell>
          <cell r="BK653" t="str">
            <v/>
          </cell>
          <cell r="CE653" t="str">
            <v/>
          </cell>
          <cell r="CF653" t="str">
            <v/>
          </cell>
          <cell r="EL653" t="str">
            <v>NO</v>
          </cell>
          <cell r="EM653" t="str">
            <v>No Aplica</v>
          </cell>
          <cell r="EN653" t="str">
            <v xml:space="preserve">120
</v>
          </cell>
          <cell r="EO653" t="e">
            <v>#VALUE!</v>
          </cell>
          <cell r="EP653">
            <v>45830</v>
          </cell>
          <cell r="ES653" t="str">
            <v>Clausula 1 - Numeral 6 y 23</v>
          </cell>
          <cell r="ET65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53" t="str">
            <v>No aplica</v>
          </cell>
        </row>
        <row r="654">
          <cell r="E654">
            <v>648</v>
          </cell>
          <cell r="F654" t="str">
            <v>648-2022</v>
          </cell>
          <cell r="H654" t="str">
            <v>No Aplica</v>
          </cell>
          <cell r="I654" t="str">
            <v>Rechazado</v>
          </cell>
          <cell r="J654" t="str">
            <v>https://community.secop.gov.co/Public/Tendering/OpportunityDetail/Index?noticeUID=CO1.NTC.2616025&amp;isFromPublicArea=True&amp;isModal=False</v>
          </cell>
          <cell r="K654" t="str">
            <v>SDHT-SDICV-PSAG-003-2022</v>
          </cell>
          <cell r="Q654" t="str">
            <v xml:space="preserve"> </v>
          </cell>
          <cell r="R654" t="str">
            <v xml:space="preserve"> </v>
          </cell>
          <cell r="T654">
            <v>0</v>
          </cell>
          <cell r="AC654" t="str">
            <v/>
          </cell>
          <cell r="AJ654">
            <v>0</v>
          </cell>
          <cell r="AK654">
            <v>0</v>
          </cell>
          <cell r="AL654">
            <v>0</v>
          </cell>
          <cell r="AP654">
            <v>0</v>
          </cell>
          <cell r="AR654">
            <v>0</v>
          </cell>
          <cell r="AX654" t="str">
            <v/>
          </cell>
          <cell r="BK654" t="str">
            <v/>
          </cell>
        </row>
        <row r="655">
          <cell r="E655">
            <v>649</v>
          </cell>
          <cell r="F655" t="str">
            <v>649-2022</v>
          </cell>
          <cell r="G655" t="str">
            <v>CO1.PCCNTR.3300090</v>
          </cell>
          <cell r="H655" t="str">
            <v>GESTIONAR Y ATENDER EL 100 % DE LOS REQUERIMIENTOS ALLEGADOS A LA ENTIDAD, RELACIONADOS CON ARRENDAMIENTO Y DESARROLLO DE VIVIENDA</v>
          </cell>
          <cell r="I655" t="str">
            <v>En Ejecución</v>
          </cell>
          <cell r="J655" t="str">
            <v>https://community.secop.gov.co/Public/Tendering/OpportunityDetail/Index?noticeUID=CO1.NTC.2611431&amp;isFromPublicArea=True&amp;isModal=true&amp;asPopupView=true</v>
          </cell>
          <cell r="K655" t="str">
            <v>SDHT-SDICV-PSP-022-2022</v>
          </cell>
          <cell r="L655" t="str">
            <v>X</v>
          </cell>
          <cell r="N655" t="str">
            <v>CC</v>
          </cell>
          <cell r="O655">
            <v>52777050</v>
          </cell>
          <cell r="P655">
            <v>2</v>
          </cell>
          <cell r="Q655" t="str">
            <v>PARRA DUQUE</v>
          </cell>
          <cell r="R655" t="str">
            <v>MIRYAN CRISTINA</v>
          </cell>
          <cell r="S655" t="str">
            <v>No Aplica</v>
          </cell>
          <cell r="T655" t="str">
            <v>MIRYAN CRISTINA PARRA DUQUE</v>
          </cell>
          <cell r="U655" t="str">
            <v>F</v>
          </cell>
          <cell r="V655">
            <v>44580</v>
          </cell>
          <cell r="W655" t="str">
            <v>No Aplica</v>
          </cell>
          <cell r="X655">
            <v>44581</v>
          </cell>
          <cell r="Y655">
            <v>44920</v>
          </cell>
          <cell r="Z655" t="str">
            <v>Contratación Directa</v>
          </cell>
          <cell r="AA655" t="str">
            <v>Contrato</v>
          </cell>
          <cell r="AB655" t="str">
            <v>Prestación de Servicios Profesionales</v>
          </cell>
          <cell r="AC655" t="str">
            <v>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v>
          </cell>
          <cell r="AD655">
            <v>44581</v>
          </cell>
          <cell r="AE655">
            <v>44582</v>
          </cell>
          <cell r="AF655">
            <v>44582</v>
          </cell>
          <cell r="AG655">
            <v>44924</v>
          </cell>
          <cell r="AH655">
            <v>11</v>
          </cell>
          <cell r="AI655">
            <v>9</v>
          </cell>
          <cell r="AJ655">
            <v>11.3</v>
          </cell>
          <cell r="AK655">
            <v>11</v>
          </cell>
          <cell r="AL655">
            <v>9</v>
          </cell>
          <cell r="AN655">
            <v>44924</v>
          </cell>
          <cell r="AO655">
            <v>64596450</v>
          </cell>
          <cell r="AP655">
            <v>64596450</v>
          </cell>
          <cell r="AQ655">
            <v>5716500</v>
          </cell>
          <cell r="AR655">
            <v>0</v>
          </cell>
          <cell r="AS655">
            <v>2881</v>
          </cell>
          <cell r="AT655">
            <v>809</v>
          </cell>
          <cell r="AU655">
            <v>44568</v>
          </cell>
          <cell r="AV655">
            <v>64767945</v>
          </cell>
          <cell r="AW655" t="str">
            <v>O23011603450000007812</v>
          </cell>
          <cell r="AX655" t="str">
            <v>INVERSION</v>
          </cell>
          <cell r="AY655">
            <v>0</v>
          </cell>
          <cell r="AZ655" t="str">
            <v>5000267952</v>
          </cell>
          <cell r="BA655">
            <v>660</v>
          </cell>
          <cell r="BB655">
            <v>44581</v>
          </cell>
          <cell r="BC655">
            <v>64596450</v>
          </cell>
          <cell r="BK655" t="str">
            <v/>
          </cell>
          <cell r="CE655" t="str">
            <v/>
          </cell>
          <cell r="CF655" t="str">
            <v/>
          </cell>
          <cell r="EL655" t="str">
            <v>NO</v>
          </cell>
          <cell r="EM655" t="str">
            <v>No Aplica</v>
          </cell>
          <cell r="EN655" t="str">
            <v xml:space="preserve">120
</v>
          </cell>
          <cell r="EO655" t="e">
            <v>#VALUE!</v>
          </cell>
          <cell r="EP655">
            <v>45824</v>
          </cell>
          <cell r="ES655" t="str">
            <v>Clausula 1 - Numeral 6 y 23</v>
          </cell>
          <cell r="ET65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55" t="str">
            <v>No aplica</v>
          </cell>
        </row>
        <row r="656">
          <cell r="E656">
            <v>650</v>
          </cell>
          <cell r="F656" t="str">
            <v>650-2022</v>
          </cell>
          <cell r="G656" t="str">
            <v>CO1.PCCNTR.3302861</v>
          </cell>
          <cell r="H656" t="str">
            <v>GESTIONAR Y ATENDER EL 100 % DE LOS REQUERIMIENTOS ALLEGADOS A LA ENTIDAD, RELACIONADOS CON ARRENDAMIENTO Y DESARROLLO DE VIVIENDA</v>
          </cell>
          <cell r="I656" t="str">
            <v>En Ejecución</v>
          </cell>
          <cell r="J656" t="str">
            <v>https://community.secop.gov.co/Public/Tendering/OpportunityDetail/Index?noticeUID=CO1.NTC.2613315&amp;isFromPublicArea=True&amp;isModal=true&amp;asPopupView=true</v>
          </cell>
          <cell r="K656" t="str">
            <v>SDHT-SDICV-PSP-041-2022</v>
          </cell>
          <cell r="L656" t="str">
            <v>X</v>
          </cell>
          <cell r="N656" t="str">
            <v>CC</v>
          </cell>
          <cell r="O656">
            <v>23783118</v>
          </cell>
          <cell r="P656">
            <v>3</v>
          </cell>
          <cell r="Q656" t="str">
            <v xml:space="preserve">RUANOFAJARDO </v>
          </cell>
          <cell r="R656" t="str">
            <v>DIANA MARCELA</v>
          </cell>
          <cell r="S656" t="str">
            <v>No Aplica</v>
          </cell>
          <cell r="T656" t="str">
            <v xml:space="preserve">DIANA MARCELA RUANOFAJARDO </v>
          </cell>
          <cell r="U656" t="str">
            <v>F</v>
          </cell>
          <cell r="V656">
            <v>44580</v>
          </cell>
          <cell r="W656" t="str">
            <v>No Aplica</v>
          </cell>
          <cell r="X656">
            <v>44582</v>
          </cell>
          <cell r="Y656">
            <v>44920</v>
          </cell>
          <cell r="Z656" t="str">
            <v>Contratación Directa</v>
          </cell>
          <cell r="AA656" t="str">
            <v>Contrato</v>
          </cell>
          <cell r="AB656" t="str">
            <v>Prestación de Servicios Profesionales</v>
          </cell>
          <cell r="AC656" t="str">
            <v>PRESTAR SERVICIOS PROFESIONALES DE APOYO JURIDICO PARA SUSTANCIAR INVESTIGACIONES ADMINISTRATIVAS RELACIONADAS CON LA ENAJENACIÓN Y ARRENDAMIENTO DE VIVIENDA</v>
          </cell>
          <cell r="AD656">
            <v>44582</v>
          </cell>
          <cell r="AE656">
            <v>44582</v>
          </cell>
          <cell r="AF656">
            <v>44582</v>
          </cell>
          <cell r="AG656">
            <v>44924</v>
          </cell>
          <cell r="AH656">
            <v>11</v>
          </cell>
          <cell r="AI656">
            <v>9</v>
          </cell>
          <cell r="AJ656">
            <v>11.3</v>
          </cell>
          <cell r="AK656">
            <v>11</v>
          </cell>
          <cell r="AL656">
            <v>9</v>
          </cell>
          <cell r="AN656">
            <v>44924</v>
          </cell>
          <cell r="AO656">
            <v>64596450</v>
          </cell>
          <cell r="AP656">
            <v>64596450</v>
          </cell>
          <cell r="AQ656">
            <v>5716500</v>
          </cell>
          <cell r="AR656">
            <v>0</v>
          </cell>
          <cell r="AS656">
            <v>2848</v>
          </cell>
          <cell r="AT656">
            <v>828</v>
          </cell>
          <cell r="AU656">
            <v>44568</v>
          </cell>
          <cell r="AV656">
            <v>64767945</v>
          </cell>
          <cell r="AW656" t="str">
            <v>O23011603450000007812</v>
          </cell>
          <cell r="AX656" t="str">
            <v>INVERSION</v>
          </cell>
          <cell r="AY656">
            <v>0</v>
          </cell>
          <cell r="AZ656" t="str">
            <v>5000267957</v>
          </cell>
          <cell r="BA656">
            <v>661</v>
          </cell>
          <cell r="BB656">
            <v>44581</v>
          </cell>
          <cell r="BC656">
            <v>64596450</v>
          </cell>
          <cell r="BK656" t="str">
            <v/>
          </cell>
          <cell r="CE656" t="str">
            <v/>
          </cell>
          <cell r="CF656" t="str">
            <v/>
          </cell>
          <cell r="EL656" t="str">
            <v>NO</v>
          </cell>
          <cell r="EM656" t="str">
            <v>No Aplica</v>
          </cell>
          <cell r="EN656" t="str">
            <v xml:space="preserve">120
</v>
          </cell>
          <cell r="EO656" t="e">
            <v>#VALUE!</v>
          </cell>
          <cell r="EP656">
            <v>45824</v>
          </cell>
          <cell r="ES656" t="str">
            <v>Clausula 1 - Numeral 6 y 23</v>
          </cell>
          <cell r="ET65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56" t="str">
            <v>No aplica</v>
          </cell>
        </row>
        <row r="657">
          <cell r="E657">
            <v>651</v>
          </cell>
          <cell r="F657" t="str">
            <v>651-2022</v>
          </cell>
          <cell r="G657" t="str">
            <v>CO1.PCCNTR.3301445</v>
          </cell>
          <cell r="H657" t="str">
            <v>GESTIONAR Y ATENDER EL 100 % DE LOS REQUERIMIENTOS ALLEGADOS A LA ENTIDAD, RELACIONADOS CON ARRENDAMIENTO Y DESARROLLO DE VIVIENDA</v>
          </cell>
          <cell r="I657" t="str">
            <v>En Ejecución</v>
          </cell>
          <cell r="J657" t="str">
            <v>https://community.secop.gov.co/Public/Tendering/OpportunityDetail/Index?noticeUID=CO1.NTC.2612216&amp;isFromPublicArea=True&amp;isModal=true&amp;asPopupView=true</v>
          </cell>
          <cell r="K657" t="str">
            <v>SDHT-SDICV-PSP-012-2022</v>
          </cell>
          <cell r="L657" t="str">
            <v>X</v>
          </cell>
          <cell r="N657" t="str">
            <v>CC</v>
          </cell>
          <cell r="O657">
            <v>1057578594</v>
          </cell>
          <cell r="P657">
            <v>2</v>
          </cell>
          <cell r="Q657" t="str">
            <v>CARDENAS TRIANA</v>
          </cell>
          <cell r="R657" t="str">
            <v>ANA ALEXANDRA</v>
          </cell>
          <cell r="S657" t="str">
            <v>No Aplica</v>
          </cell>
          <cell r="T657" t="str">
            <v>ANA ALEXANDRA CARDENAS TRIANA</v>
          </cell>
          <cell r="U657" t="str">
            <v>F</v>
          </cell>
          <cell r="V657">
            <v>44580</v>
          </cell>
          <cell r="W657" t="str">
            <v>No Aplica</v>
          </cell>
          <cell r="X657">
            <v>44581</v>
          </cell>
          <cell r="Y657">
            <v>44926</v>
          </cell>
          <cell r="Z657" t="str">
            <v>Contratación Directa</v>
          </cell>
          <cell r="AA657" t="str">
            <v>Contrato</v>
          </cell>
          <cell r="AB657" t="str">
            <v>Prestación de Servicios Profesionales</v>
          </cell>
          <cell r="AC657" t="str">
            <v>PRESTAR SERVICIOS PROFESIONALES DE APOYO JURIDICO PARA SUSTANCIAR INVESTIGACIONES ADMINISTRATIVAS RELACIONADAS CON LA ENAJENACION Y ARRENDAMIENTO DE VIVIENDA.</v>
          </cell>
          <cell r="AD657">
            <v>44582</v>
          </cell>
          <cell r="AE657">
            <v>44582</v>
          </cell>
          <cell r="AF657">
            <v>44582</v>
          </cell>
          <cell r="AG657">
            <v>44930</v>
          </cell>
          <cell r="AH657">
            <v>11</v>
          </cell>
          <cell r="AI657">
            <v>15</v>
          </cell>
          <cell r="AJ657">
            <v>11.5</v>
          </cell>
          <cell r="AK657">
            <v>11</v>
          </cell>
          <cell r="AL657">
            <v>15</v>
          </cell>
          <cell r="AN657">
            <v>44930</v>
          </cell>
          <cell r="AO657">
            <v>65739750</v>
          </cell>
          <cell r="AP657">
            <v>65739750</v>
          </cell>
          <cell r="AQ657">
            <v>5716500</v>
          </cell>
          <cell r="AR657">
            <v>0</v>
          </cell>
          <cell r="AS657">
            <v>2630</v>
          </cell>
          <cell r="AT657">
            <v>730</v>
          </cell>
          <cell r="AU657">
            <v>44566</v>
          </cell>
          <cell r="AV657">
            <v>65739750</v>
          </cell>
          <cell r="AW657" t="str">
            <v>O23011603450000007812</v>
          </cell>
          <cell r="AX657" t="str">
            <v>INVERSION</v>
          </cell>
          <cell r="AY657">
            <v>0</v>
          </cell>
          <cell r="AZ657" t="str">
            <v>5000269826</v>
          </cell>
          <cell r="BA657">
            <v>679</v>
          </cell>
          <cell r="BB657">
            <v>44582</v>
          </cell>
          <cell r="BC657">
            <v>65739750</v>
          </cell>
          <cell r="BK657" t="str">
            <v/>
          </cell>
          <cell r="CE657" t="str">
            <v/>
          </cell>
          <cell r="CF657" t="str">
            <v/>
          </cell>
          <cell r="EL657" t="str">
            <v>NO</v>
          </cell>
          <cell r="EM657" t="str">
            <v>No Aplica</v>
          </cell>
          <cell r="EN657" t="str">
            <v xml:space="preserve">120
</v>
          </cell>
          <cell r="EO657" t="e">
            <v>#VALUE!</v>
          </cell>
          <cell r="EP657">
            <v>45830</v>
          </cell>
          <cell r="ES657" t="str">
            <v>Clausula 1 - Numeral 6 y 23</v>
          </cell>
          <cell r="ET65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57" t="str">
            <v>No aplica</v>
          </cell>
        </row>
        <row r="658">
          <cell r="E658">
            <v>652</v>
          </cell>
          <cell r="F658" t="str">
            <v>652-2022</v>
          </cell>
          <cell r="G658" t="str">
            <v>CO1.PCCNTR.3301733</v>
          </cell>
          <cell r="H658" t="str">
            <v>GESTIONAR Y ATENDER EL 100 % DE LOS REQUERIMIENTOS ALLEGADOS A LA ENTIDAD, RELACIONADOS CON ARRENDAMIENTO Y DESARROLLO DE VIVIENDA</v>
          </cell>
          <cell r="I658" t="str">
            <v>En Ejecución</v>
          </cell>
          <cell r="J658" t="str">
            <v>https://community.secop.gov.co/Public/Tendering/OpportunityDetail/Index?noticeUID=CO1.NTC.2612193&amp;isFromPublicArea=True&amp;isModal=true&amp;asPopupView=true</v>
          </cell>
          <cell r="K658" t="str">
            <v>SDHT-SDICV-PSP-010-2022</v>
          </cell>
          <cell r="L658" t="str">
            <v>X</v>
          </cell>
          <cell r="N658" t="str">
            <v>CC</v>
          </cell>
          <cell r="O658">
            <v>1014213363</v>
          </cell>
          <cell r="P658">
            <v>5</v>
          </cell>
          <cell r="Q658" t="str">
            <v>LEON SUAREZ</v>
          </cell>
          <cell r="R658" t="str">
            <v>JESSICA PAOLA</v>
          </cell>
          <cell r="S658" t="str">
            <v>No Aplica</v>
          </cell>
          <cell r="T658" t="str">
            <v>JESSICA PAOLA LEON SUAREZ</v>
          </cell>
          <cell r="U658" t="str">
            <v>F</v>
          </cell>
          <cell r="V658">
            <v>44580</v>
          </cell>
          <cell r="W658" t="str">
            <v>No Aplica</v>
          </cell>
          <cell r="X658">
            <v>44582</v>
          </cell>
          <cell r="Y658">
            <v>44926</v>
          </cell>
          <cell r="Z658" t="str">
            <v>Contratación Directa</v>
          </cell>
          <cell r="AA658" t="str">
            <v>Contrato</v>
          </cell>
          <cell r="AB658" t="str">
            <v>Prestación de Servicios Profesionales</v>
          </cell>
          <cell r="AC658" t="str">
            <v>PRESTAR SERVICIOS PROFESIONALES DE APOYO JURIDICO PARA SUSTANCIAR INVESTIGACIONES ADMINISTRATIVAS RELACIONADAS CON LA ENAJENACIÓN Y ARRENDAMIENTO DE VIVIENDA</v>
          </cell>
          <cell r="AD658">
            <v>44582</v>
          </cell>
          <cell r="AE658">
            <v>44582</v>
          </cell>
          <cell r="AF658">
            <v>44582</v>
          </cell>
          <cell r="AG658">
            <v>44930</v>
          </cell>
          <cell r="AH658">
            <v>11</v>
          </cell>
          <cell r="AI658">
            <v>15</v>
          </cell>
          <cell r="AJ658">
            <v>11.5</v>
          </cell>
          <cell r="AK658">
            <v>11</v>
          </cell>
          <cell r="AL658">
            <v>15</v>
          </cell>
          <cell r="AN658">
            <v>44930</v>
          </cell>
          <cell r="AO658">
            <v>65739750</v>
          </cell>
          <cell r="AP658">
            <v>65739750</v>
          </cell>
          <cell r="AQ658">
            <v>5716500</v>
          </cell>
          <cell r="AR658">
            <v>0</v>
          </cell>
          <cell r="AS658">
            <v>2631</v>
          </cell>
          <cell r="AT658">
            <v>756</v>
          </cell>
          <cell r="AU658">
            <v>44566</v>
          </cell>
          <cell r="AV658">
            <v>65739750</v>
          </cell>
          <cell r="AW658" t="str">
            <v>O23011603450000007812</v>
          </cell>
          <cell r="AX658" t="str">
            <v>INVERSION</v>
          </cell>
          <cell r="AY658">
            <v>0</v>
          </cell>
          <cell r="AZ658" t="str">
            <v>5000270057</v>
          </cell>
          <cell r="BA658">
            <v>689</v>
          </cell>
          <cell r="BB658">
            <v>44582</v>
          </cell>
          <cell r="BC658">
            <v>65739750</v>
          </cell>
          <cell r="BK658" t="str">
            <v/>
          </cell>
          <cell r="CE658" t="str">
            <v/>
          </cell>
          <cell r="CF658" t="str">
            <v/>
          </cell>
          <cell r="EL658" t="str">
            <v>NO</v>
          </cell>
          <cell r="EM658" t="str">
            <v>No Aplica</v>
          </cell>
          <cell r="EN658" t="str">
            <v xml:space="preserve">120
</v>
          </cell>
          <cell r="EO658" t="e">
            <v>#VALUE!</v>
          </cell>
          <cell r="EP658">
            <v>45830</v>
          </cell>
          <cell r="ES658" t="str">
            <v>Clausula 1 - Numeral 6 y 23</v>
          </cell>
          <cell r="ET65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58" t="str">
            <v>No aplica</v>
          </cell>
        </row>
        <row r="659">
          <cell r="E659">
            <v>653</v>
          </cell>
          <cell r="F659" t="str">
            <v>653-2022</v>
          </cell>
          <cell r="G659" t="str">
            <v>CO1.PCCNTR.3302932</v>
          </cell>
          <cell r="H659" t="str">
            <v>GESTIONAR Y ATENDER EL 100 % DE LOS REQUERIMIENTOS ALLEGADOS A LA ENTIDAD, RELACIONADOS CON ARRENDAMIENTO Y DESARROLLO DE VIVIENDA</v>
          </cell>
          <cell r="I659" t="str">
            <v>En Ejecución</v>
          </cell>
          <cell r="J659" t="str">
            <v>https://community.secop.gov.co/Public/Tendering/OpportunityDetail/Index?noticeUID=CO1.NTC.2612989&amp;isFromPublicArea=True&amp;isModal=true&amp;asPopupView=true</v>
          </cell>
          <cell r="K659" t="str">
            <v>SDHT-SDICV-PSP-009-2022</v>
          </cell>
          <cell r="L659" t="str">
            <v>X</v>
          </cell>
          <cell r="N659" t="str">
            <v>CC</v>
          </cell>
          <cell r="O659">
            <v>22520729</v>
          </cell>
          <cell r="P659">
            <v>1</v>
          </cell>
          <cell r="Q659" t="str">
            <v>GOMEZ NOREÑA</v>
          </cell>
          <cell r="R659" t="str">
            <v>LUISA FERNANDA</v>
          </cell>
          <cell r="S659" t="str">
            <v>No Aplica</v>
          </cell>
          <cell r="T659" t="str">
            <v>LUISA FERNANDA GOMEZ NOREÑA</v>
          </cell>
          <cell r="U659" t="str">
            <v>F</v>
          </cell>
          <cell r="V659">
            <v>44580</v>
          </cell>
          <cell r="W659" t="str">
            <v>No Aplica</v>
          </cell>
          <cell r="X659">
            <v>44582</v>
          </cell>
          <cell r="Y659">
            <v>44911</v>
          </cell>
          <cell r="Z659" t="str">
            <v>Contratación Directa</v>
          </cell>
          <cell r="AA659" t="str">
            <v>Contrato</v>
          </cell>
          <cell r="AB659" t="str">
            <v>Prestación de Servicios Profesionales</v>
          </cell>
          <cell r="AC659" t="str">
            <v>PRESTAR SERVICIOS PROFESIONALES DE APOYO JURIDICO PARA SUSTANCIAR INVESTIGACIONES ADMINISTRATIVAS RELACIONADAS CON LA ENAJENACIÓN Y ARRENDAMIENTO DE VIVIENDA</v>
          </cell>
          <cell r="AD659">
            <v>44582</v>
          </cell>
          <cell r="AE659">
            <v>44582</v>
          </cell>
          <cell r="AF659">
            <v>44582</v>
          </cell>
          <cell r="AG659">
            <v>44915</v>
          </cell>
          <cell r="AH659">
            <v>11</v>
          </cell>
          <cell r="AI659">
            <v>0</v>
          </cell>
          <cell r="AJ659">
            <v>11</v>
          </cell>
          <cell r="AK659">
            <v>11</v>
          </cell>
          <cell r="AL659">
            <v>0</v>
          </cell>
          <cell r="AN659">
            <v>44915</v>
          </cell>
          <cell r="AO659">
            <v>62881500</v>
          </cell>
          <cell r="AP659">
            <v>62881500</v>
          </cell>
          <cell r="AQ659">
            <v>5716500</v>
          </cell>
          <cell r="AR659">
            <v>0</v>
          </cell>
          <cell r="AS659">
            <v>2666</v>
          </cell>
          <cell r="AT659">
            <v>781</v>
          </cell>
          <cell r="AU659">
            <v>44567</v>
          </cell>
          <cell r="AV659">
            <v>62881500</v>
          </cell>
          <cell r="AW659" t="str">
            <v>O23011603450000007812</v>
          </cell>
          <cell r="AX659" t="str">
            <v>INVERSION</v>
          </cell>
          <cell r="AY659">
            <v>0</v>
          </cell>
          <cell r="AZ659" t="str">
            <v>5000270148</v>
          </cell>
          <cell r="BA659">
            <v>693</v>
          </cell>
          <cell r="BB659">
            <v>44582</v>
          </cell>
          <cell r="BC659">
            <v>62881500</v>
          </cell>
          <cell r="BK659" t="str">
            <v/>
          </cell>
          <cell r="CE659" t="str">
            <v/>
          </cell>
          <cell r="CF659" t="str">
            <v/>
          </cell>
          <cell r="EL659" t="str">
            <v>NO</v>
          </cell>
          <cell r="EM659" t="str">
            <v>No Aplica</v>
          </cell>
          <cell r="EN659" t="str">
            <v xml:space="preserve">120
</v>
          </cell>
          <cell r="EO659" t="e">
            <v>#VALUE!</v>
          </cell>
          <cell r="EP659">
            <v>45815</v>
          </cell>
          <cell r="ES659" t="str">
            <v>Clausula 1 - Numeral 6 y 23</v>
          </cell>
          <cell r="ET65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59" t="str">
            <v>No aplica</v>
          </cell>
        </row>
        <row r="660">
          <cell r="E660">
            <v>654</v>
          </cell>
          <cell r="F660" t="str">
            <v>654-2022</v>
          </cell>
          <cell r="G660" t="str">
            <v>CO1.PCCNTR.3302523</v>
          </cell>
          <cell r="H660" t="str">
            <v>GESTIONAR Y ATENDER EL 100 % DE LOS REQUERIMIENTOS ALLEGADOS A LA ENTIDAD, RELACIONADOS CON ARRENDAMIENTO Y DESARROLLO DE VIVIENDA</v>
          </cell>
          <cell r="I660" t="str">
            <v>En Ejecución</v>
          </cell>
          <cell r="J660" t="str">
            <v>https://community.secop.gov.co/Public/Tendering/OpportunityDetail/Index?noticeUID=CO1.NTC.2612494&amp;isFromPublicArea=True&amp;isModal=true&amp;asPopupView=true</v>
          </cell>
          <cell r="K660" t="str">
            <v>SDHT-SDICV-PSP-024-2022</v>
          </cell>
          <cell r="L660" t="str">
            <v>X</v>
          </cell>
          <cell r="N660" t="str">
            <v>CC</v>
          </cell>
          <cell r="O660">
            <v>1024479892</v>
          </cell>
          <cell r="P660">
            <v>8</v>
          </cell>
          <cell r="Q660" t="str">
            <v>HIDALGO MALDONADO</v>
          </cell>
          <cell r="R660" t="str">
            <v>DIEGO FERNANDO</v>
          </cell>
          <cell r="S660" t="str">
            <v>No Aplica</v>
          </cell>
          <cell r="T660" t="str">
            <v>DIEGO FERNANDO HIDALGO MALDONADO</v>
          </cell>
          <cell r="U660" t="str">
            <v>M</v>
          </cell>
          <cell r="V660">
            <v>44580</v>
          </cell>
          <cell r="W660" t="str">
            <v>No Aplica</v>
          </cell>
          <cell r="X660">
            <v>44582</v>
          </cell>
          <cell r="Y660">
            <v>44920</v>
          </cell>
          <cell r="Z660" t="str">
            <v>Contratación Directa</v>
          </cell>
          <cell r="AA660" t="str">
            <v>Contrato</v>
          </cell>
          <cell r="AB660" t="str">
            <v>Prestación de Servicios Profesionales</v>
          </cell>
          <cell r="AC660" t="str">
            <v>PRESTAR SERVICIOS PROFESIONALES PARA APOYAR JURIDICAMENTE EN LA REVISIÓN Y SUSTANCIACIÓN DE LOS ACTOS ADMINISTRATIVOS EXPEDIDOS POR LA SUBDIRECCIÓN DE INVESTIGACIONES Y CONTROL DE VIVIENDA</v>
          </cell>
          <cell r="AD660">
            <v>44582</v>
          </cell>
          <cell r="AE660">
            <v>44582</v>
          </cell>
          <cell r="AF660">
            <v>44582</v>
          </cell>
          <cell r="AG660">
            <v>44924</v>
          </cell>
          <cell r="AH660">
            <v>11</v>
          </cell>
          <cell r="AI660">
            <v>9</v>
          </cell>
          <cell r="AJ660">
            <v>11.3</v>
          </cell>
          <cell r="AK660">
            <v>11</v>
          </cell>
          <cell r="AL660">
            <v>9</v>
          </cell>
          <cell r="AN660">
            <v>44924</v>
          </cell>
          <cell r="AO660">
            <v>73325700</v>
          </cell>
          <cell r="AP660">
            <v>73325700</v>
          </cell>
          <cell r="AQ660">
            <v>6489000</v>
          </cell>
          <cell r="AR660">
            <v>0</v>
          </cell>
          <cell r="AS660">
            <v>2670</v>
          </cell>
          <cell r="AT660">
            <v>771</v>
          </cell>
          <cell r="AU660">
            <v>44566</v>
          </cell>
          <cell r="AV660">
            <v>73325700</v>
          </cell>
          <cell r="AW660" t="str">
            <v>O23011603450000007812</v>
          </cell>
          <cell r="AX660" t="str">
            <v>INVERSION</v>
          </cell>
          <cell r="AY660">
            <v>0</v>
          </cell>
          <cell r="AZ660" t="str">
            <v>5000270062</v>
          </cell>
          <cell r="BA660">
            <v>690</v>
          </cell>
          <cell r="BB660">
            <v>44582</v>
          </cell>
          <cell r="BC660">
            <v>73325700</v>
          </cell>
          <cell r="BK660" t="str">
            <v/>
          </cell>
          <cell r="CE660" t="str">
            <v/>
          </cell>
          <cell r="CF660" t="str">
            <v/>
          </cell>
          <cell r="EL660" t="str">
            <v>NO</v>
          </cell>
          <cell r="EM660" t="str">
            <v>No Aplica</v>
          </cell>
          <cell r="EN660" t="str">
            <v xml:space="preserve">120
</v>
          </cell>
          <cell r="EO660" t="e">
            <v>#VALUE!</v>
          </cell>
          <cell r="EP660">
            <v>45824</v>
          </cell>
          <cell r="ES660" t="str">
            <v>Clausula 1 - Numeral 6 y 23</v>
          </cell>
          <cell r="ET66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60" t="str">
            <v>No aplica</v>
          </cell>
        </row>
        <row r="661">
          <cell r="E661">
            <v>655</v>
          </cell>
          <cell r="F661" t="str">
            <v>655-2022</v>
          </cell>
          <cell r="G661" t="str">
            <v>CO1.PCCNTR.3310138</v>
          </cell>
          <cell r="H661" t="str">
            <v>GESTIONAR Y ATENDER EL 100 % DE LOS REQUERIMIENTOS ALLEGADOS A LA ENTIDAD, RELACIONADOS CON ARRENDAMIENTO Y DESARROLLO DE VIVIENDA</v>
          </cell>
          <cell r="I661" t="str">
            <v>En Ejecución</v>
          </cell>
          <cell r="J661" t="str">
            <v>https://community.secop.gov.co/Public/Tendering/OpportunityDetail/Index?noticeUID=CO1.NTC.2620032&amp;isFromPublicArea=True&amp;isModal=true&amp;asPopupView=true</v>
          </cell>
          <cell r="K661" t="str">
            <v>SDHT-SDICV-PSP-002-2022</v>
          </cell>
          <cell r="L661" t="str">
            <v>X</v>
          </cell>
          <cell r="N661" t="str">
            <v>CC</v>
          </cell>
          <cell r="O661">
            <v>1022334496</v>
          </cell>
          <cell r="P661">
            <v>4</v>
          </cell>
          <cell r="Q661" t="str">
            <v>CASTRO GIRALDO</v>
          </cell>
          <cell r="R661" t="str">
            <v>NUBIA ESPERANZA</v>
          </cell>
          <cell r="S661" t="str">
            <v>No Aplica</v>
          </cell>
          <cell r="T661" t="str">
            <v>NUBIA ESPERANZA CASTRO GIRALDO</v>
          </cell>
          <cell r="U661" t="str">
            <v>F</v>
          </cell>
          <cell r="V661">
            <v>44580</v>
          </cell>
          <cell r="W661" t="str">
            <v>No Aplica</v>
          </cell>
          <cell r="X661">
            <v>44582</v>
          </cell>
          <cell r="Y661">
            <v>44758</v>
          </cell>
          <cell r="Z661" t="str">
            <v>Contratación Directa</v>
          </cell>
          <cell r="AA661" t="str">
            <v>Contrato</v>
          </cell>
          <cell r="AB661" t="str">
            <v>Prestación de Servicios Profesionales</v>
          </cell>
          <cell r="AC661" t="str">
            <v>PRESTAR SERVICIOS PROFESIONALES DE APOYO JURIDICO PARA SUSTANCIAR INVESTIGACIONES ADMINISTRATIVAS RELACIONADAS CON LA ENAJENACIÓN Y ARRENDAMIENTO DE VIVIENDA</v>
          </cell>
          <cell r="AD661">
            <v>44582</v>
          </cell>
          <cell r="AE661">
            <v>44582</v>
          </cell>
          <cell r="AF661">
            <v>44582</v>
          </cell>
          <cell r="AG661">
            <v>44762</v>
          </cell>
          <cell r="AH661">
            <v>6</v>
          </cell>
          <cell r="AI661">
            <v>0</v>
          </cell>
          <cell r="AJ661">
            <v>6</v>
          </cell>
          <cell r="AK661">
            <v>6</v>
          </cell>
          <cell r="AL661">
            <v>0</v>
          </cell>
          <cell r="AN661">
            <v>44762</v>
          </cell>
          <cell r="AO661">
            <v>34299000</v>
          </cell>
          <cell r="AP661">
            <v>34299000</v>
          </cell>
          <cell r="AQ661">
            <v>5716500</v>
          </cell>
          <cell r="AR661">
            <v>0</v>
          </cell>
          <cell r="AS661">
            <v>2815</v>
          </cell>
          <cell r="AT661">
            <v>816</v>
          </cell>
          <cell r="AU661">
            <v>44568</v>
          </cell>
          <cell r="AV661">
            <v>34299000</v>
          </cell>
          <cell r="AW661" t="str">
            <v>O23011603450000007812</v>
          </cell>
          <cell r="AX661" t="str">
            <v>INVERSION</v>
          </cell>
          <cell r="AY661">
            <v>0</v>
          </cell>
          <cell r="AZ661" t="str">
            <v>5000270016</v>
          </cell>
          <cell r="BA661">
            <v>687</v>
          </cell>
          <cell r="BB661">
            <v>44582</v>
          </cell>
          <cell r="BC661">
            <v>34299000</v>
          </cell>
          <cell r="BK661" t="str">
            <v/>
          </cell>
          <cell r="CE661" t="str">
            <v/>
          </cell>
          <cell r="CF661" t="str">
            <v/>
          </cell>
          <cell r="EL661" t="str">
            <v>NO</v>
          </cell>
          <cell r="EM661" t="str">
            <v>No Aplica</v>
          </cell>
          <cell r="EN661" t="str">
            <v xml:space="preserve">120
</v>
          </cell>
          <cell r="EO661" t="e">
            <v>#VALUE!</v>
          </cell>
          <cell r="EP661">
            <v>45662</v>
          </cell>
          <cell r="ES661" t="str">
            <v>Clausula 1 - Numeral 6 y 23</v>
          </cell>
          <cell r="ET66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61" t="str">
            <v>No aplica</v>
          </cell>
        </row>
        <row r="662">
          <cell r="E662">
            <v>656</v>
          </cell>
          <cell r="F662" t="str">
            <v>656-2022</v>
          </cell>
          <cell r="G662" t="str">
            <v>CO1.PCCNTR.3305046</v>
          </cell>
          <cell r="H662" t="str">
            <v>GESTIONAR Y ATENDER EL 100 % DE LOS REQUERIMIENTOS ALLEGADOS A LA ENTIDAD, RELACIONADOS CON ARRENDAMIENTO Y DESARROLLO DE VIVIENDA</v>
          </cell>
          <cell r="I662" t="str">
            <v>En Ejecución</v>
          </cell>
          <cell r="J662" t="str">
            <v>https://community.secop.gov.co/Public/Tendering/OpportunityDetail/Index?noticeUID=CO1.NTC.2615592&amp;isFromPublicArea=True&amp;isModal=true&amp;asPopupView=true</v>
          </cell>
          <cell r="K662" t="str">
            <v>SDHT-SDICV-PSP-058-2022</v>
          </cell>
          <cell r="L662" t="str">
            <v>X</v>
          </cell>
          <cell r="N662" t="str">
            <v>CC</v>
          </cell>
          <cell r="O662">
            <v>1143399455</v>
          </cell>
          <cell r="P662">
            <v>0</v>
          </cell>
          <cell r="Q662" t="str">
            <v>PULIDO RODRIGUEZ</v>
          </cell>
          <cell r="R662" t="str">
            <v>OSMARL ALEJANDRO</v>
          </cell>
          <cell r="S662" t="str">
            <v>No Aplica</v>
          </cell>
          <cell r="T662" t="str">
            <v>OSMARL ALEJANDRO PULIDO RODRIGUEZ</v>
          </cell>
          <cell r="U662" t="str">
            <v>M</v>
          </cell>
          <cell r="V662">
            <v>44580</v>
          </cell>
          <cell r="W662" t="str">
            <v>No Aplica</v>
          </cell>
          <cell r="X662">
            <v>44582</v>
          </cell>
          <cell r="Y662">
            <v>44758</v>
          </cell>
          <cell r="Z662" t="str">
            <v>Contratación Directa</v>
          </cell>
          <cell r="AA662" t="str">
            <v>Contrato</v>
          </cell>
          <cell r="AB662" t="str">
            <v>Prestación de Servicios Profesionales</v>
          </cell>
          <cell r="AC662" t="str">
            <v>PRESTAR SERVICIOS PROFESIONALES DE APOYO JURIDICO PARA SUSTANCIAR INVESTIGACIONES ADMINISTRATIVAS RELACIONADAS CON LA ENAJENACIÓN Y ARRENDAMIENTO DE VIVIENDA</v>
          </cell>
          <cell r="AD662">
            <v>44582</v>
          </cell>
          <cell r="AE662">
            <v>44582</v>
          </cell>
          <cell r="AF662">
            <v>44582</v>
          </cell>
          <cell r="AG662">
            <v>44762</v>
          </cell>
          <cell r="AH662">
            <v>6</v>
          </cell>
          <cell r="AI662">
            <v>0</v>
          </cell>
          <cell r="AJ662">
            <v>6</v>
          </cell>
          <cell r="AK662">
            <v>6</v>
          </cell>
          <cell r="AL662">
            <v>0</v>
          </cell>
          <cell r="AN662">
            <v>44762</v>
          </cell>
          <cell r="AO662">
            <v>34299000</v>
          </cell>
          <cell r="AP662">
            <v>34299000</v>
          </cell>
          <cell r="AQ662">
            <v>5716500</v>
          </cell>
          <cell r="AR662">
            <v>0</v>
          </cell>
          <cell r="AS662">
            <v>2817</v>
          </cell>
          <cell r="AT662">
            <v>817</v>
          </cell>
          <cell r="AU662">
            <v>44568</v>
          </cell>
          <cell r="AV662">
            <v>34299000</v>
          </cell>
          <cell r="AW662" t="str">
            <v>O23011603450000007812</v>
          </cell>
          <cell r="AX662" t="str">
            <v>INVERSION</v>
          </cell>
          <cell r="AY662">
            <v>0</v>
          </cell>
          <cell r="AZ662" t="str">
            <v>5000270113</v>
          </cell>
          <cell r="BA662">
            <v>691</v>
          </cell>
          <cell r="BB662">
            <v>44582</v>
          </cell>
          <cell r="BC662">
            <v>34299000</v>
          </cell>
          <cell r="BK662" t="str">
            <v/>
          </cell>
          <cell r="CE662" t="str">
            <v/>
          </cell>
          <cell r="CF662" t="str">
            <v/>
          </cell>
          <cell r="EL662" t="str">
            <v>NO</v>
          </cell>
          <cell r="EM662" t="str">
            <v>No Aplica</v>
          </cell>
          <cell r="EN662" t="str">
            <v xml:space="preserve">120
</v>
          </cell>
          <cell r="EO662" t="e">
            <v>#VALUE!</v>
          </cell>
          <cell r="EP662">
            <v>45662</v>
          </cell>
          <cell r="ES662" t="str">
            <v>Clausula 1 - Numeral 6 y 23</v>
          </cell>
          <cell r="ET66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62" t="str">
            <v>No aplica</v>
          </cell>
        </row>
        <row r="663">
          <cell r="E663">
            <v>657</v>
          </cell>
          <cell r="F663" t="str">
            <v>657-2022</v>
          </cell>
          <cell r="G663" t="str">
            <v>CO1.PCCNTR.3309917</v>
          </cell>
          <cell r="H663" t="str">
            <v>GESTIONAR Y ATENDER EL 100 % DE LOS REQUERIMIENTOS ALLEGADOS A LA ENTIDAD, RELACIONADOS CON ARRENDAMIENTO Y DESARROLLO DE VIVIENDA</v>
          </cell>
          <cell r="I663" t="str">
            <v>En Ejecución</v>
          </cell>
          <cell r="J663" t="str">
            <v>https://community.secop.gov.co/Public/Tendering/OpportunityDetail/Index?noticeUID=CO1.NTC.2619594&amp;isFromPublicArea=True&amp;isModal=true&amp;asPopupView=true</v>
          </cell>
          <cell r="K663" t="str">
            <v>SDHT-SDICV-PSP-031-2022</v>
          </cell>
          <cell r="L663" t="str">
            <v>X</v>
          </cell>
          <cell r="N663" t="str">
            <v>CC</v>
          </cell>
          <cell r="O663">
            <v>11365785</v>
          </cell>
          <cell r="P663">
            <v>1</v>
          </cell>
          <cell r="Q663" t="str">
            <v>SANTAMARIA ARIZA</v>
          </cell>
          <cell r="R663" t="str">
            <v>EDWIN JOSE</v>
          </cell>
          <cell r="S663" t="str">
            <v>No Aplica</v>
          </cell>
          <cell r="T663" t="str">
            <v>EDWIN JOSE SANTAMARIA ARIZA</v>
          </cell>
          <cell r="U663" t="str">
            <v>M</v>
          </cell>
          <cell r="V663">
            <v>44580</v>
          </cell>
          <cell r="W663" t="str">
            <v>No Aplica</v>
          </cell>
          <cell r="X663">
            <v>44582</v>
          </cell>
          <cell r="Y663">
            <v>44920</v>
          </cell>
          <cell r="Z663" t="str">
            <v>Contratación Directa</v>
          </cell>
          <cell r="AA663" t="str">
            <v>Contrato</v>
          </cell>
          <cell r="AB663" t="str">
            <v>Prestación de Servicios Profesionales</v>
          </cell>
          <cell r="AC663" t="str">
            <v>PRESTAR SERVICIOS PROFESIONALES DE APOYO JURIDICO PARA SUSTANCIAR INVESTIGACIONES ADMINISTRATIVAS RELACIONADAS CON LA ENAJENACIÓN Y ARRENDAMIENTO DE VIVIENDA</v>
          </cell>
          <cell r="AD663">
            <v>44582</v>
          </cell>
          <cell r="AE663">
            <v>44582</v>
          </cell>
          <cell r="AF663">
            <v>44582</v>
          </cell>
          <cell r="AG663">
            <v>44924</v>
          </cell>
          <cell r="AH663">
            <v>11</v>
          </cell>
          <cell r="AI663">
            <v>9</v>
          </cell>
          <cell r="AJ663">
            <v>11.3</v>
          </cell>
          <cell r="AK663">
            <v>11</v>
          </cell>
          <cell r="AL663">
            <v>9</v>
          </cell>
          <cell r="AN663">
            <v>44924</v>
          </cell>
          <cell r="AO663">
            <v>64596450</v>
          </cell>
          <cell r="AP663">
            <v>64596450</v>
          </cell>
          <cell r="AQ663">
            <v>5716500</v>
          </cell>
          <cell r="AR663">
            <v>0</v>
          </cell>
          <cell r="AS663">
            <v>2819</v>
          </cell>
          <cell r="AT663">
            <v>818</v>
          </cell>
          <cell r="AU663">
            <v>44568</v>
          </cell>
          <cell r="AV663">
            <v>64767945</v>
          </cell>
          <cell r="AW663" t="str">
            <v>O23011603450000007812</v>
          </cell>
          <cell r="AX663" t="str">
            <v>INVERSION</v>
          </cell>
          <cell r="AY663">
            <v>0</v>
          </cell>
          <cell r="AZ663" t="str">
            <v>5000270011</v>
          </cell>
          <cell r="BA663">
            <v>686</v>
          </cell>
          <cell r="BB663">
            <v>44582</v>
          </cell>
          <cell r="BC663">
            <v>64596450</v>
          </cell>
          <cell r="BK663" t="str">
            <v/>
          </cell>
          <cell r="CE663" t="str">
            <v/>
          </cell>
          <cell r="CF663" t="str">
            <v/>
          </cell>
          <cell r="EL663" t="str">
            <v>NO</v>
          </cell>
          <cell r="EM663" t="str">
            <v>No Aplica</v>
          </cell>
          <cell r="EN663" t="str">
            <v xml:space="preserve">120
</v>
          </cell>
          <cell r="EO663" t="e">
            <v>#VALUE!</v>
          </cell>
          <cell r="EP663">
            <v>45824</v>
          </cell>
          <cell r="ES663" t="str">
            <v>Clausula 1 - Numeral 6 y 23</v>
          </cell>
          <cell r="ET66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63" t="str">
            <v>No aplica</v>
          </cell>
        </row>
        <row r="664">
          <cell r="E664">
            <v>658</v>
          </cell>
          <cell r="F664" t="str">
            <v>658-2022</v>
          </cell>
          <cell r="G664" t="str">
            <v>CO1.PCCNTR.3310615</v>
          </cell>
          <cell r="H664" t="str">
            <v>GESTIONAR Y ATENDER EL 100 % DE LOS REQUERIMIENTOS ALLEGADOS A LA ENTIDAD, RELACIONADOS CON ARRENDAMIENTO Y DESARROLLO DE VIVIENDA</v>
          </cell>
          <cell r="I664" t="str">
            <v>En Ejecución</v>
          </cell>
          <cell r="J664" t="str">
            <v>https://community.secop.gov.co/Public/Tendering/OpportunityDetail/Index?noticeUID=CO1.NTC.2620720&amp;isFromPublicArea=True&amp;isModal=true&amp;asPopupView=true</v>
          </cell>
          <cell r="K664" t="str">
            <v>SDHT-SDICV-PSP-045-2022</v>
          </cell>
          <cell r="L664" t="str">
            <v>X</v>
          </cell>
          <cell r="N664" t="str">
            <v>CC</v>
          </cell>
          <cell r="O664">
            <v>1082876272</v>
          </cell>
          <cell r="P664">
            <v>5</v>
          </cell>
          <cell r="Q664" t="str">
            <v>PAYARES CONTRERAS</v>
          </cell>
          <cell r="R664" t="str">
            <v>MARIO ALBERTO</v>
          </cell>
          <cell r="S664" t="str">
            <v>No Aplica</v>
          </cell>
          <cell r="T664" t="str">
            <v>MARIO ALBERTO PAYARES CONTRERAS</v>
          </cell>
          <cell r="U664" t="str">
            <v>M</v>
          </cell>
          <cell r="V664">
            <v>44580</v>
          </cell>
          <cell r="W664" t="str">
            <v>No Aplica</v>
          </cell>
          <cell r="X664">
            <v>44582</v>
          </cell>
          <cell r="Y664">
            <v>44920</v>
          </cell>
          <cell r="Z664" t="str">
            <v>Contratación Directa</v>
          </cell>
          <cell r="AA664" t="str">
            <v>Contrato</v>
          </cell>
          <cell r="AB664" t="str">
            <v>Prestación de Servicios Profesionales</v>
          </cell>
          <cell r="AC664" t="str">
            <v>PRESTAR SERVICIOS PROFESIONALES DE APOYO JURIDICO PARA SUSTANCIAR INVESTIGACIONES ADMINISTRATIVAS RELACIONADAS CON LA ENAJENACIÓN Y ARRENDAMIENTO DE VIVIENDA</v>
          </cell>
          <cell r="AD664">
            <v>44582</v>
          </cell>
          <cell r="AE664">
            <v>44582</v>
          </cell>
          <cell r="AF664">
            <v>44582</v>
          </cell>
          <cell r="AG664">
            <v>44924</v>
          </cell>
          <cell r="AH664">
            <v>11</v>
          </cell>
          <cell r="AI664">
            <v>9</v>
          </cell>
          <cell r="AJ664">
            <v>11.3</v>
          </cell>
          <cell r="AK664">
            <v>11</v>
          </cell>
          <cell r="AL664">
            <v>9</v>
          </cell>
          <cell r="AN664">
            <v>44924</v>
          </cell>
          <cell r="AO664">
            <v>64596450</v>
          </cell>
          <cell r="AP664">
            <v>64596450</v>
          </cell>
          <cell r="AQ664">
            <v>5716500</v>
          </cell>
          <cell r="AR664">
            <v>0</v>
          </cell>
          <cell r="AS664">
            <v>2821</v>
          </cell>
          <cell r="AT664">
            <v>460</v>
          </cell>
          <cell r="AU664">
            <v>44565</v>
          </cell>
          <cell r="AV664">
            <v>64767945</v>
          </cell>
          <cell r="AW664" t="str">
            <v>O23011603450000007812</v>
          </cell>
          <cell r="AX664" t="str">
            <v>INVERSION</v>
          </cell>
          <cell r="AY664">
            <v>0</v>
          </cell>
          <cell r="AZ664" t="str">
            <v>5000270033</v>
          </cell>
          <cell r="BA664">
            <v>688</v>
          </cell>
          <cell r="BB664">
            <v>44582</v>
          </cell>
          <cell r="BC664">
            <v>64596450</v>
          </cell>
          <cell r="BK664" t="str">
            <v/>
          </cell>
          <cell r="CE664" t="str">
            <v/>
          </cell>
          <cell r="CF664" t="str">
            <v/>
          </cell>
          <cell r="EL664" t="str">
            <v>NO</v>
          </cell>
          <cell r="EM664" t="str">
            <v>No Aplica</v>
          </cell>
          <cell r="EN664" t="str">
            <v xml:space="preserve">120
</v>
          </cell>
          <cell r="EO664" t="e">
            <v>#VALUE!</v>
          </cell>
          <cell r="EP664">
            <v>45824</v>
          </cell>
          <cell r="ES664" t="str">
            <v>Clausula 1 - Numeral 6 y 23</v>
          </cell>
          <cell r="ET66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64" t="str">
            <v>No aplica</v>
          </cell>
        </row>
        <row r="665">
          <cell r="E665">
            <v>659</v>
          </cell>
          <cell r="F665" t="str">
            <v>659-2022</v>
          </cell>
          <cell r="G665" t="str">
            <v>CO1.PCCNTR.3310962</v>
          </cell>
          <cell r="H665" t="str">
            <v>GESTIONAR Y ATENDER EL 100 % DE LOS REQUERIMIENTOS ALLEGADOS A LA ENTIDAD, RELACIONADOS CON ARRENDAMIENTO Y DESARROLLO DE VIVIENDA</v>
          </cell>
          <cell r="I665" t="str">
            <v>En Ejecución</v>
          </cell>
          <cell r="J665" t="str">
            <v>https://community.secop.gov.co/Public/Tendering/OpportunityDetail/Index?noticeUID=CO1.NTC.2621108&amp;isFromPublicArea=True&amp;isModal=False</v>
          </cell>
          <cell r="K665" t="str">
            <v>SDHT-SDICV-PSP-028-2022</v>
          </cell>
          <cell r="L665" t="str">
            <v>X</v>
          </cell>
          <cell r="N665" t="str">
            <v>CC</v>
          </cell>
          <cell r="O665">
            <v>79796477</v>
          </cell>
          <cell r="P665">
            <v>2</v>
          </cell>
          <cell r="Q665" t="str">
            <v>MANCIPE OSTOS</v>
          </cell>
          <cell r="R665" t="str">
            <v>CESAR AUGUSTO</v>
          </cell>
          <cell r="S665" t="str">
            <v>No Aplica</v>
          </cell>
          <cell r="T665" t="str">
            <v>CESAR AUGUSTO MANCIPE OSTOS</v>
          </cell>
          <cell r="U665" t="str">
            <v>M</v>
          </cell>
          <cell r="V665">
            <v>44580</v>
          </cell>
          <cell r="W665" t="str">
            <v>No Aplica</v>
          </cell>
          <cell r="X665">
            <v>44582</v>
          </cell>
          <cell r="Y665">
            <v>44926</v>
          </cell>
          <cell r="Z665" t="str">
            <v>Contratación Directa</v>
          </cell>
          <cell r="AA665" t="str">
            <v>Contrato</v>
          </cell>
          <cell r="AB665" t="str">
            <v>Prestación de Servicios Profesionales</v>
          </cell>
          <cell r="AC665" t="str">
            <v>PRESTAR SERVICIOS PROFESIONALES PARA APOYAR TECNICAMENTE  LA SUSTANCIACIÓN DE LAS INVESTIGACIONES ADMINISTRATIVAS RELACIONADAS  CON LA ENAJENACIÓN Y ARRENDAMIENTO DE VIVIENDA</v>
          </cell>
          <cell r="AD665">
            <v>44582</v>
          </cell>
          <cell r="AE665">
            <v>44582</v>
          </cell>
          <cell r="AF665">
            <v>44582</v>
          </cell>
          <cell r="AG665">
            <v>44930</v>
          </cell>
          <cell r="AH665">
            <v>11</v>
          </cell>
          <cell r="AI665">
            <v>15</v>
          </cell>
          <cell r="AJ665">
            <v>11.5</v>
          </cell>
          <cell r="AK665">
            <v>11</v>
          </cell>
          <cell r="AL665">
            <v>15</v>
          </cell>
          <cell r="AN665">
            <v>44930</v>
          </cell>
          <cell r="AO665">
            <v>65739750</v>
          </cell>
          <cell r="AP665">
            <v>65739750</v>
          </cell>
          <cell r="AQ665">
            <v>5716500</v>
          </cell>
          <cell r="AR665">
            <v>0</v>
          </cell>
          <cell r="AS665">
            <v>2826</v>
          </cell>
          <cell r="AT665">
            <v>467</v>
          </cell>
          <cell r="AU665">
            <v>44565</v>
          </cell>
          <cell r="AV665">
            <v>65739750</v>
          </cell>
          <cell r="AW665" t="str">
            <v>O23011603450000007812</v>
          </cell>
          <cell r="AX665" t="str">
            <v>INVERSION</v>
          </cell>
          <cell r="AY665">
            <v>0</v>
          </cell>
          <cell r="AZ665" t="str">
            <v>5000270130</v>
          </cell>
          <cell r="BA665">
            <v>692</v>
          </cell>
          <cell r="BB665">
            <v>44582</v>
          </cell>
          <cell r="BC665">
            <v>65739750</v>
          </cell>
          <cell r="BK665" t="str">
            <v/>
          </cell>
          <cell r="CE665" t="str">
            <v/>
          </cell>
          <cell r="CF665" t="str">
            <v/>
          </cell>
          <cell r="EL665" t="str">
            <v>NO</v>
          </cell>
          <cell r="EM665" t="str">
            <v>No Aplica</v>
          </cell>
          <cell r="EN665" t="str">
            <v xml:space="preserve">120
</v>
          </cell>
          <cell r="EO665" t="e">
            <v>#VALUE!</v>
          </cell>
          <cell r="EP665">
            <v>45830</v>
          </cell>
          <cell r="ES665" t="str">
            <v>Clausula 1 - Numeral 6 y 23</v>
          </cell>
          <cell r="ET66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65" t="str">
            <v>No aplica</v>
          </cell>
        </row>
        <row r="666">
          <cell r="E666">
            <v>660</v>
          </cell>
          <cell r="F666" t="str">
            <v>660-2022</v>
          </cell>
          <cell r="G666" t="str">
            <v>CO1.PCCNTR.3306304</v>
          </cell>
          <cell r="H666" t="str">
            <v xml:space="preserve">CONFORMAR Y AJUSTAR 100 EXPEDIENTES URBANOS PARA LA REGULARIZACIÓN DE ASENTAMIENTOS LEGALIZADOS </v>
          </cell>
          <cell r="I666" t="str">
            <v>En Ejecución</v>
          </cell>
          <cell r="J666" t="str">
            <v>https://community.secop.gov.co/Public/Tendering/OpportunityDetail/Index?noticeUID=CO1.NTC.2616370&amp;isFromPublicArea=True&amp;isModal=true&amp;asPopupView=true</v>
          </cell>
          <cell r="K666" t="str">
            <v>SDHT-SDB-PSP-006-2022</v>
          </cell>
          <cell r="L666" t="str">
            <v>X</v>
          </cell>
          <cell r="N666" t="str">
            <v>CC</v>
          </cell>
          <cell r="O666">
            <v>11187170</v>
          </cell>
          <cell r="P666">
            <v>7</v>
          </cell>
          <cell r="Q666" t="str">
            <v>VEGA ANGARITA</v>
          </cell>
          <cell r="R666" t="str">
            <v>JULIO CESAR</v>
          </cell>
          <cell r="S666" t="str">
            <v>No Aplica</v>
          </cell>
          <cell r="T666" t="str">
            <v>JULIO CESAR VEGA ANGARITA</v>
          </cell>
          <cell r="U666" t="str">
            <v>M</v>
          </cell>
          <cell r="V666">
            <v>44580</v>
          </cell>
          <cell r="W666">
            <v>44585</v>
          </cell>
          <cell r="X666">
            <v>44582</v>
          </cell>
          <cell r="Y666">
            <v>44915</v>
          </cell>
          <cell r="Z666" t="str">
            <v>Contratación Directa</v>
          </cell>
          <cell r="AA666" t="str">
            <v>Contrato</v>
          </cell>
          <cell r="AB666" t="str">
            <v>Prestación de Servicios Profesionales</v>
          </cell>
          <cell r="AC666" t="str">
            <v>PRESTAR SERVICIOS PROFESIONALES PARA APOYAR EL ANÁLISIS CATASTRAL NECESARIO PARA AVANZAR EN LA REGULARIZACIÓN DE DESARROLLOS LEGALIZADOS.</v>
          </cell>
          <cell r="AD666">
            <v>44585</v>
          </cell>
          <cell r="AE666">
            <v>44585</v>
          </cell>
          <cell r="AF666">
            <v>44585</v>
          </cell>
          <cell r="AG666">
            <v>44918</v>
          </cell>
          <cell r="AH666">
            <v>11</v>
          </cell>
          <cell r="AI666">
            <v>0</v>
          </cell>
          <cell r="AJ666">
            <v>11</v>
          </cell>
          <cell r="AK666">
            <v>11</v>
          </cell>
          <cell r="AL666">
            <v>0</v>
          </cell>
          <cell r="AN666">
            <v>44918</v>
          </cell>
          <cell r="AO666">
            <v>80300000</v>
          </cell>
          <cell r="AP666">
            <v>80300000</v>
          </cell>
          <cell r="AQ666">
            <v>7300000</v>
          </cell>
          <cell r="AR666">
            <v>0</v>
          </cell>
          <cell r="AS666">
            <v>2699</v>
          </cell>
          <cell r="AT666">
            <v>883</v>
          </cell>
          <cell r="AU666">
            <v>44575</v>
          </cell>
          <cell r="AV666">
            <v>80300000</v>
          </cell>
          <cell r="AW666" t="str">
            <v>O23011601190000007577</v>
          </cell>
          <cell r="AX666" t="str">
            <v>INVERSION</v>
          </cell>
          <cell r="AY666">
            <v>0</v>
          </cell>
          <cell r="AZ666" t="str">
            <v>5000267417</v>
          </cell>
          <cell r="BA666">
            <v>631</v>
          </cell>
          <cell r="BB666">
            <v>44581</v>
          </cell>
          <cell r="BC666">
            <v>80300000</v>
          </cell>
          <cell r="BK666" t="str">
            <v/>
          </cell>
          <cell r="CE666" t="str">
            <v/>
          </cell>
          <cell r="CF666" t="str">
            <v/>
          </cell>
          <cell r="EL666" t="str">
            <v>NO</v>
          </cell>
          <cell r="EM666" t="str">
            <v>No Aplica</v>
          </cell>
          <cell r="EN666" t="str">
            <v xml:space="preserve">120
</v>
          </cell>
          <cell r="EO666" t="e">
            <v>#VALUE!</v>
          </cell>
          <cell r="EP666">
            <v>45818</v>
          </cell>
          <cell r="ES666" t="str">
            <v>Clausula 1 - Numeral 6 y 23</v>
          </cell>
          <cell r="ET66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66" t="str">
            <v>No aplica</v>
          </cell>
        </row>
        <row r="667">
          <cell r="E667">
            <v>661</v>
          </cell>
          <cell r="F667" t="str">
            <v>661-2022</v>
          </cell>
          <cell r="G667" t="str">
            <v>CO1.PCCNTR.3306192</v>
          </cell>
          <cell r="H667" t="str">
            <v xml:space="preserve">CONFORMAR Y AJUSTAR 150 EXPEDIENTES URBANOS PARA LA LEGALIZACIÓN URBANÍSTICA DE ASENTAMIENTOS INFORMALES. </v>
          </cell>
          <cell r="I667" t="str">
            <v>En Ejecución</v>
          </cell>
          <cell r="J667" t="str">
            <v>https://community.secop.gov.co/Public/Tendering/OpportunityDetail/Index?noticeUID=CO1.NTC.2617029&amp;isFromPublicArea=True&amp;isModal=true&amp;asPopupView=true</v>
          </cell>
          <cell r="K667" t="str">
            <v>SDHT-SDB-PSP-010-2022</v>
          </cell>
          <cell r="L667" t="str">
            <v>X</v>
          </cell>
          <cell r="N667" t="str">
            <v>CC</v>
          </cell>
          <cell r="O667">
            <v>79573549</v>
          </cell>
          <cell r="P667">
            <v>7</v>
          </cell>
          <cell r="Q667" t="str">
            <v>LARREA PIRAQUIVE</v>
          </cell>
          <cell r="R667" t="str">
            <v>EDUART OSWALDO</v>
          </cell>
          <cell r="S667" t="str">
            <v>No Aplica</v>
          </cell>
          <cell r="T667" t="str">
            <v>EDUART OSWALDO LARREA PIRAQUIVE</v>
          </cell>
          <cell r="U667" t="str">
            <v>M</v>
          </cell>
          <cell r="V667">
            <v>44580</v>
          </cell>
          <cell r="W667">
            <v>44582</v>
          </cell>
          <cell r="X667">
            <v>44582</v>
          </cell>
          <cell r="Y667">
            <v>44915</v>
          </cell>
          <cell r="Z667" t="str">
            <v>Contratación Directa</v>
          </cell>
          <cell r="AA667" t="str">
            <v>Contrato</v>
          </cell>
          <cell r="AB667" t="str">
            <v>Prestación de Servicios Profesionales</v>
          </cell>
          <cell r="AC667" t="str">
            <v>PRESTAR SERVICIOS PROFESIONALES PARA APOYAR TÉCNICAMENTE EL ANÁLISIS JURÍDICO Y CATASTRAL PARA EL DESARROLLO DEL PROCEDIMIENTO DE LEGALIZACIÓN URBANÍSTICA EN SU ETAPA DE GESTIÓN Y ESTUDIOS PRELIMINARES EN LOS TERRITORIOS SUSCEPTIBLES DE SER LEGALIZADOS.</v>
          </cell>
          <cell r="AD667">
            <v>44582</v>
          </cell>
          <cell r="AE667">
            <v>44582</v>
          </cell>
          <cell r="AF667">
            <v>44582</v>
          </cell>
          <cell r="AG667">
            <v>44915</v>
          </cell>
          <cell r="AH667">
            <v>11</v>
          </cell>
          <cell r="AI667">
            <v>0</v>
          </cell>
          <cell r="AJ667">
            <v>11</v>
          </cell>
          <cell r="AK667">
            <v>11</v>
          </cell>
          <cell r="AL667">
            <v>0</v>
          </cell>
          <cell r="AN667">
            <v>44915</v>
          </cell>
          <cell r="AO667">
            <v>80300000</v>
          </cell>
          <cell r="AP667">
            <v>80300000</v>
          </cell>
          <cell r="AQ667">
            <v>7300000</v>
          </cell>
          <cell r="AR667">
            <v>0</v>
          </cell>
          <cell r="AS667">
            <v>2688</v>
          </cell>
          <cell r="AT667">
            <v>880</v>
          </cell>
          <cell r="AU667">
            <v>44575</v>
          </cell>
          <cell r="AV667">
            <v>80300000</v>
          </cell>
          <cell r="AW667" t="str">
            <v>O23011601190000007577</v>
          </cell>
          <cell r="AX667" t="str">
            <v>INVERSION</v>
          </cell>
          <cell r="AY667">
            <v>0</v>
          </cell>
          <cell r="AZ667" t="str">
            <v>5000267434</v>
          </cell>
          <cell r="BA667">
            <v>634</v>
          </cell>
          <cell r="BB667">
            <v>44581</v>
          </cell>
          <cell r="BC667">
            <v>80300000</v>
          </cell>
          <cell r="BK667" t="str">
            <v/>
          </cell>
          <cell r="CE667" t="str">
            <v/>
          </cell>
          <cell r="CF667" t="str">
            <v/>
          </cell>
          <cell r="EL667" t="str">
            <v>NO</v>
          </cell>
          <cell r="EM667" t="str">
            <v>No Aplica</v>
          </cell>
          <cell r="EN667" t="str">
            <v xml:space="preserve">120
</v>
          </cell>
          <cell r="EO667" t="e">
            <v>#VALUE!</v>
          </cell>
          <cell r="EP667">
            <v>45815</v>
          </cell>
          <cell r="ES667" t="str">
            <v>Clausula 1 - Numeral 6 y 23</v>
          </cell>
          <cell r="ET66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67" t="str">
            <v>No aplica</v>
          </cell>
        </row>
        <row r="668">
          <cell r="E668">
            <v>662</v>
          </cell>
          <cell r="F668" t="str">
            <v>662-2022</v>
          </cell>
          <cell r="G668" t="str">
            <v>CO1.PCCNTR.3303412</v>
          </cell>
          <cell r="H668" t="str">
            <v>MEJORAR 682 VIVIENDAS  RURALES Y EN BORDES URBANOS PRIORIZADAS</v>
          </cell>
          <cell r="I668" t="str">
            <v>En Ejecución</v>
          </cell>
          <cell r="J668" t="str">
            <v>https://community.secop.gov.co/Public/Tendering/OpportunityDetail/Index?noticeUID=CO1.NTC.2601878&amp;isFromPublicArea=True&amp;isModal=true&amp;asPopupView=true</v>
          </cell>
          <cell r="K668" t="str">
            <v>SDHT-SDO-PSP-067-2022</v>
          </cell>
          <cell r="L668" t="str">
            <v>X</v>
          </cell>
          <cell r="N668" t="str">
            <v>CC</v>
          </cell>
          <cell r="O668">
            <v>1024505479</v>
          </cell>
          <cell r="P668">
            <v>0</v>
          </cell>
          <cell r="Q668" t="str">
            <v>RAMIREZ FLOREZ</v>
          </cell>
          <cell r="R668" t="str">
            <v>LINA MARIA</v>
          </cell>
          <cell r="S668" t="str">
            <v>No Aplica</v>
          </cell>
          <cell r="T668" t="str">
            <v>LINA MARIA RAMIREZ FLOREZ</v>
          </cell>
          <cell r="U668" t="str">
            <v>F</v>
          </cell>
          <cell r="V668">
            <v>44581</v>
          </cell>
          <cell r="W668" t="str">
            <v>No Aplica</v>
          </cell>
          <cell r="X668">
            <v>44585</v>
          </cell>
          <cell r="Y668">
            <v>44918</v>
          </cell>
          <cell r="Z668" t="str">
            <v>Contratación Directa</v>
          </cell>
          <cell r="AA668" t="str">
            <v>Contrato</v>
          </cell>
          <cell r="AB668" t="str">
            <v>Prestación de Servicios Profesionales</v>
          </cell>
          <cell r="AC668" t="str">
            <v>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v>
          </cell>
          <cell r="AD668">
            <v>44585</v>
          </cell>
          <cell r="AE668">
            <v>44585</v>
          </cell>
          <cell r="AF668">
            <v>44585</v>
          </cell>
          <cell r="AG668">
            <v>44918</v>
          </cell>
          <cell r="AH668">
            <v>11</v>
          </cell>
          <cell r="AI668">
            <v>0</v>
          </cell>
          <cell r="AJ668">
            <v>11</v>
          </cell>
          <cell r="AK668">
            <v>11</v>
          </cell>
          <cell r="AL668">
            <v>0</v>
          </cell>
          <cell r="AN668">
            <v>44918</v>
          </cell>
          <cell r="AO668">
            <v>57783000</v>
          </cell>
          <cell r="AP668">
            <v>57783000</v>
          </cell>
          <cell r="AQ668">
            <v>5253000</v>
          </cell>
          <cell r="AR668">
            <v>0</v>
          </cell>
          <cell r="AS668">
            <v>3410</v>
          </cell>
          <cell r="AT668">
            <v>393</v>
          </cell>
          <cell r="AU668">
            <v>44565</v>
          </cell>
          <cell r="AV668">
            <v>57783000</v>
          </cell>
          <cell r="AW668" t="str">
            <v>O23011601190000007659</v>
          </cell>
          <cell r="AX668" t="str">
            <v>INVERSION</v>
          </cell>
          <cell r="AY668">
            <v>0</v>
          </cell>
          <cell r="AZ668" t="str">
            <v>5000270280</v>
          </cell>
          <cell r="BA668">
            <v>697</v>
          </cell>
          <cell r="BB668">
            <v>44582</v>
          </cell>
          <cell r="BC668">
            <v>57783000</v>
          </cell>
          <cell r="BK668" t="str">
            <v/>
          </cell>
          <cell r="CE668" t="str">
            <v/>
          </cell>
          <cell r="CF668" t="str">
            <v/>
          </cell>
          <cell r="EL668" t="str">
            <v>NO</v>
          </cell>
          <cell r="EM668" t="str">
            <v>No Aplica</v>
          </cell>
          <cell r="EN668" t="str">
            <v xml:space="preserve">120
</v>
          </cell>
          <cell r="EO668" t="e">
            <v>#VALUE!</v>
          </cell>
          <cell r="EP668">
            <v>45818</v>
          </cell>
          <cell r="ES668" t="str">
            <v>Clausula 1 - Numeral 6 y 23</v>
          </cell>
          <cell r="ET66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68" t="str">
            <v>No aplica</v>
          </cell>
        </row>
        <row r="669">
          <cell r="E669">
            <v>663</v>
          </cell>
          <cell r="F669" t="str">
            <v>663-2022</v>
          </cell>
          <cell r="G669" t="str">
            <v>CO1.PCCNTR.3306524</v>
          </cell>
          <cell r="H669" t="str">
            <v>MEJORAR 682 VIVIENDAS  RURALES Y EN BORDES URBANOS PRIORIZADAS</v>
          </cell>
          <cell r="I669" t="str">
            <v>En Ejecución</v>
          </cell>
          <cell r="J669" t="str">
            <v>https://community.secop.gov.co/Public/Tendering/OpportunityDetail/Index?noticeUID=CO1.NTC.2605900&amp;isFromPublicArea=True&amp;isModal=true&amp;asPopupView=true</v>
          </cell>
          <cell r="K669" t="str">
            <v>SDHT-SDO-PSP-066-2022</v>
          </cell>
          <cell r="L669" t="str">
            <v>X</v>
          </cell>
          <cell r="N669" t="str">
            <v>CC</v>
          </cell>
          <cell r="O669">
            <v>79958221</v>
          </cell>
          <cell r="P669">
            <v>0</v>
          </cell>
          <cell r="Q669" t="str">
            <v>DAVILA PARDO</v>
          </cell>
          <cell r="R669" t="str">
            <v>LENIN JHONATHAN</v>
          </cell>
          <cell r="S669" t="str">
            <v>No Aplica</v>
          </cell>
          <cell r="T669" t="str">
            <v>LENIN JHONATHAN DAVILA PARDO</v>
          </cell>
          <cell r="U669" t="str">
            <v>M</v>
          </cell>
          <cell r="V669">
            <v>44580</v>
          </cell>
          <cell r="W669" t="str">
            <v>No Aplica</v>
          </cell>
          <cell r="X669">
            <v>44585</v>
          </cell>
          <cell r="Y669">
            <v>44915</v>
          </cell>
          <cell r="Z669" t="str">
            <v>Contratación Directa</v>
          </cell>
          <cell r="AA669" t="str">
            <v>Contrato</v>
          </cell>
          <cell r="AB669" t="str">
            <v>Prestación de Servicios Profesionales</v>
          </cell>
          <cell r="AC669" t="str">
            <v>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v>
          </cell>
          <cell r="AD669">
            <v>44585</v>
          </cell>
          <cell r="AE669">
            <v>44585</v>
          </cell>
          <cell r="AF669">
            <v>44585</v>
          </cell>
          <cell r="AG669">
            <v>44918</v>
          </cell>
          <cell r="AH669">
            <v>11</v>
          </cell>
          <cell r="AI669">
            <v>0</v>
          </cell>
          <cell r="AJ669">
            <v>11</v>
          </cell>
          <cell r="AK669">
            <v>11</v>
          </cell>
          <cell r="AL669">
            <v>0</v>
          </cell>
          <cell r="AN669">
            <v>44918</v>
          </cell>
          <cell r="AO669">
            <v>57783000</v>
          </cell>
          <cell r="AP669">
            <v>57783000</v>
          </cell>
          <cell r="AQ669">
            <v>5253000</v>
          </cell>
          <cell r="AR669">
            <v>0</v>
          </cell>
          <cell r="AS669">
            <v>3409</v>
          </cell>
          <cell r="AT669">
            <v>244</v>
          </cell>
          <cell r="AU669">
            <v>44565</v>
          </cell>
          <cell r="AV669">
            <v>57783000</v>
          </cell>
          <cell r="AW669" t="str">
            <v>O23011601190000007659</v>
          </cell>
          <cell r="AX669" t="str">
            <v>INVERSION</v>
          </cell>
          <cell r="AY669">
            <v>0</v>
          </cell>
          <cell r="AZ669" t="str">
            <v>5000267448</v>
          </cell>
          <cell r="BA669">
            <v>637</v>
          </cell>
          <cell r="BB669">
            <v>44581</v>
          </cell>
          <cell r="BC669">
            <v>57783000</v>
          </cell>
          <cell r="BK669" t="str">
            <v/>
          </cell>
          <cell r="CE669" t="str">
            <v/>
          </cell>
          <cell r="CF669" t="str">
            <v/>
          </cell>
          <cell r="EL669" t="str">
            <v>NO</v>
          </cell>
          <cell r="EM669" t="str">
            <v>No Aplica</v>
          </cell>
          <cell r="EN669" t="str">
            <v xml:space="preserve">120
</v>
          </cell>
          <cell r="EO669" t="e">
            <v>#VALUE!</v>
          </cell>
          <cell r="EP669">
            <v>45818</v>
          </cell>
          <cell r="ES669" t="str">
            <v>Clausula 1 - Numeral 6 y 23</v>
          </cell>
          <cell r="ET66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69" t="str">
            <v>No aplica</v>
          </cell>
        </row>
        <row r="670">
          <cell r="E670">
            <v>664</v>
          </cell>
          <cell r="F670" t="str">
            <v>664-2022</v>
          </cell>
          <cell r="G670" t="str">
            <v>CO1.PCCNTR.3301324</v>
          </cell>
          <cell r="H670" t="str">
            <v xml:space="preserve">REALIZAR 2 ESTUDIOS O DISEÑOS DE PREFACTIBILIDAD Y FACTIBILIDAD PARA LAS INTERVENCIONES DE MEJORAMIENTO INTEGRAL RURAL Y EN BORDES URBANOS. </v>
          </cell>
          <cell r="I670" t="str">
            <v>En Ejecución</v>
          </cell>
          <cell r="J670" t="str">
            <v>https://community.secop.gov.co/Public/Tendering/OpportunityDetail/Index?noticeUID=CO1.NTC.2609617&amp;isFromPublicArea=True&amp;isModal=true&amp;asPopupView=true</v>
          </cell>
          <cell r="K670" t="str">
            <v>SDHT-SDO-PSP-032-2022</v>
          </cell>
          <cell r="L670" t="str">
            <v>X</v>
          </cell>
          <cell r="N670" t="str">
            <v>CC</v>
          </cell>
          <cell r="O670">
            <v>7702797</v>
          </cell>
          <cell r="P670">
            <v>1</v>
          </cell>
          <cell r="Q670" t="str">
            <v xml:space="preserve">URREA </v>
          </cell>
          <cell r="R670" t="str">
            <v>LEANDRO HOYOS</v>
          </cell>
          <cell r="S670" t="str">
            <v>No Aplica</v>
          </cell>
          <cell r="T670" t="str">
            <v xml:space="preserve">LEANDRO HOYOS URREA </v>
          </cell>
          <cell r="U670" t="str">
            <v>M</v>
          </cell>
          <cell r="V670">
            <v>44580</v>
          </cell>
          <cell r="W670" t="str">
            <v>No Aplica</v>
          </cell>
          <cell r="X670">
            <v>44585</v>
          </cell>
          <cell r="Y670">
            <v>44915</v>
          </cell>
          <cell r="Z670" t="str">
            <v>Contratación Directa</v>
          </cell>
          <cell r="AA670" t="str">
            <v>Contrato</v>
          </cell>
          <cell r="AB670" t="str">
            <v>Prestación de Servicios Profesionales</v>
          </cell>
          <cell r="AC670" t="str">
            <v>PRESTAR SERVICIOS PROFESIONALES PARA ELABORAR Y REVISAR LOS DOCUMENTOS NECESARIOS PARA EL SEGUIMIENTO A LA IMPLEMENTACIÓN DE LA POLÍTICA PÚBLICA DE RURALIDAD.</v>
          </cell>
          <cell r="AD670">
            <v>44585</v>
          </cell>
          <cell r="AE670">
            <v>44585</v>
          </cell>
          <cell r="AF670">
            <v>44585</v>
          </cell>
          <cell r="AG670">
            <v>44918</v>
          </cell>
          <cell r="AH670">
            <v>11</v>
          </cell>
          <cell r="AI670">
            <v>0</v>
          </cell>
          <cell r="AJ670">
            <v>11</v>
          </cell>
          <cell r="AK670">
            <v>11</v>
          </cell>
          <cell r="AL670">
            <v>0</v>
          </cell>
          <cell r="AN670">
            <v>44918</v>
          </cell>
          <cell r="AO670">
            <v>82258000</v>
          </cell>
          <cell r="AP670">
            <v>82258000</v>
          </cell>
          <cell r="AQ670">
            <v>7478000</v>
          </cell>
          <cell r="AR670">
            <v>0</v>
          </cell>
          <cell r="AS670">
            <v>3385</v>
          </cell>
          <cell r="AT670">
            <v>304</v>
          </cell>
          <cell r="AU670">
            <v>44565</v>
          </cell>
          <cell r="AV670">
            <v>82258000</v>
          </cell>
          <cell r="AW670" t="str">
            <v>O23011601190000007659</v>
          </cell>
          <cell r="AX670" t="str">
            <v>INVERSION</v>
          </cell>
          <cell r="AY670">
            <v>0</v>
          </cell>
          <cell r="AZ670" t="str">
            <v>5000267452</v>
          </cell>
          <cell r="BA670">
            <v>638</v>
          </cell>
          <cell r="BB670">
            <v>44581</v>
          </cell>
          <cell r="BC670">
            <v>82258000</v>
          </cell>
          <cell r="BK670" t="str">
            <v/>
          </cell>
          <cell r="CE670" t="str">
            <v/>
          </cell>
          <cell r="CF670" t="str">
            <v/>
          </cell>
          <cell r="EL670" t="str">
            <v>NO</v>
          </cell>
          <cell r="EM670" t="str">
            <v>No Aplica</v>
          </cell>
          <cell r="EN670" t="str">
            <v xml:space="preserve">120
</v>
          </cell>
          <cell r="EO670" t="e">
            <v>#VALUE!</v>
          </cell>
          <cell r="EP670">
            <v>45818</v>
          </cell>
          <cell r="ES670" t="str">
            <v>Clausula 1 - Numeral 6 y 23</v>
          </cell>
          <cell r="ET67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70" t="str">
            <v>No aplica</v>
          </cell>
        </row>
        <row r="671">
          <cell r="E671">
            <v>665</v>
          </cell>
          <cell r="F671" t="str">
            <v>665-2022</v>
          </cell>
          <cell r="G671" t="str">
            <v>CO1.PCCNTR.3307285</v>
          </cell>
          <cell r="H671" t="str">
            <v xml:space="preserve">REALIZAR ADECUACIONES DE CALIDAD A 4500 VIVIENDAS PRIORIZANDO HOGARES CON JEFATURA FEMENINA, PERSONAS CON DISCAPACIDAD, VÍCTIMAS DEL CONFLICTO ARMADO, POBLACIÓN ÉTNICA Y ADULTOS MAYORES </v>
          </cell>
          <cell r="I671" t="str">
            <v>En Ejecución</v>
          </cell>
          <cell r="J671" t="str">
            <v>https://community.secop.gov.co/Public/Tendering/OpportunityDetail/Index?noticeUID=CO1.NTC.2611847&amp;isFromPublicArea=True&amp;isModal=true&amp;asPopupView=true</v>
          </cell>
          <cell r="K671" t="str">
            <v>SDHT-SDB-PSP-047-2022</v>
          </cell>
          <cell r="L671" t="str">
            <v>X</v>
          </cell>
          <cell r="N671" t="str">
            <v>CC</v>
          </cell>
          <cell r="O671">
            <v>52837397</v>
          </cell>
          <cell r="P671">
            <v>0</v>
          </cell>
          <cell r="Q671" t="str">
            <v>POSADA RODRIGUEZ</v>
          </cell>
          <cell r="R671" t="str">
            <v>DIANA CAROLINA</v>
          </cell>
          <cell r="S671" t="str">
            <v>No Aplica</v>
          </cell>
          <cell r="T671" t="str">
            <v>DIANA CAROLINA POSADA RODRIGUEZ</v>
          </cell>
          <cell r="U671" t="str">
            <v>F</v>
          </cell>
          <cell r="V671">
            <v>44581</v>
          </cell>
          <cell r="W671">
            <v>44582</v>
          </cell>
          <cell r="X671">
            <v>44582</v>
          </cell>
          <cell r="Y671">
            <v>44911</v>
          </cell>
          <cell r="Z671" t="str">
            <v>Contratación Directa</v>
          </cell>
          <cell r="AA671" t="str">
            <v>Contrato</v>
          </cell>
          <cell r="AB671" t="str">
            <v>Prestación de Servicios Profesionales</v>
          </cell>
          <cell r="AC671" t="str">
            <v>PRESTAR SERVICIOS PROFESIONALES PARA APOYAR TÉCNICAMENTE EN LA EJECUCIÓN Y SEGUIMIENTO DEL COMPONENTE DE MEJORAMIENTO DE VIVIENDA - MODALIDAD HABITABILIDAD EN LOS TERRITORIOS PRIORIZADOS POR LA SECRETARÍA DISTRITAL DEL HÁBITAT.</v>
          </cell>
          <cell r="AD671">
            <v>44582</v>
          </cell>
          <cell r="AE671">
            <v>44582</v>
          </cell>
          <cell r="AF671">
            <v>44582</v>
          </cell>
          <cell r="AG671">
            <v>44915</v>
          </cell>
          <cell r="AH671">
            <v>11</v>
          </cell>
          <cell r="AI671">
            <v>0</v>
          </cell>
          <cell r="AJ671">
            <v>11</v>
          </cell>
          <cell r="AK671">
            <v>11</v>
          </cell>
          <cell r="AL671">
            <v>0</v>
          </cell>
          <cell r="AN671">
            <v>44915</v>
          </cell>
          <cell r="AO671">
            <v>80300000</v>
          </cell>
          <cell r="AP671">
            <v>80300000</v>
          </cell>
          <cell r="AQ671">
            <v>7300000</v>
          </cell>
          <cell r="AR671">
            <v>0</v>
          </cell>
          <cell r="AS671">
            <v>2739</v>
          </cell>
          <cell r="AT671">
            <v>108</v>
          </cell>
          <cell r="AU671">
            <v>44564</v>
          </cell>
          <cell r="AV671">
            <v>80300000</v>
          </cell>
          <cell r="AW671" t="str">
            <v>O23011601010000007715</v>
          </cell>
          <cell r="AX671" t="str">
            <v>INVERSION</v>
          </cell>
          <cell r="AY671">
            <v>0</v>
          </cell>
          <cell r="AZ671" t="str">
            <v>5000270287</v>
          </cell>
          <cell r="BA671">
            <v>699</v>
          </cell>
          <cell r="BB671">
            <v>44582</v>
          </cell>
          <cell r="BC671">
            <v>80300000</v>
          </cell>
          <cell r="BK671" t="str">
            <v/>
          </cell>
          <cell r="CE671" t="str">
            <v/>
          </cell>
          <cell r="CF671" t="str">
            <v/>
          </cell>
          <cell r="EL671" t="str">
            <v>NO</v>
          </cell>
          <cell r="EM671" t="str">
            <v>No Aplica</v>
          </cell>
          <cell r="EN671" t="str">
            <v xml:space="preserve">120
</v>
          </cell>
          <cell r="EO671" t="e">
            <v>#VALUE!</v>
          </cell>
          <cell r="EP671">
            <v>45815</v>
          </cell>
          <cell r="ES671" t="str">
            <v>Clausula 1 - Numeral 6 y 23</v>
          </cell>
          <cell r="ET67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71" t="str">
            <v>No aplica</v>
          </cell>
        </row>
        <row r="672">
          <cell r="E672">
            <v>666</v>
          </cell>
          <cell r="F672" t="str">
            <v>666-2022</v>
          </cell>
          <cell r="G672" t="str">
            <v>CO1.PCCNTR.3302199</v>
          </cell>
          <cell r="H672" t="str">
            <v xml:space="preserve">ASIGNAR 4500 SUBSIDIOS PARA MEJORAMIENTO DE VIVIENDA PRIORIZANDO HOGARES CON JEFATURA FEMENINA, PERSONAS CON DISCAPACIDAD, VÍCTIMAS DEL CONFLICTO ARMADO, POBLACIÓN ÉTNICA Y ADULTOS MAYORES </v>
          </cell>
          <cell r="I672" t="str">
            <v>En Ejecución</v>
          </cell>
          <cell r="J672" t="str">
            <v>https://community.secop.gov.co/Public/Tendering/OpportunityDetail/Index?noticeUID=CO1.NTC.2612663&amp;isFromPublicArea=True&amp;isModal=true&amp;asPopupView=true</v>
          </cell>
          <cell r="K672" t="str">
            <v>SDHT-SDB-PSP-017-2022</v>
          </cell>
          <cell r="L672" t="str">
            <v>X</v>
          </cell>
          <cell r="N672" t="str">
            <v>CC</v>
          </cell>
          <cell r="O672">
            <v>1110262760</v>
          </cell>
          <cell r="P672">
            <v>3</v>
          </cell>
          <cell r="Q672" t="str">
            <v>ALCALA RONDON</v>
          </cell>
          <cell r="R672" t="str">
            <v>GUILLERMO ANDRES</v>
          </cell>
          <cell r="S672" t="str">
            <v>No Aplica</v>
          </cell>
          <cell r="T672" t="str">
            <v>GUILLERMO ANDRES ALCALA RONDON</v>
          </cell>
          <cell r="U672" t="str">
            <v>M</v>
          </cell>
          <cell r="V672">
            <v>44580</v>
          </cell>
          <cell r="W672">
            <v>44582</v>
          </cell>
          <cell r="X672">
            <v>44582</v>
          </cell>
          <cell r="Y672">
            <v>44914</v>
          </cell>
          <cell r="Z672" t="str">
            <v>Contratación Directa</v>
          </cell>
          <cell r="AA672" t="str">
            <v>Contrato</v>
          </cell>
          <cell r="AB672" t="str">
            <v>Prestación de Servicios Profesionales</v>
          </cell>
          <cell r="AC672" t="str">
            <v>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v>
          </cell>
          <cell r="AD672">
            <v>44582</v>
          </cell>
          <cell r="AE672">
            <v>44582</v>
          </cell>
          <cell r="AF672">
            <v>44582</v>
          </cell>
          <cell r="AG672">
            <v>44915</v>
          </cell>
          <cell r="AH672">
            <v>11</v>
          </cell>
          <cell r="AI672">
            <v>0</v>
          </cell>
          <cell r="AJ672">
            <v>11</v>
          </cell>
          <cell r="AK672">
            <v>11</v>
          </cell>
          <cell r="AL672">
            <v>0</v>
          </cell>
          <cell r="AN672">
            <v>44915</v>
          </cell>
          <cell r="AO672">
            <v>73700000</v>
          </cell>
          <cell r="AP672">
            <v>73700000</v>
          </cell>
          <cell r="AQ672">
            <v>6700000</v>
          </cell>
          <cell r="AR672">
            <v>0</v>
          </cell>
          <cell r="AS672">
            <v>3639</v>
          </cell>
          <cell r="AT672">
            <v>882</v>
          </cell>
          <cell r="AU672">
            <v>44575</v>
          </cell>
          <cell r="AV672">
            <v>73700000</v>
          </cell>
          <cell r="AW672" t="str">
            <v>O23011601010000007715</v>
          </cell>
          <cell r="AX672" t="str">
            <v>INVERSION</v>
          </cell>
          <cell r="AY672">
            <v>0</v>
          </cell>
          <cell r="AZ672" t="str">
            <v>5000266311</v>
          </cell>
          <cell r="BA672">
            <v>624</v>
          </cell>
          <cell r="BB672">
            <v>44580</v>
          </cell>
          <cell r="BC672">
            <v>73700000</v>
          </cell>
          <cell r="BK672" t="str">
            <v/>
          </cell>
          <cell r="CE672" t="str">
            <v/>
          </cell>
          <cell r="CF672" t="str">
            <v/>
          </cell>
          <cell r="EL672" t="str">
            <v>NO</v>
          </cell>
          <cell r="EM672" t="str">
            <v>No Aplica</v>
          </cell>
          <cell r="EN672" t="str">
            <v xml:space="preserve">120
</v>
          </cell>
          <cell r="EO672" t="e">
            <v>#VALUE!</v>
          </cell>
          <cell r="EP672">
            <v>45815</v>
          </cell>
          <cell r="ES672" t="str">
            <v>Clausula 1 - Numeral 6 y 23</v>
          </cell>
          <cell r="ET67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72" t="str">
            <v>No aplica</v>
          </cell>
        </row>
        <row r="673">
          <cell r="E673">
            <v>667</v>
          </cell>
          <cell r="F673" t="str">
            <v>667-2022</v>
          </cell>
          <cell r="G673" t="str">
            <v>CO1.PCCNTR.3307664</v>
          </cell>
          <cell r="H673" t="str">
            <v>CONSTRUIR  8  OBRAS EN ESPACIOS PÚBLICOS EN TERRITORIOS DE MEJORAMIENTO INTEGRAL DE BARRIOS</v>
          </cell>
          <cell r="I673" t="str">
            <v>En Ejecución</v>
          </cell>
          <cell r="J673" t="str">
            <v>https://community.secop.gov.co/Public/Tendering/OpportunityDetail/Index?noticeUID=CO1.NTC.2618090&amp;isFromPublicArea=True&amp;isModal=true&amp;asPopupView=true</v>
          </cell>
          <cell r="K673" t="str">
            <v>SDHT-SDB-PSP-116-2022</v>
          </cell>
          <cell r="L673" t="str">
            <v>X</v>
          </cell>
          <cell r="N673" t="str">
            <v>CC</v>
          </cell>
          <cell r="O673">
            <v>1031135689</v>
          </cell>
          <cell r="P673">
            <v>8</v>
          </cell>
          <cell r="Q673" t="str">
            <v>CRUZ SUESCUN</v>
          </cell>
          <cell r="R673" t="str">
            <v>JOHAN SEBASTIAN</v>
          </cell>
          <cell r="S673" t="str">
            <v>No Aplica</v>
          </cell>
          <cell r="T673" t="str">
            <v>JOHAN SEBASTIAN CRUZ SUESCUN</v>
          </cell>
          <cell r="U673" t="str">
            <v>M</v>
          </cell>
          <cell r="V673">
            <v>44581</v>
          </cell>
          <cell r="W673">
            <v>44585</v>
          </cell>
          <cell r="X673">
            <v>44585</v>
          </cell>
          <cell r="Y673">
            <v>44915</v>
          </cell>
          <cell r="Z673" t="str">
            <v>Contratación Directa</v>
          </cell>
          <cell r="AA673" t="str">
            <v>Contrato</v>
          </cell>
          <cell r="AB673" t="str">
            <v>Prestación de Servicios Profesionales</v>
          </cell>
          <cell r="AC673" t="str">
            <v>PRESTAR SERVICIOS PROFESIONALES PARA APOYAR EL SEGUIMIENTO TÉCNICO - AMBIENTAL DE LAS OBRAS DESARROLLADAS EN TERRITORIOS PRIORIZADOS POR LA SECRETARÍA DISTRITAL DEL HÁBITAT</v>
          </cell>
          <cell r="AD673">
            <v>44585</v>
          </cell>
          <cell r="AE673">
            <v>44585</v>
          </cell>
          <cell r="AF673">
            <v>44585</v>
          </cell>
          <cell r="AG673">
            <v>44918</v>
          </cell>
          <cell r="AH673">
            <v>11</v>
          </cell>
          <cell r="AI673">
            <v>0</v>
          </cell>
          <cell r="AJ673">
            <v>11</v>
          </cell>
          <cell r="AK673">
            <v>11</v>
          </cell>
          <cell r="AL673">
            <v>0</v>
          </cell>
          <cell r="AN673">
            <v>44918</v>
          </cell>
          <cell r="AO673">
            <v>80300000</v>
          </cell>
          <cell r="AP673">
            <v>80300000</v>
          </cell>
          <cell r="AQ673">
            <v>7300000</v>
          </cell>
          <cell r="AR673">
            <v>0</v>
          </cell>
          <cell r="AS673">
            <v>2777</v>
          </cell>
          <cell r="AT673">
            <v>420</v>
          </cell>
          <cell r="AU673">
            <v>44565</v>
          </cell>
          <cell r="AV673">
            <v>80300000</v>
          </cell>
          <cell r="AW673" t="str">
            <v>O23011601190000007575</v>
          </cell>
          <cell r="AX673" t="str">
            <v>INVERSION</v>
          </cell>
          <cell r="AY673">
            <v>0</v>
          </cell>
          <cell r="AZ673" t="str">
            <v>5000269101</v>
          </cell>
          <cell r="BA673">
            <v>672</v>
          </cell>
          <cell r="BB673">
            <v>44581</v>
          </cell>
          <cell r="BC673">
            <v>80300000</v>
          </cell>
          <cell r="BK673" t="str">
            <v/>
          </cell>
          <cell r="CE673" t="str">
            <v/>
          </cell>
          <cell r="CF673" t="str">
            <v/>
          </cell>
          <cell r="EL673" t="str">
            <v>NO</v>
          </cell>
          <cell r="EM673" t="str">
            <v>No Aplica</v>
          </cell>
          <cell r="EN673" t="str">
            <v xml:space="preserve">120
</v>
          </cell>
          <cell r="EO673" t="e">
            <v>#VALUE!</v>
          </cell>
          <cell r="EP673">
            <v>45818</v>
          </cell>
          <cell r="ES673" t="str">
            <v>Clausula 1 - Numeral 6 y 23</v>
          </cell>
          <cell r="ET67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73" t="str">
            <v>No aplica</v>
          </cell>
        </row>
        <row r="674">
          <cell r="E674">
            <v>668</v>
          </cell>
          <cell r="F674" t="str">
            <v>668-2022</v>
          </cell>
          <cell r="G674" t="str">
            <v>CO1.PCCNTR.3302555</v>
          </cell>
          <cell r="H674" t="str">
            <v xml:space="preserve">CONFORMAR Y AJUSTAR 150 EXPEDIENTES URBANOS PARA LA LEGALIZACIÓN URBANÍSTICA DE ASENTAMIENTOS INFORMALES. </v>
          </cell>
          <cell r="I674" t="str">
            <v>En Ejecución</v>
          </cell>
          <cell r="J674" t="str">
            <v>https://community.secop.gov.co/Public/Tendering/OpportunityDetail/Index?noticeUID=CO1.NTC.2613005&amp;isFromPublicArea=True&amp;isModal=true&amp;asPopupView=true</v>
          </cell>
          <cell r="K674" t="str">
            <v>SDHT-SDB-PSP-119-2022</v>
          </cell>
          <cell r="L674" t="str">
            <v>X</v>
          </cell>
          <cell r="N674" t="str">
            <v>CC</v>
          </cell>
          <cell r="O674">
            <v>52764157</v>
          </cell>
          <cell r="P674">
            <v>5</v>
          </cell>
          <cell r="Q674" t="str">
            <v>SANCHEZ GONZALEZ</v>
          </cell>
          <cell r="R674" t="str">
            <v>CATERINE</v>
          </cell>
          <cell r="S674" t="str">
            <v>No Aplica</v>
          </cell>
          <cell r="T674" t="str">
            <v>CATERINE SANCHEZ GONZALEZ</v>
          </cell>
          <cell r="U674" t="str">
            <v>F</v>
          </cell>
          <cell r="V674">
            <v>44580</v>
          </cell>
          <cell r="W674">
            <v>44585</v>
          </cell>
          <cell r="X674">
            <v>44581</v>
          </cell>
          <cell r="Y674">
            <v>44914</v>
          </cell>
          <cell r="Z674" t="str">
            <v>Contratación Directa</v>
          </cell>
          <cell r="AA674" t="str">
            <v>Contrato</v>
          </cell>
          <cell r="AB674" t="str">
            <v>Prestación de Servicios Profesionales</v>
          </cell>
          <cell r="AC674" t="str">
            <v>PRESTAR SERVICIOS PROFESIONALES PARA APOYAR EL ANÁLISIS CATASTRAL NECESARIO PARA LA LEGALIZACIÓN URBANÍSTICA EN SU ETAPA DE GESTIÓN Y ESTUDIOS PRELIMINARES EN LOS TERRITORIOS SUSCEPTIBLES DE SER LEGALIZADOS.</v>
          </cell>
          <cell r="AD674">
            <v>44585</v>
          </cell>
          <cell r="AE674">
            <v>44587</v>
          </cell>
          <cell r="AF674">
            <v>44587</v>
          </cell>
          <cell r="AG674">
            <v>44920</v>
          </cell>
          <cell r="AH674">
            <v>11</v>
          </cell>
          <cell r="AI674">
            <v>0</v>
          </cell>
          <cell r="AJ674">
            <v>11</v>
          </cell>
          <cell r="AK674">
            <v>11</v>
          </cell>
          <cell r="AL674">
            <v>0</v>
          </cell>
          <cell r="AN674">
            <v>44920</v>
          </cell>
          <cell r="AO674">
            <v>80300000</v>
          </cell>
          <cell r="AP674">
            <v>80300000</v>
          </cell>
          <cell r="AQ674">
            <v>7300000</v>
          </cell>
          <cell r="AR674">
            <v>0</v>
          </cell>
          <cell r="AS674">
            <v>2689</v>
          </cell>
          <cell r="AT674">
            <v>238</v>
          </cell>
          <cell r="AU674">
            <v>44565</v>
          </cell>
          <cell r="AV674">
            <v>80300000</v>
          </cell>
          <cell r="AW674" t="str">
            <v>O23011601190000007577</v>
          </cell>
          <cell r="AX674" t="str">
            <v>INVERSION</v>
          </cell>
          <cell r="AY674">
            <v>0</v>
          </cell>
          <cell r="AZ674" t="str">
            <v>5000267421</v>
          </cell>
          <cell r="BA674">
            <v>632</v>
          </cell>
          <cell r="BB674">
            <v>44581</v>
          </cell>
          <cell r="BC674">
            <v>80300000</v>
          </cell>
          <cell r="BK674" t="str">
            <v/>
          </cell>
          <cell r="CE674" t="str">
            <v/>
          </cell>
          <cell r="CF674" t="str">
            <v/>
          </cell>
          <cell r="EL674" t="str">
            <v>NO</v>
          </cell>
          <cell r="EM674" t="str">
            <v>No Aplica</v>
          </cell>
          <cell r="EN674" t="str">
            <v xml:space="preserve">120
</v>
          </cell>
          <cell r="EO674" t="e">
            <v>#VALUE!</v>
          </cell>
          <cell r="EP674">
            <v>45820</v>
          </cell>
          <cell r="ES674" t="str">
            <v>Clausula 1 - Numeral 6 y 23</v>
          </cell>
          <cell r="ET67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74" t="str">
            <v>No aplica</v>
          </cell>
        </row>
        <row r="675">
          <cell r="E675">
            <v>669</v>
          </cell>
          <cell r="F675" t="str">
            <v>669-2022</v>
          </cell>
          <cell r="G675" t="str">
            <v>CO1.PCCNTR.3302480</v>
          </cell>
          <cell r="H675" t="str">
            <v xml:space="preserve">CONFORMAR Y AJUSTAR 150 EXPEDIENTES URBANOS PARA LA LEGALIZACIÓN URBANÍSTICA DE ASENTAMIENTOS INFORMALES. </v>
          </cell>
          <cell r="I675" t="str">
            <v>En Ejecución</v>
          </cell>
          <cell r="J675" t="str">
            <v>https://community.secop.gov.co/Public/Tendering/OpportunityDetail/Index?noticeUID=CO1.NTC.2613039&amp;isFromPublicArea=True&amp;isModal=true&amp;asPopupView=true</v>
          </cell>
          <cell r="K675" t="str">
            <v>SDHT-SDB-PSP-120-2022</v>
          </cell>
          <cell r="L675" t="str">
            <v>X</v>
          </cell>
          <cell r="N675" t="str">
            <v>CC</v>
          </cell>
          <cell r="O675">
            <v>52835779</v>
          </cell>
          <cell r="P675">
            <v>1</v>
          </cell>
          <cell r="Q675" t="str">
            <v xml:space="preserve">LEON </v>
          </cell>
          <cell r="R675" t="str">
            <v>CAROLA GONZALEZ</v>
          </cell>
          <cell r="S675" t="str">
            <v>No Aplica</v>
          </cell>
          <cell r="T675" t="str">
            <v xml:space="preserve">CAROLA GONZALEZ LEON </v>
          </cell>
          <cell r="U675" t="str">
            <v>F</v>
          </cell>
          <cell r="V675">
            <v>44580</v>
          </cell>
          <cell r="W675">
            <v>44585</v>
          </cell>
          <cell r="X675">
            <v>44587</v>
          </cell>
          <cell r="Y675">
            <v>44914</v>
          </cell>
          <cell r="Z675" t="str">
            <v>Contratación Directa</v>
          </cell>
          <cell r="AA675" t="str">
            <v>Contrato</v>
          </cell>
          <cell r="AB675" t="str">
            <v>Prestación de Servicios Profesionales</v>
          </cell>
          <cell r="AC675" t="str">
            <v>PRESTAR SERVICIOS PROFESIONALES PARA APOYAR EL DESARROLLO DEL COMPONENTE TÉCNICO TOPOGRÁFICO EN EL PROCEDIMIENTO DE LEGALIZACIÓN URBANÍSTICA EN SU ETAPA DE GESTIÓN Y ESTUDIOS PRELIMINARES EN LOS TERRITORIOS SUSCEPTIBLES DE SER LEGALIZADOS.</v>
          </cell>
          <cell r="AD675">
            <v>44587</v>
          </cell>
          <cell r="AE675">
            <v>44587</v>
          </cell>
          <cell r="AF675">
            <v>44587</v>
          </cell>
          <cell r="AG675">
            <v>44920</v>
          </cell>
          <cell r="AH675">
            <v>11</v>
          </cell>
          <cell r="AI675">
            <v>0</v>
          </cell>
          <cell r="AJ675">
            <v>11</v>
          </cell>
          <cell r="AK675">
            <v>11</v>
          </cell>
          <cell r="AL675">
            <v>0</v>
          </cell>
          <cell r="AN675">
            <v>44920</v>
          </cell>
          <cell r="AO675">
            <v>80300000</v>
          </cell>
          <cell r="AP675">
            <v>80300000</v>
          </cell>
          <cell r="AQ675">
            <v>7300000</v>
          </cell>
          <cell r="AR675">
            <v>0</v>
          </cell>
          <cell r="AS675">
            <v>2691</v>
          </cell>
          <cell r="AT675">
            <v>492</v>
          </cell>
          <cell r="AU675">
            <v>44565</v>
          </cell>
          <cell r="AV675">
            <v>80300000</v>
          </cell>
          <cell r="AW675" t="str">
            <v>O23011601190000007577</v>
          </cell>
          <cell r="AX675" t="str">
            <v>INVERSION</v>
          </cell>
          <cell r="AY675">
            <v>0</v>
          </cell>
          <cell r="AZ675" t="str">
            <v>5000266319</v>
          </cell>
          <cell r="BA675">
            <v>626</v>
          </cell>
          <cell r="BB675">
            <v>44580</v>
          </cell>
          <cell r="BC675">
            <v>80300000</v>
          </cell>
          <cell r="BK675" t="str">
            <v/>
          </cell>
          <cell r="CE675" t="str">
            <v/>
          </cell>
          <cell r="CF675" t="str">
            <v/>
          </cell>
          <cell r="EL675" t="str">
            <v>NO</v>
          </cell>
          <cell r="EM675" t="str">
            <v>No Aplica</v>
          </cell>
          <cell r="EN675" t="str">
            <v xml:space="preserve">120
</v>
          </cell>
          <cell r="EO675" t="e">
            <v>#VALUE!</v>
          </cell>
          <cell r="EP675">
            <v>45820</v>
          </cell>
          <cell r="ES675" t="str">
            <v>Clausula 1 - Numeral 6 y 23</v>
          </cell>
          <cell r="ET67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75" t="str">
            <v>No aplica</v>
          </cell>
        </row>
        <row r="676">
          <cell r="E676">
            <v>670</v>
          </cell>
          <cell r="F676" t="str">
            <v>670-2022</v>
          </cell>
          <cell r="G676" t="str">
            <v>CO1.PCCNTR.3302468</v>
          </cell>
          <cell r="H676" t="str">
            <v>BENEFICIAR 15851 HOGARES  CON SUBSIDIOS PARA ADQUISICIÓN DE VIVIENDA VIS Y VIP</v>
          </cell>
          <cell r="I676" t="str">
            <v>En Ejecución</v>
          </cell>
          <cell r="J676" t="str">
            <v>https://community.secop.gov.co/Public/Tendering/OpportunityDetail/Index?noticeUID=CO1.NTC.2612885&amp;isFromPublicArea=True&amp;isModal=true&amp;asPopupView=true</v>
          </cell>
          <cell r="K676" t="str">
            <v>SDHT-SDRPUB-PSP-042-2022</v>
          </cell>
          <cell r="L676" t="str">
            <v>X</v>
          </cell>
          <cell r="N676" t="str">
            <v>CC</v>
          </cell>
          <cell r="O676">
            <v>79835957</v>
          </cell>
          <cell r="Q676" t="str">
            <v>CIFUENTES</v>
          </cell>
          <cell r="R676" t="str">
            <v>LUIS ALEXANDER</v>
          </cell>
          <cell r="S676" t="str">
            <v>No Aplica</v>
          </cell>
          <cell r="T676" t="str">
            <v>LUIS ALEXANDER CIFUENTES</v>
          </cell>
          <cell r="U676" t="str">
            <v>F</v>
          </cell>
          <cell r="V676">
            <v>44582</v>
          </cell>
          <cell r="W676" t="str">
            <v>No Aplica</v>
          </cell>
          <cell r="X676">
            <v>44585</v>
          </cell>
          <cell r="Y676">
            <v>44857</v>
          </cell>
          <cell r="Z676" t="str">
            <v>Contratación Directa</v>
          </cell>
          <cell r="AA676" t="str">
            <v>Contrato</v>
          </cell>
          <cell r="AB676" t="str">
            <v>Prestación de Servicios Profesionales</v>
          </cell>
          <cell r="AC676" t="str">
            <v>PRESTAR SERVICIOS PROFESIONALES PARA BRINDAR LA GESTIÓN JURÍDICA EN LOS PROGRAMAS E INSTRUMENTOS DE FINANCIACIÓN PARA EL ACCESO A LA VIVIENDA DE LA SECRETARIA DISTRITAL DEL HÁBITAT.</v>
          </cell>
          <cell r="AD676">
            <v>44586</v>
          </cell>
          <cell r="AE676">
            <v>44586</v>
          </cell>
          <cell r="AF676">
            <v>44586</v>
          </cell>
          <cell r="AG676">
            <v>44858</v>
          </cell>
          <cell r="AH676">
            <v>9</v>
          </cell>
          <cell r="AI676">
            <v>0</v>
          </cell>
          <cell r="AJ676">
            <v>9</v>
          </cell>
          <cell r="AK676">
            <v>9</v>
          </cell>
          <cell r="AL676">
            <v>0</v>
          </cell>
          <cell r="AN676">
            <v>44858</v>
          </cell>
          <cell r="AO676">
            <v>41715000</v>
          </cell>
          <cell r="AP676">
            <v>41715000</v>
          </cell>
          <cell r="AQ676">
            <v>4635000</v>
          </cell>
          <cell r="AR676">
            <v>0</v>
          </cell>
          <cell r="AS676">
            <v>3732</v>
          </cell>
          <cell r="AT676">
            <v>202</v>
          </cell>
          <cell r="AU676">
            <v>44564</v>
          </cell>
          <cell r="AV676">
            <v>41715000</v>
          </cell>
          <cell r="AW676" t="str">
            <v>O23011601010000007823</v>
          </cell>
          <cell r="AX676" t="str">
            <v>INVERSION</v>
          </cell>
          <cell r="AY676">
            <v>0</v>
          </cell>
          <cell r="AZ676" t="str">
            <v>5000278111</v>
          </cell>
          <cell r="BA676" t="str">
            <v>767</v>
          </cell>
          <cell r="BB676">
            <v>44586</v>
          </cell>
          <cell r="BC676">
            <v>41715000</v>
          </cell>
          <cell r="BK676" t="str">
            <v/>
          </cell>
          <cell r="CE676" t="str">
            <v/>
          </cell>
          <cell r="CF676" t="str">
            <v/>
          </cell>
          <cell r="DA676">
            <v>44816</v>
          </cell>
          <cell r="DB676" t="str">
            <v>MELISSA ANDREA VALERO YAGUE</v>
          </cell>
          <cell r="DC676">
            <v>1018443142</v>
          </cell>
          <cell r="DD676" t="str">
            <v>Carrera 30 No. 25B - 07 Apto 202 Barrio Gran América</v>
          </cell>
          <cell r="DE676">
            <v>3144862887</v>
          </cell>
          <cell r="DF676" t="str">
            <v>one_melissa@hotmail.com</v>
          </cell>
          <cell r="DG676">
            <v>6643500</v>
          </cell>
          <cell r="DH676" t="str">
            <v>No Aplica</v>
          </cell>
          <cell r="EL676" t="str">
            <v>NO</v>
          </cell>
          <cell r="EM676" t="str">
            <v>No Aplica</v>
          </cell>
          <cell r="EN676" t="str">
            <v xml:space="preserve">120
</v>
          </cell>
          <cell r="EO676" t="e">
            <v>#VALUE!</v>
          </cell>
          <cell r="EP676">
            <v>45758</v>
          </cell>
          <cell r="ES676" t="str">
            <v>Clausula 1 - Numeral 6 y 23</v>
          </cell>
          <cell r="ET67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76" t="str">
            <v>No aplica</v>
          </cell>
        </row>
        <row r="677">
          <cell r="E677">
            <v>671</v>
          </cell>
          <cell r="F677" t="str">
            <v>671-2022</v>
          </cell>
          <cell r="G677" t="str">
            <v>CO1.PCCNTR.3303017</v>
          </cell>
          <cell r="H677" t="str">
            <v>PROMOVER 100 % DE LA IMPLEMENTACIÓN DE LAS FUENTES DE FINANCIACIÓN PARA EL HÁBITAT</v>
          </cell>
          <cell r="I677" t="str">
            <v>En Ejecución</v>
          </cell>
          <cell r="J677" t="str">
            <v>https://community.secop.gov.co/Public/Tendering/OpportunityDetail/Index?noticeUID=CO1.NTC.2613336&amp;isFromPublicArea=True&amp;isModal=true&amp;asPopupView=true</v>
          </cell>
          <cell r="K677" t="str">
            <v>SDHT-SDRPRI-031-2022</v>
          </cell>
          <cell r="L677" t="str">
            <v>X</v>
          </cell>
          <cell r="N677" t="str">
            <v>CC</v>
          </cell>
          <cell r="O677">
            <v>79697408</v>
          </cell>
          <cell r="P677">
            <v>1</v>
          </cell>
          <cell r="Q677" t="str">
            <v xml:space="preserve">REY </v>
          </cell>
          <cell r="R677" t="str">
            <v>JESUS ADELMO</v>
          </cell>
          <cell r="S677" t="str">
            <v>No Aplica</v>
          </cell>
          <cell r="T677" t="str">
            <v xml:space="preserve">JESUS ADELMO REY </v>
          </cell>
          <cell r="U677" t="str">
            <v>M</v>
          </cell>
          <cell r="V677">
            <v>44581</v>
          </cell>
          <cell r="W677" t="str">
            <v>No Aplica</v>
          </cell>
          <cell r="X677">
            <v>44581</v>
          </cell>
          <cell r="Y677">
            <v>44930</v>
          </cell>
          <cell r="Z677" t="str">
            <v>Contratación Directa</v>
          </cell>
          <cell r="AA677" t="str">
            <v>Contrato</v>
          </cell>
          <cell r="AB677" t="str">
            <v>Prestación de Servicios Profesionales</v>
          </cell>
          <cell r="AC677" t="str">
            <v>PRESTAR SERVICIOS PROFESIONALES PARA ASISTIR A LOS HOGARES EN LOS PROGRAMAS DE PROMOCIÓN DEL ACCESO AL MERCADO DE LA VIVIENDA VIS Y VIP.</v>
          </cell>
          <cell r="AD677">
            <v>44581</v>
          </cell>
          <cell r="AE677">
            <v>44585</v>
          </cell>
          <cell r="AF677">
            <v>44585</v>
          </cell>
          <cell r="AG677">
            <v>44934</v>
          </cell>
          <cell r="AH677">
            <v>11</v>
          </cell>
          <cell r="AI677">
            <v>15</v>
          </cell>
          <cell r="AJ677">
            <v>11.5</v>
          </cell>
          <cell r="AK677">
            <v>11</v>
          </cell>
          <cell r="AL677">
            <v>15</v>
          </cell>
          <cell r="AN677">
            <v>44934</v>
          </cell>
          <cell r="AO677">
            <v>71070000</v>
          </cell>
          <cell r="AP677">
            <v>71070000</v>
          </cell>
          <cell r="AQ677">
            <v>6180000</v>
          </cell>
          <cell r="AR677">
            <v>0</v>
          </cell>
          <cell r="AS677">
            <v>3631</v>
          </cell>
          <cell r="AT677">
            <v>784</v>
          </cell>
          <cell r="AU677">
            <v>44567</v>
          </cell>
          <cell r="AV677">
            <v>71070000</v>
          </cell>
          <cell r="AW677" t="str">
            <v>O23011601190000007825</v>
          </cell>
          <cell r="AX677" t="str">
            <v>INVERSION</v>
          </cell>
          <cell r="AY677">
            <v>0</v>
          </cell>
          <cell r="AZ677" t="str">
            <v>5000267685</v>
          </cell>
          <cell r="BA677">
            <v>657</v>
          </cell>
          <cell r="BB677">
            <v>44581</v>
          </cell>
          <cell r="BC677">
            <v>71070000</v>
          </cell>
          <cell r="BK677" t="str">
            <v/>
          </cell>
          <cell r="CE677" t="str">
            <v/>
          </cell>
          <cell r="CF677" t="str">
            <v/>
          </cell>
          <cell r="EL677" t="str">
            <v>NO</v>
          </cell>
          <cell r="EM677" t="str">
            <v>No Aplica</v>
          </cell>
          <cell r="EN677" t="str">
            <v xml:space="preserve">120
</v>
          </cell>
          <cell r="EO677" t="e">
            <v>#VALUE!</v>
          </cell>
          <cell r="EP677">
            <v>45834</v>
          </cell>
          <cell r="ES677" t="str">
            <v>Clausula 1 - Numeral 6 y 23</v>
          </cell>
          <cell r="ET67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77" t="str">
            <v>No aplica</v>
          </cell>
        </row>
        <row r="678">
          <cell r="E678">
            <v>672</v>
          </cell>
          <cell r="F678" t="str">
            <v>672-2022</v>
          </cell>
          <cell r="G678" t="str">
            <v>CO1.PCCNTR.3330093</v>
          </cell>
          <cell r="H678" t="str">
            <v>IMPLEMENTAR 1  SISTEMA  DE LA SDHT</v>
          </cell>
          <cell r="I678" t="str">
            <v>En Ejecución</v>
          </cell>
          <cell r="J678" t="str">
            <v>https://community.secop.gov.co/Public/Tendering/OpportunityDetail/Index?noticeUID=CO1.NTC.2636043&amp;isFromPublicArea=True&amp;isModal=true&amp;asPopupView=true</v>
          </cell>
          <cell r="K678" t="str">
            <v>SDHT-SDA-PSP-041-2022</v>
          </cell>
          <cell r="L678" t="str">
            <v>X</v>
          </cell>
          <cell r="N678" t="str">
            <v>CC</v>
          </cell>
          <cell r="O678">
            <v>1032460883</v>
          </cell>
          <cell r="P678">
            <v>7</v>
          </cell>
          <cell r="Q678" t="str">
            <v>TORRES MONTAÑO</v>
          </cell>
          <cell r="R678" t="str">
            <v>JUAN CARLOS</v>
          </cell>
          <cell r="S678" t="str">
            <v>No Aplica</v>
          </cell>
          <cell r="T678" t="str">
            <v>JUAN CARLOS TORRES MONTAÑO</v>
          </cell>
          <cell r="U678" t="str">
            <v>M</v>
          </cell>
          <cell r="V678">
            <v>44581</v>
          </cell>
          <cell r="W678" t="str">
            <v>No Aplica</v>
          </cell>
          <cell r="X678">
            <v>44585</v>
          </cell>
          <cell r="Y678">
            <v>44930</v>
          </cell>
          <cell r="Z678" t="str">
            <v>Contratación Directa</v>
          </cell>
          <cell r="AA678" t="str">
            <v>Contrato</v>
          </cell>
          <cell r="AB678" t="str">
            <v>Prestación de Servicios Profesionales</v>
          </cell>
          <cell r="AC678" t="str">
            <v>PRESTAR SERVICIOS PROFESIONALES A LA SUBDIRECCIÓN ADMINISTRATIVA PARA APOYAR TEMAS RELACIONADOS CON LA PLANEACIÓN Y EL SEGUIMIENTO A LOS PLANES DE MEJORAMIENTO.</v>
          </cell>
          <cell r="AD678">
            <v>44585</v>
          </cell>
          <cell r="AE678">
            <v>44585</v>
          </cell>
          <cell r="AF678">
            <v>44585</v>
          </cell>
          <cell r="AG678">
            <v>44933</v>
          </cell>
          <cell r="AH678">
            <v>11</v>
          </cell>
          <cell r="AI678">
            <v>15</v>
          </cell>
          <cell r="AJ678">
            <v>11.5</v>
          </cell>
          <cell r="AK678">
            <v>11</v>
          </cell>
          <cell r="AL678">
            <v>15</v>
          </cell>
          <cell r="AN678">
            <v>44933</v>
          </cell>
          <cell r="AO678">
            <v>71070000</v>
          </cell>
          <cell r="AP678">
            <v>71070000</v>
          </cell>
          <cell r="AQ678">
            <v>6180000</v>
          </cell>
          <cell r="AR678">
            <v>0</v>
          </cell>
          <cell r="AS678">
            <v>3181</v>
          </cell>
          <cell r="AT678">
            <v>694</v>
          </cell>
          <cell r="AU678">
            <v>44565</v>
          </cell>
          <cell r="AV678">
            <v>71070000</v>
          </cell>
          <cell r="AW678" t="str">
            <v>O23011605560000007754</v>
          </cell>
          <cell r="AX678" t="str">
            <v>INVERSION</v>
          </cell>
          <cell r="AY678">
            <v>0</v>
          </cell>
          <cell r="AZ678" t="str">
            <v>5000269897</v>
          </cell>
          <cell r="BA678">
            <v>684</v>
          </cell>
          <cell r="BB678">
            <v>44582</v>
          </cell>
          <cell r="BC678">
            <v>71070000</v>
          </cell>
          <cell r="BK678" t="str">
            <v/>
          </cell>
          <cell r="CE678" t="str">
            <v/>
          </cell>
          <cell r="CF678" t="str">
            <v/>
          </cell>
          <cell r="EL678" t="str">
            <v>NO</v>
          </cell>
          <cell r="EM678" t="str">
            <v>No Aplica</v>
          </cell>
          <cell r="EN678" t="str">
            <v xml:space="preserve">120
</v>
          </cell>
          <cell r="EO678" t="e">
            <v>#VALUE!</v>
          </cell>
          <cell r="EP678">
            <v>45833</v>
          </cell>
          <cell r="ES678" t="str">
            <v>Clausula 1 - Numeral 6 y 23</v>
          </cell>
          <cell r="ET67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78" t="str">
            <v>No aplica</v>
          </cell>
        </row>
        <row r="679">
          <cell r="E679">
            <v>673</v>
          </cell>
          <cell r="F679" t="str">
            <v>673-2022</v>
          </cell>
          <cell r="G679" t="str">
            <v>CO1.PCCNTR.3329475</v>
          </cell>
          <cell r="H679" t="str">
            <v>IMPLEMENTAR 1  SISTEMA  DE LA SDHT</v>
          </cell>
          <cell r="I679" t="str">
            <v>En Ejecución</v>
          </cell>
          <cell r="J679" t="str">
            <v>https://community.secop.gov.co/Public/Tendering/OpportunityDetail/Index?noticeUID=CO1.NTC.2635427&amp;isFromPublicArea=True&amp;isModal=true&amp;asPopupView=true</v>
          </cell>
          <cell r="K679" t="str">
            <v>SDHT-SDA-PSP-032-2022</v>
          </cell>
          <cell r="L679" t="str">
            <v>X</v>
          </cell>
          <cell r="N679" t="str">
            <v>CC</v>
          </cell>
          <cell r="O679">
            <v>1067843955</v>
          </cell>
          <cell r="P679">
            <v>0</v>
          </cell>
          <cell r="Q679" t="str">
            <v>PONCE CARDENAS</v>
          </cell>
          <cell r="R679" t="str">
            <v>DIEGO ARMANDO</v>
          </cell>
          <cell r="S679" t="str">
            <v>No Aplica</v>
          </cell>
          <cell r="T679" t="str">
            <v>DIEGO ARMANDO PONCE CARDENAS</v>
          </cell>
          <cell r="U679" t="str">
            <v>M</v>
          </cell>
          <cell r="V679">
            <v>44581</v>
          </cell>
          <cell r="W679" t="str">
            <v>No Aplica</v>
          </cell>
          <cell r="X679">
            <v>44585</v>
          </cell>
          <cell r="Y679">
            <v>44930</v>
          </cell>
          <cell r="Z679" t="str">
            <v>Contratación Directa</v>
          </cell>
          <cell r="AA679" t="str">
            <v>Contrato</v>
          </cell>
          <cell r="AB679" t="str">
            <v>Prestación de Servicios Profesionales</v>
          </cell>
          <cell r="AC679" t="str">
            <v>PRESTAR SERVICIOS PROFESIONALES PARA EL ACOMPAÑAMIENTO Y TRAMITES DERIVADOS DE LA PLATAFORMA SECOP II.</v>
          </cell>
          <cell r="AD679">
            <v>44585</v>
          </cell>
          <cell r="AE679">
            <v>44585</v>
          </cell>
          <cell r="AF679">
            <v>44585</v>
          </cell>
          <cell r="AG679">
            <v>44932</v>
          </cell>
          <cell r="AH679">
            <v>11</v>
          </cell>
          <cell r="AI679">
            <v>15</v>
          </cell>
          <cell r="AJ679">
            <v>11.5</v>
          </cell>
          <cell r="AK679">
            <v>11</v>
          </cell>
          <cell r="AL679">
            <v>15</v>
          </cell>
          <cell r="AN679">
            <v>44932</v>
          </cell>
          <cell r="AO679">
            <v>85675000</v>
          </cell>
          <cell r="AP679">
            <v>85675000</v>
          </cell>
          <cell r="AQ679">
            <v>7450000</v>
          </cell>
          <cell r="AR679">
            <v>0</v>
          </cell>
          <cell r="AS679">
            <v>3137</v>
          </cell>
          <cell r="AT679">
            <v>629</v>
          </cell>
          <cell r="AU679">
            <v>44565</v>
          </cell>
          <cell r="AV679">
            <v>85675000</v>
          </cell>
          <cell r="AW679" t="str">
            <v>O23011605560000007754</v>
          </cell>
          <cell r="AX679" t="str">
            <v>INVERSION</v>
          </cell>
          <cell r="AY679">
            <v>0</v>
          </cell>
          <cell r="AZ679" t="str">
            <v>5000269945</v>
          </cell>
          <cell r="BA679">
            <v>685</v>
          </cell>
          <cell r="BB679">
            <v>44582</v>
          </cell>
          <cell r="BC679">
            <v>85675000</v>
          </cell>
          <cell r="BK679" t="str">
            <v/>
          </cell>
          <cell r="CE679" t="str">
            <v/>
          </cell>
          <cell r="CF679" t="str">
            <v/>
          </cell>
          <cell r="EL679" t="str">
            <v>NO</v>
          </cell>
          <cell r="EM679" t="str">
            <v>No Aplica</v>
          </cell>
          <cell r="EN679" t="str">
            <v xml:space="preserve">120
</v>
          </cell>
          <cell r="EO679" t="e">
            <v>#VALUE!</v>
          </cell>
          <cell r="EP679">
            <v>45832</v>
          </cell>
          <cell r="ES679" t="str">
            <v>Clausula 1 - Numeral 6 y 23</v>
          </cell>
          <cell r="ET67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79" t="str">
            <v>No aplica</v>
          </cell>
        </row>
        <row r="680">
          <cell r="E680">
            <v>674</v>
          </cell>
          <cell r="F680" t="str">
            <v>674-2022</v>
          </cell>
          <cell r="G680" t="str">
            <v>CO1.PCCNTR.3309502</v>
          </cell>
          <cell r="H680" t="str">
            <v>GESTIONAR Y ATENDER EL 100 % DE LOS REQUERIMIENTOS ALLEGADOS A LA ENTIDAD, RELACIONADOS CON ARRENDAMIENTO Y DESARROLLO DE VIVIENDA</v>
          </cell>
          <cell r="I680" t="str">
            <v>En Ejecución</v>
          </cell>
          <cell r="J680" t="str">
            <v>https://community.secop.gov.co/Public/Tendering/OpportunityDetail/Index?noticeUID=CO1.NTC.2619363&amp;isFromPublicArea=True&amp;isModal=False</v>
          </cell>
          <cell r="K680" t="str">
            <v>SDHT-SDICV-PSP-060-2022</v>
          </cell>
          <cell r="L680" t="str">
            <v>X</v>
          </cell>
          <cell r="N680" t="str">
            <v>CC</v>
          </cell>
          <cell r="O680">
            <v>39571538</v>
          </cell>
          <cell r="P680">
            <v>1</v>
          </cell>
          <cell r="Q680" t="str">
            <v>GODOY RAMOS</v>
          </cell>
          <cell r="R680" t="str">
            <v>MILITZA</v>
          </cell>
          <cell r="S680" t="str">
            <v>No Aplica</v>
          </cell>
          <cell r="T680" t="str">
            <v>MILITZA GODOY RAMOS</v>
          </cell>
          <cell r="U680" t="str">
            <v>F</v>
          </cell>
          <cell r="V680">
            <v>44580</v>
          </cell>
          <cell r="W680" t="str">
            <v>No Aplica</v>
          </cell>
          <cell r="X680">
            <v>44581</v>
          </cell>
          <cell r="Y680">
            <v>44926</v>
          </cell>
          <cell r="Z680" t="str">
            <v>Contratación Directa</v>
          </cell>
          <cell r="AA680" t="str">
            <v>Contrato</v>
          </cell>
          <cell r="AB680" t="str">
            <v>Prestación de Servicios Profesionales</v>
          </cell>
          <cell r="AC680" t="str">
            <v>PRESTAR SERVICIOS PROFESIONALES PARA APOYAR TECNICAMENTE LA SUSTANCIACIÓN DE LAS INVESTIGACIONES ADMINISTRATIVAS RELACIONADAS CON LA ENAJENACIÓN Y ARRENDAMIENTO DE VIVIENDA</v>
          </cell>
          <cell r="AD680">
            <v>44581</v>
          </cell>
          <cell r="AE680">
            <v>44582</v>
          </cell>
          <cell r="AF680">
            <v>44582</v>
          </cell>
          <cell r="AG680">
            <v>44930</v>
          </cell>
          <cell r="AH680">
            <v>11</v>
          </cell>
          <cell r="AI680">
            <v>15</v>
          </cell>
          <cell r="AJ680">
            <v>11.5</v>
          </cell>
          <cell r="AK680">
            <v>11</v>
          </cell>
          <cell r="AL680">
            <v>15</v>
          </cell>
          <cell r="AN680">
            <v>44930</v>
          </cell>
          <cell r="AO680">
            <v>65739750</v>
          </cell>
          <cell r="AP680">
            <v>65739750</v>
          </cell>
          <cell r="AQ680">
            <v>5716500</v>
          </cell>
          <cell r="AR680">
            <v>0</v>
          </cell>
          <cell r="AS680">
            <v>2842</v>
          </cell>
          <cell r="AT680">
            <v>827</v>
          </cell>
          <cell r="AU680">
            <v>44568</v>
          </cell>
          <cell r="AV680">
            <v>65739750</v>
          </cell>
          <cell r="AW680" t="str">
            <v>O23011603450000007812</v>
          </cell>
          <cell r="AX680" t="str">
            <v>INVERSION</v>
          </cell>
          <cell r="AY680">
            <v>0</v>
          </cell>
          <cell r="AZ680" t="str">
            <v>5000267963</v>
          </cell>
          <cell r="BA680">
            <v>662</v>
          </cell>
          <cell r="BB680">
            <v>44581</v>
          </cell>
          <cell r="BC680">
            <v>65739750</v>
          </cell>
          <cell r="BK680" t="str">
            <v/>
          </cell>
          <cell r="CE680" t="str">
            <v/>
          </cell>
          <cell r="CF680" t="str">
            <v/>
          </cell>
          <cell r="EL680" t="str">
            <v>NO</v>
          </cell>
          <cell r="EM680" t="str">
            <v>No Aplica</v>
          </cell>
          <cell r="EN680" t="str">
            <v xml:space="preserve">120
</v>
          </cell>
          <cell r="EO680" t="e">
            <v>#VALUE!</v>
          </cell>
          <cell r="EP680">
            <v>45830</v>
          </cell>
          <cell r="ES680" t="str">
            <v>Clausula 1 - Numeral 6 y 23</v>
          </cell>
          <cell r="ET68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80" t="str">
            <v>No aplica</v>
          </cell>
        </row>
        <row r="681">
          <cell r="E681">
            <v>675</v>
          </cell>
          <cell r="F681" t="str">
            <v>675-2022</v>
          </cell>
          <cell r="G681" t="str">
            <v>CO1.PCCNTR.3310746</v>
          </cell>
          <cell r="H681" t="str">
            <v>IMPLEMENTAR 100 % DEL SISTEMA DE SERVICIO AL CIUDADANO.</v>
          </cell>
          <cell r="I681" t="str">
            <v>En Ejecución</v>
          </cell>
          <cell r="J681" t="str">
            <v>https://community.secop.gov.co/Public/Tendering/OpportunityDetail/Index?noticeUID=CO1.NTC.2620835&amp;isFromPublicArea=True&amp;isModal=true&amp;asPopupView=true</v>
          </cell>
          <cell r="K681" t="str">
            <v>SDHT-SDA-PSAG-008-2022</v>
          </cell>
          <cell r="L681" t="str">
            <v>X</v>
          </cell>
          <cell r="N681" t="str">
            <v>CC</v>
          </cell>
          <cell r="O681">
            <v>1030636071</v>
          </cell>
          <cell r="P681">
            <v>3</v>
          </cell>
          <cell r="Q681" t="str">
            <v>FERNANDEZ ALVARADO</v>
          </cell>
          <cell r="R681" t="str">
            <v>HARLEY FERNEY</v>
          </cell>
          <cell r="S681" t="str">
            <v>No Aplica</v>
          </cell>
          <cell r="T681" t="str">
            <v>HARLEY FERNEY FERNANDEZ ALVARADO</v>
          </cell>
          <cell r="U681" t="str">
            <v>M</v>
          </cell>
          <cell r="V681">
            <v>44580</v>
          </cell>
          <cell r="W681" t="str">
            <v>No Aplica</v>
          </cell>
          <cell r="X681">
            <v>44582</v>
          </cell>
          <cell r="Y681">
            <v>44761</v>
          </cell>
          <cell r="Z681" t="str">
            <v>Contratación Directa</v>
          </cell>
          <cell r="AA681" t="str">
            <v>Contrato</v>
          </cell>
          <cell r="AB681" t="str">
            <v>Prestación de Servicios  de Apoyo a la Gestión</v>
          </cell>
          <cell r="AC681" t="str">
            <v>PRESTAR SERVICIOS TÉCNICOS PARA APOYAR LA GESTIÓN ADMINISTRATIVA Y OPERATIVA, EN LA GENERACIÓN Y ANÁLISIS DE DATOS RELACIONADOS CON EL PROCESO DE SERVICIO A LA CIUDADANÍA.</v>
          </cell>
          <cell r="AD681">
            <v>44582</v>
          </cell>
          <cell r="AE681">
            <v>44582</v>
          </cell>
          <cell r="AF681">
            <v>44582</v>
          </cell>
          <cell r="AG681">
            <v>44762</v>
          </cell>
          <cell r="AH681">
            <v>6</v>
          </cell>
          <cell r="AI681">
            <v>0</v>
          </cell>
          <cell r="AJ681">
            <v>6</v>
          </cell>
          <cell r="AK681">
            <v>6</v>
          </cell>
          <cell r="AL681">
            <v>0</v>
          </cell>
          <cell r="AN681">
            <v>44762</v>
          </cell>
          <cell r="AO681">
            <v>27000000</v>
          </cell>
          <cell r="AP681">
            <v>27000000</v>
          </cell>
          <cell r="AQ681">
            <v>4500000</v>
          </cell>
          <cell r="AR681">
            <v>0</v>
          </cell>
          <cell r="AS681">
            <v>3065</v>
          </cell>
          <cell r="AT681">
            <v>662</v>
          </cell>
          <cell r="AU681">
            <v>44565</v>
          </cell>
          <cell r="AV681">
            <v>27000000</v>
          </cell>
          <cell r="AW681" t="str">
            <v>O23011605560000007754</v>
          </cell>
          <cell r="AX681" t="str">
            <v>INVERSION</v>
          </cell>
          <cell r="AY681">
            <v>0</v>
          </cell>
          <cell r="AZ681" t="str">
            <v>5000267427</v>
          </cell>
          <cell r="BA681">
            <v>633</v>
          </cell>
          <cell r="BB681">
            <v>44581</v>
          </cell>
          <cell r="BC681">
            <v>27000000</v>
          </cell>
          <cell r="BK681" t="str">
            <v/>
          </cell>
          <cell r="CE681" t="str">
            <v/>
          </cell>
          <cell r="CF681" t="str">
            <v/>
          </cell>
          <cell r="EL681" t="str">
            <v>NO</v>
          </cell>
          <cell r="EM681" t="str">
            <v>No Aplica</v>
          </cell>
          <cell r="EN681" t="str">
            <v xml:space="preserve">120
</v>
          </cell>
          <cell r="EO681" t="e">
            <v>#VALUE!</v>
          </cell>
          <cell r="EP681">
            <v>45662</v>
          </cell>
          <cell r="ES681" t="str">
            <v>Clausula 1 - Numeral 6 y 23</v>
          </cell>
          <cell r="ET68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81" t="str">
            <v>No aplica</v>
          </cell>
        </row>
        <row r="682">
          <cell r="E682">
            <v>676</v>
          </cell>
          <cell r="F682" t="str">
            <v>676-2022</v>
          </cell>
          <cell r="G682" t="str">
            <v>CO1.PCCNTR.3310762</v>
          </cell>
          <cell r="H682" t="str">
            <v>IMPLEMENTAR 100 % DEL SISTEMA DE SERVICIO AL CIUDADANO.</v>
          </cell>
          <cell r="I682" t="str">
            <v>En Ejecución</v>
          </cell>
          <cell r="J682" t="str">
            <v>https://community.secop.gov.co/Public/Tendering/OpportunityDetail/Index?noticeUID=CO1.NTC.2620685&amp;isFromPublicArea=True&amp;isModal=False</v>
          </cell>
          <cell r="K682" t="str">
            <v>SDHT-SDA-PSAG-022-2022</v>
          </cell>
          <cell r="L682" t="str">
            <v>X</v>
          </cell>
          <cell r="N682" t="str">
            <v>CC</v>
          </cell>
          <cell r="O682">
            <v>79706602</v>
          </cell>
          <cell r="P682">
            <v>2</v>
          </cell>
          <cell r="Q682" t="str">
            <v>MARTINEZ CARRILLO</v>
          </cell>
          <cell r="R682" t="str">
            <v>OSCAR FABIAN</v>
          </cell>
          <cell r="S682" t="str">
            <v>No Aplica</v>
          </cell>
          <cell r="T682" t="str">
            <v>OSCAR FABIAN MARTINEZ CARRILLO</v>
          </cell>
          <cell r="U682" t="str">
            <v>M</v>
          </cell>
          <cell r="V682">
            <v>44580</v>
          </cell>
          <cell r="W682" t="str">
            <v>No Aplica</v>
          </cell>
          <cell r="X682">
            <v>44582</v>
          </cell>
          <cell r="Y682">
            <v>44761</v>
          </cell>
          <cell r="Z682" t="str">
            <v>Contratación Directa</v>
          </cell>
          <cell r="AA682" t="str">
            <v>Contrato</v>
          </cell>
          <cell r="AB682" t="str">
            <v>Prestación de Servicios  de Apoyo a la Gestión</v>
          </cell>
          <cell r="AC682" t="str">
            <v>PRESTAR SERVICIOS DE APOYO A LA GESTIÓN, PARA LA ATENCIÓN A LA CIUDADANÍA SOBRE LA OFERTA INSTITUCIONAL DE LA SECRETARÍA DISTRITAL DE HÁBITAT, MEDIANTE LOS CANALES OFICIALES DE LA ENTIDAD</v>
          </cell>
          <cell r="AD682">
            <v>44582</v>
          </cell>
          <cell r="AE682">
            <v>44582</v>
          </cell>
          <cell r="AF682">
            <v>44582</v>
          </cell>
          <cell r="AG682">
            <v>44762</v>
          </cell>
          <cell r="AH682">
            <v>6</v>
          </cell>
          <cell r="AI682">
            <v>0</v>
          </cell>
          <cell r="AJ682">
            <v>6</v>
          </cell>
          <cell r="AK682">
            <v>6</v>
          </cell>
          <cell r="AL682">
            <v>0</v>
          </cell>
          <cell r="AN682">
            <v>44762</v>
          </cell>
          <cell r="AO682">
            <v>21000000</v>
          </cell>
          <cell r="AP682">
            <v>21000000</v>
          </cell>
          <cell r="AQ682">
            <v>3500000</v>
          </cell>
          <cell r="AR682">
            <v>0</v>
          </cell>
          <cell r="AS682">
            <v>3078</v>
          </cell>
          <cell r="AT682">
            <v>578</v>
          </cell>
          <cell r="AU682">
            <v>44565</v>
          </cell>
          <cell r="AV682">
            <v>21000000</v>
          </cell>
          <cell r="AW682" t="str">
            <v>O23011605560000007754</v>
          </cell>
          <cell r="AX682" t="str">
            <v>INVERSION</v>
          </cell>
          <cell r="AY682">
            <v>0</v>
          </cell>
          <cell r="AZ682" t="str">
            <v>5000267437</v>
          </cell>
          <cell r="BA682">
            <v>635</v>
          </cell>
          <cell r="BB682">
            <v>44581</v>
          </cell>
          <cell r="BC682">
            <v>21000000</v>
          </cell>
          <cell r="BK682" t="str">
            <v/>
          </cell>
          <cell r="CE682" t="str">
            <v/>
          </cell>
          <cell r="CF682" t="str">
            <v/>
          </cell>
          <cell r="EL682" t="str">
            <v>NO</v>
          </cell>
          <cell r="EM682" t="str">
            <v>No Aplica</v>
          </cell>
          <cell r="EN682" t="str">
            <v xml:space="preserve">120
</v>
          </cell>
          <cell r="EO682" t="e">
            <v>#VALUE!</v>
          </cell>
          <cell r="EP682">
            <v>45662</v>
          </cell>
          <cell r="ES682" t="str">
            <v>Clausula 1 - Numeral 6 y 23</v>
          </cell>
          <cell r="ET68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82" t="str">
            <v>No aplica</v>
          </cell>
        </row>
        <row r="683">
          <cell r="E683">
            <v>677</v>
          </cell>
          <cell r="F683" t="str">
            <v>677-2022</v>
          </cell>
          <cell r="G683" t="str">
            <v>CO1.PCCNTR.3311033</v>
          </cell>
          <cell r="H683" t="str">
            <v>IMPLEMENTAR 100 % DEL SISTEMA DE SERVICIO AL CIUDADANO.</v>
          </cell>
          <cell r="I683" t="str">
            <v>En Ejecución</v>
          </cell>
          <cell r="J683" t="str">
            <v>https://community.secop.gov.co/Public/Tendering/OpportunityDetail/Index?noticeUID=CO1.NTC.2621116&amp;isFromPublicArea=True&amp;isModal=False</v>
          </cell>
          <cell r="K683" t="str">
            <v>SDHT-SDA-PSP-019-2022</v>
          </cell>
          <cell r="L683" t="str">
            <v>X</v>
          </cell>
          <cell r="N683" t="str">
            <v>CC</v>
          </cell>
          <cell r="O683">
            <v>1016057202</v>
          </cell>
          <cell r="P683">
            <v>6</v>
          </cell>
          <cell r="Q683" t="str">
            <v>RODRIGUEZ ARIZA</v>
          </cell>
          <cell r="R683" t="str">
            <v>JESSICA PATRICIA</v>
          </cell>
          <cell r="S683" t="str">
            <v>No Aplica</v>
          </cell>
          <cell r="T683" t="str">
            <v>JESSICA PATRICIA RODRIGUEZ ARIZA</v>
          </cell>
          <cell r="U683" t="str">
            <v>F</v>
          </cell>
          <cell r="V683">
            <v>44580</v>
          </cell>
          <cell r="W683" t="str">
            <v>No Aplica</v>
          </cell>
          <cell r="X683">
            <v>44582</v>
          </cell>
          <cell r="Y683">
            <v>44761</v>
          </cell>
          <cell r="Z683" t="str">
            <v>Contratación Directa</v>
          </cell>
          <cell r="AA683" t="str">
            <v>Contrato</v>
          </cell>
          <cell r="AB683" t="str">
            <v>Prestación de Servicios Profesionales</v>
          </cell>
          <cell r="AC683" t="str">
            <v>PRESTAR SERVICIOS PROFESIONALES PARA APOYAR LA PLANEACIÓN ESTRATÉGICA Y ARTICULACIÓN INSTITUCIONAL E INTERINSTITUCIONAL ASOCIADA AL PROCESO DE SERVICIO A LA CIUDADANÍA, ASÍ COMO APOYAR LA SUPERVISIÓN DE LOS CONTRATOS A CARGO DEL PROCESO DE SERVICIO A LA CIUDADANÍA</v>
          </cell>
          <cell r="AD683">
            <v>44582</v>
          </cell>
          <cell r="AE683">
            <v>44582</v>
          </cell>
          <cell r="AF683">
            <v>44582</v>
          </cell>
          <cell r="AG683">
            <v>44762</v>
          </cell>
          <cell r="AH683">
            <v>6</v>
          </cell>
          <cell r="AI683">
            <v>0</v>
          </cell>
          <cell r="AJ683">
            <v>6</v>
          </cell>
          <cell r="AK683">
            <v>6</v>
          </cell>
          <cell r="AL683">
            <v>0</v>
          </cell>
          <cell r="AN683">
            <v>44762</v>
          </cell>
          <cell r="AO683">
            <v>37080000</v>
          </cell>
          <cell r="AP683">
            <v>37080000</v>
          </cell>
          <cell r="AQ683">
            <v>6180000</v>
          </cell>
          <cell r="AR683">
            <v>0</v>
          </cell>
          <cell r="AS683">
            <v>3054</v>
          </cell>
          <cell r="AT683">
            <v>625</v>
          </cell>
          <cell r="AU683">
            <v>44565</v>
          </cell>
          <cell r="AV683">
            <v>37080000</v>
          </cell>
          <cell r="AW683" t="str">
            <v>O23011605560000007754</v>
          </cell>
          <cell r="AX683" t="str">
            <v>INVERSION</v>
          </cell>
          <cell r="AY683">
            <v>0</v>
          </cell>
          <cell r="AZ683" t="str">
            <v>5000267444</v>
          </cell>
          <cell r="BA683">
            <v>636</v>
          </cell>
          <cell r="BB683">
            <v>44581</v>
          </cell>
          <cell r="BC683">
            <v>37080000</v>
          </cell>
          <cell r="BK683" t="str">
            <v/>
          </cell>
          <cell r="CE683" t="str">
            <v/>
          </cell>
          <cell r="CF683" t="str">
            <v/>
          </cell>
          <cell r="EL683" t="str">
            <v>NO</v>
          </cell>
          <cell r="EM683" t="str">
            <v>No Aplica</v>
          </cell>
          <cell r="EN683" t="str">
            <v xml:space="preserve">120
</v>
          </cell>
          <cell r="EO683" t="e">
            <v>#VALUE!</v>
          </cell>
          <cell r="EP683">
            <v>45662</v>
          </cell>
          <cell r="ES683" t="str">
            <v>Clausula 1 - Numeral 6 y 23</v>
          </cell>
          <cell r="ET68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83" t="str">
            <v>No aplica</v>
          </cell>
        </row>
        <row r="684">
          <cell r="E684">
            <v>678</v>
          </cell>
          <cell r="F684" t="str">
            <v>678-2022</v>
          </cell>
          <cell r="G684" t="str">
            <v>CO1.PCCNTR.3311671</v>
          </cell>
          <cell r="H684" t="str">
            <v>IMPLEMENTAR 100 % DEL SISTEMA DE SERVICIO AL CIUDADANO.</v>
          </cell>
          <cell r="I684" t="str">
            <v>En Ejecución</v>
          </cell>
          <cell r="J684" t="str">
            <v>https://community.secop.gov.co/Public/Tendering/OpportunityDetail/Index?noticeUID=CO1.NTC.2621721&amp;isFromPublicArea=True&amp;isModal=False</v>
          </cell>
          <cell r="K684" t="str">
            <v>SDHT-SDA-PSAG-012-2022</v>
          </cell>
          <cell r="L684" t="str">
            <v>X</v>
          </cell>
          <cell r="N684" t="str">
            <v>CC</v>
          </cell>
          <cell r="O684">
            <v>31643225</v>
          </cell>
          <cell r="P684">
            <v>2</v>
          </cell>
          <cell r="Q684" t="str">
            <v>MONTOYA OCAMPO</v>
          </cell>
          <cell r="R684" t="str">
            <v>CARLA VICTORIA</v>
          </cell>
          <cell r="S684" t="str">
            <v>No Aplica</v>
          </cell>
          <cell r="T684" t="str">
            <v>CARLA VICTORIA MONTOYA OCAMPO</v>
          </cell>
          <cell r="U684" t="str">
            <v>F</v>
          </cell>
          <cell r="V684">
            <v>44580</v>
          </cell>
          <cell r="W684" t="str">
            <v>No Aplica</v>
          </cell>
          <cell r="X684">
            <v>44582</v>
          </cell>
          <cell r="Y684">
            <v>44761</v>
          </cell>
          <cell r="Z684" t="str">
            <v>Contratación Directa</v>
          </cell>
          <cell r="AA684" t="str">
            <v>Contrato</v>
          </cell>
          <cell r="AB684" t="str">
            <v>Prestación de Servicios  de Apoyo a la Gestión</v>
          </cell>
          <cell r="AC684" t="str">
            <v>PRESTAR SERVICIOS DE APOYO A LA GESTIÓN, PARA LAS ACTIVIDADES DE ATENCIÓN Y SERVICIO A LA CIUDADANIA DE LA SECRETARÍA DISTRITAL DE HÁBITAT</v>
          </cell>
          <cell r="AD684">
            <v>44582</v>
          </cell>
          <cell r="AE684">
            <v>44582</v>
          </cell>
          <cell r="AF684">
            <v>44582</v>
          </cell>
          <cell r="AG684">
            <v>44762</v>
          </cell>
          <cell r="AH684">
            <v>6</v>
          </cell>
          <cell r="AI684">
            <v>0</v>
          </cell>
          <cell r="AJ684">
            <v>6</v>
          </cell>
          <cell r="AK684">
            <v>6</v>
          </cell>
          <cell r="AL684">
            <v>0</v>
          </cell>
          <cell r="AN684">
            <v>44762</v>
          </cell>
          <cell r="AO684">
            <v>18600000</v>
          </cell>
          <cell r="AP684">
            <v>18600000</v>
          </cell>
          <cell r="AQ684">
            <v>3100000</v>
          </cell>
          <cell r="AR684">
            <v>0</v>
          </cell>
          <cell r="AS684">
            <v>3085</v>
          </cell>
          <cell r="AT684">
            <v>686</v>
          </cell>
          <cell r="AU684">
            <v>44565</v>
          </cell>
          <cell r="AV684">
            <v>21000000</v>
          </cell>
          <cell r="AW684" t="str">
            <v>O23011605560000007754</v>
          </cell>
          <cell r="AX684" t="str">
            <v>INVERSION</v>
          </cell>
          <cell r="AY684">
            <v>0</v>
          </cell>
          <cell r="AZ684" t="str">
            <v>5000267453</v>
          </cell>
          <cell r="BA684">
            <v>639</v>
          </cell>
          <cell r="BB684">
            <v>44581</v>
          </cell>
          <cell r="BC684">
            <v>18600000</v>
          </cell>
          <cell r="BK684" t="str">
            <v/>
          </cell>
          <cell r="CE684" t="str">
            <v/>
          </cell>
          <cell r="CF684" t="str">
            <v/>
          </cell>
          <cell r="EL684" t="str">
            <v>NO</v>
          </cell>
          <cell r="EM684" t="str">
            <v>No Aplica</v>
          </cell>
          <cell r="EN684" t="str">
            <v xml:space="preserve">120
</v>
          </cell>
          <cell r="EO684" t="e">
            <v>#VALUE!</v>
          </cell>
          <cell r="EP684">
            <v>45662</v>
          </cell>
          <cell r="ES684" t="str">
            <v>Clausula 1 - Numeral 6 y 23</v>
          </cell>
          <cell r="ET68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84" t="str">
            <v>No aplica</v>
          </cell>
        </row>
        <row r="685">
          <cell r="E685">
            <v>679</v>
          </cell>
          <cell r="F685" t="str">
            <v>679-2022</v>
          </cell>
          <cell r="G685" t="str">
            <v>CO1.PCCNTR.3310860</v>
          </cell>
          <cell r="H685" t="str">
            <v>IMPLEMENTAR EN 100 % LA INTEROPERABILIDAD DE LOS SISTEMAS DE INFORMACIÓN</v>
          </cell>
          <cell r="I685" t="str">
            <v>En Ejecución</v>
          </cell>
          <cell r="J685" t="str">
            <v>https://community.secop.gov.co/Public/Tendering/OpportunityDetail/Index?noticeUID=CO1.NTC.2621118&amp;isFromPublicArea=True&amp;isModal=False</v>
          </cell>
          <cell r="K685" t="str">
            <v>SDHT-SGC-PSP-024-2022</v>
          </cell>
          <cell r="L685" t="str">
            <v>X</v>
          </cell>
          <cell r="N685" t="str">
            <v>CC</v>
          </cell>
          <cell r="O685">
            <v>1031123888</v>
          </cell>
          <cell r="P685">
            <v>5</v>
          </cell>
          <cell r="Q685" t="str">
            <v>PEREZ CONTRERAS</v>
          </cell>
          <cell r="R685" t="str">
            <v>JOSE ALFONSO</v>
          </cell>
          <cell r="S685" t="str">
            <v>No Aplica</v>
          </cell>
          <cell r="T685" t="str">
            <v>JOSE ALFONSO PEREZ CONTRERAS</v>
          </cell>
          <cell r="U685" t="str">
            <v>M</v>
          </cell>
          <cell r="V685">
            <v>44580</v>
          </cell>
          <cell r="W685">
            <v>44585</v>
          </cell>
          <cell r="X685">
            <v>44582</v>
          </cell>
          <cell r="Y685">
            <v>44915</v>
          </cell>
          <cell r="Z685" t="str">
            <v>Contratación Directa</v>
          </cell>
          <cell r="AA685" t="str">
            <v>Contrato</v>
          </cell>
          <cell r="AB685" t="str">
            <v>Prestación de Servicios Profesionales</v>
          </cell>
          <cell r="AC685" t="str">
            <v>PRESTAR SERVICIOS PROFESIONALES PARA LA GESTIÓN DE LA INTEROPERABILIDAD ENTRE LOS SISTEMAS DE INFORMACIÓN Y APOYO EN LA ARQUITECTURA DE SOFTWARE DE LA ENTIDAD.</v>
          </cell>
          <cell r="AD685">
            <v>44585</v>
          </cell>
          <cell r="AE685">
            <v>44585</v>
          </cell>
          <cell r="AF685">
            <v>44585</v>
          </cell>
          <cell r="AG685">
            <v>44918</v>
          </cell>
          <cell r="AH685">
            <v>11</v>
          </cell>
          <cell r="AI685">
            <v>0</v>
          </cell>
          <cell r="AJ685">
            <v>11</v>
          </cell>
          <cell r="AK685">
            <v>11</v>
          </cell>
          <cell r="AL685">
            <v>0</v>
          </cell>
          <cell r="AN685">
            <v>44918</v>
          </cell>
          <cell r="AO685">
            <v>90640000</v>
          </cell>
          <cell r="AP685">
            <v>90640000</v>
          </cell>
          <cell r="AQ685">
            <v>8240000</v>
          </cell>
          <cell r="AR685">
            <v>0</v>
          </cell>
          <cell r="AS685">
            <v>3200</v>
          </cell>
          <cell r="AT685">
            <v>903</v>
          </cell>
          <cell r="AU685">
            <v>44580</v>
          </cell>
          <cell r="AV685">
            <v>90640000</v>
          </cell>
          <cell r="AW685" t="str">
            <v>O23011605530000007815</v>
          </cell>
          <cell r="AX685" t="str">
            <v>INVERSION</v>
          </cell>
          <cell r="AY685">
            <v>0</v>
          </cell>
          <cell r="AZ685" t="str">
            <v>5000267459</v>
          </cell>
          <cell r="BA685">
            <v>641</v>
          </cell>
          <cell r="BB685">
            <v>44581</v>
          </cell>
          <cell r="BC685">
            <v>90640000</v>
          </cell>
          <cell r="BK685" t="str">
            <v/>
          </cell>
          <cell r="CE685" t="str">
            <v/>
          </cell>
          <cell r="CF685" t="str">
            <v/>
          </cell>
          <cell r="EL685" t="str">
            <v>NO</v>
          </cell>
          <cell r="EM685" t="str">
            <v>No Aplica</v>
          </cell>
          <cell r="EN685" t="str">
            <v xml:space="preserve">120
</v>
          </cell>
          <cell r="EO685" t="e">
            <v>#VALUE!</v>
          </cell>
          <cell r="EP685">
            <v>45818</v>
          </cell>
          <cell r="ES685" t="str">
            <v>Clausula 1 - Numeral 6 y 23</v>
          </cell>
          <cell r="ET68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85" t="str">
            <v>No aplica</v>
          </cell>
        </row>
        <row r="686">
          <cell r="E686">
            <v>680</v>
          </cell>
          <cell r="F686" t="str">
            <v>680-2022</v>
          </cell>
          <cell r="G686" t="str">
            <v>CO1.PCCNTR.3311518</v>
          </cell>
          <cell r="H686" t="str">
            <v>OBTENER EL 99 % DE ÍNDICE DE DISPONIBILIDAD DE LOS RECURSOS TECNOLÓGICOS.</v>
          </cell>
          <cell r="I686" t="str">
            <v>En Ejecución</v>
          </cell>
          <cell r="J686" t="str">
            <v>https://community.secop.gov.co/Public/Tendering/OpportunityDetail/Index?noticeUID=CO1.NTC.2620981&amp;isFromPublicArea=True&amp;isModal=False</v>
          </cell>
          <cell r="K686" t="str">
            <v>SDHT-SGC-PSP-025-2022</v>
          </cell>
          <cell r="L686" t="str">
            <v>X</v>
          </cell>
          <cell r="N686" t="str">
            <v>CC</v>
          </cell>
          <cell r="O686">
            <v>73185137</v>
          </cell>
          <cell r="P686">
            <v>1</v>
          </cell>
          <cell r="Q686" t="str">
            <v>HERNANDEZ BLANCO</v>
          </cell>
          <cell r="R686" t="str">
            <v>GABINO</v>
          </cell>
          <cell r="S686" t="str">
            <v>No Aplica</v>
          </cell>
          <cell r="T686" t="str">
            <v>GABINO HERNANDEZ BLANCO</v>
          </cell>
          <cell r="U686" t="str">
            <v>M</v>
          </cell>
          <cell r="V686">
            <v>44580</v>
          </cell>
          <cell r="W686" t="str">
            <v>No Aplica</v>
          </cell>
          <cell r="X686">
            <v>44582</v>
          </cell>
          <cell r="Y686">
            <v>44915</v>
          </cell>
          <cell r="Z686" t="str">
            <v>Contratación Directa</v>
          </cell>
          <cell r="AA686" t="str">
            <v>Contrato</v>
          </cell>
          <cell r="AB686" t="str">
            <v>Prestación de Servicios Profesionales</v>
          </cell>
          <cell r="AC686" t="str">
            <v>PRESTAR SERVICIOS PROFESIONALES PARA EL SOPORTE Y GESTIÓN DE LA CAPACIDAD DE LA INFRAESTRUCTURA TECNOLÓGICA</v>
          </cell>
          <cell r="AD686">
            <v>44582</v>
          </cell>
          <cell r="AE686">
            <v>44582</v>
          </cell>
          <cell r="AF686">
            <v>44582</v>
          </cell>
          <cell r="AG686">
            <v>44915</v>
          </cell>
          <cell r="AH686">
            <v>11</v>
          </cell>
          <cell r="AI686">
            <v>0</v>
          </cell>
          <cell r="AJ686">
            <v>11</v>
          </cell>
          <cell r="AK686">
            <v>11</v>
          </cell>
          <cell r="AL686">
            <v>0</v>
          </cell>
          <cell r="AN686">
            <v>44915</v>
          </cell>
          <cell r="AO686">
            <v>79310000</v>
          </cell>
          <cell r="AP686">
            <v>79310000</v>
          </cell>
          <cell r="AQ686">
            <v>7210000</v>
          </cell>
          <cell r="AR686">
            <v>0</v>
          </cell>
          <cell r="AS686">
            <v>3203</v>
          </cell>
          <cell r="AT686">
            <v>908</v>
          </cell>
          <cell r="AU686">
            <v>44580</v>
          </cell>
          <cell r="AV686">
            <v>79310000</v>
          </cell>
          <cell r="AW686" t="str">
            <v>O23011605530000007815</v>
          </cell>
          <cell r="AX686" t="str">
            <v>INVERSION</v>
          </cell>
          <cell r="AY686">
            <v>0</v>
          </cell>
          <cell r="AZ686" t="str">
            <v>5000267466</v>
          </cell>
          <cell r="BA686">
            <v>642</v>
          </cell>
          <cell r="BB686">
            <v>44581</v>
          </cell>
          <cell r="BC686">
            <v>79310000</v>
          </cell>
          <cell r="BK686" t="str">
            <v/>
          </cell>
          <cell r="CE686" t="str">
            <v/>
          </cell>
          <cell r="CF686" t="str">
            <v/>
          </cell>
          <cell r="EL686" t="str">
            <v>NO</v>
          </cell>
          <cell r="EM686" t="str">
            <v>No Aplica</v>
          </cell>
          <cell r="EN686" t="str">
            <v xml:space="preserve">120
</v>
          </cell>
          <cell r="EO686" t="e">
            <v>#VALUE!</v>
          </cell>
          <cell r="EP686">
            <v>45815</v>
          </cell>
          <cell r="ES686" t="str">
            <v>Clausula 1 - Numeral 6 y 23</v>
          </cell>
          <cell r="ET68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86" t="str">
            <v>No aplica</v>
          </cell>
        </row>
        <row r="687">
          <cell r="E687">
            <v>681</v>
          </cell>
          <cell r="F687" t="str">
            <v>681-2022</v>
          </cell>
          <cell r="G687" t="str">
            <v>CO1.PCCNTR.3318656</v>
          </cell>
          <cell r="H687" t="str">
            <v xml:space="preserve">ASIGNAR 4500 SUBSIDIOS PARA MEJORAMIENTO DE VIVIENDA PRIORIZANDO HOGARES CON JEFATURA FEMENINA, PERSONAS CON DISCAPACIDAD, VÍCTIMAS DEL CONFLICTO ARMADO, POBLACIÓN ÉTNICA Y ADULTOS MAYORES </v>
          </cell>
          <cell r="I687" t="str">
            <v>En Ejecución</v>
          </cell>
          <cell r="J687" t="str">
            <v>https://community.secop.gov.co/Public/Tendering/OpportunityDetail/Index?noticeUID=CO1.NTC.2626484&amp;isFromPublicArea=True&amp;isModal=true&amp;asPopupView=true</v>
          </cell>
          <cell r="K687" t="str">
            <v>SDHT-SDB-PSP-098-2022</v>
          </cell>
          <cell r="L687" t="str">
            <v>X</v>
          </cell>
          <cell r="N687" t="str">
            <v>CC</v>
          </cell>
          <cell r="O687">
            <v>52928081</v>
          </cell>
          <cell r="P687">
            <v>1</v>
          </cell>
          <cell r="Q687" t="str">
            <v>BARINAS RAMIREZ</v>
          </cell>
          <cell r="R687" t="str">
            <v>DIANA YELIXA</v>
          </cell>
          <cell r="S687" t="str">
            <v>No Aplica</v>
          </cell>
          <cell r="T687" t="str">
            <v>DIANA YELIXA BARINAS RAMIREZ</v>
          </cell>
          <cell r="U687" t="str">
            <v>F</v>
          </cell>
          <cell r="V687">
            <v>44581</v>
          </cell>
          <cell r="W687">
            <v>44585</v>
          </cell>
          <cell r="X687">
            <v>44585</v>
          </cell>
          <cell r="Y687">
            <v>44915</v>
          </cell>
          <cell r="Z687" t="str">
            <v>Contratación Directa</v>
          </cell>
          <cell r="AA687" t="str">
            <v>Contrato</v>
          </cell>
          <cell r="AB687" t="str">
            <v>Prestación de Servicios Profesionales</v>
          </cell>
          <cell r="AC687" t="str">
            <v>PRESTAR SERVICIOS PROFESIONALES AL DESARROLLO DE LA GESTIÓN SOCIAL Y COMUNITARIA EN EL MARCO DE LOS MEJORAMIENTOS DE VIVIENDA - MODALIDAD HABITABILIDAD EN LOS TERRITORIOS PRIORIZADOS POR LA SECRETARÍA DISTRITAL DEL HÁBITAT</v>
          </cell>
          <cell r="AD687">
            <v>44585</v>
          </cell>
          <cell r="AE687">
            <v>44585</v>
          </cell>
          <cell r="AF687">
            <v>44585</v>
          </cell>
          <cell r="AG687">
            <v>44918</v>
          </cell>
          <cell r="AH687">
            <v>11</v>
          </cell>
          <cell r="AI687">
            <v>0</v>
          </cell>
          <cell r="AJ687">
            <v>11</v>
          </cell>
          <cell r="AK687">
            <v>11</v>
          </cell>
          <cell r="AL687">
            <v>0</v>
          </cell>
          <cell r="AN687">
            <v>44918</v>
          </cell>
          <cell r="AO687">
            <v>67980000</v>
          </cell>
          <cell r="AP687">
            <v>67980000</v>
          </cell>
          <cell r="AQ687">
            <v>6180000</v>
          </cell>
          <cell r="AR687">
            <v>0</v>
          </cell>
          <cell r="AS687">
            <v>2722</v>
          </cell>
          <cell r="AT687">
            <v>624</v>
          </cell>
          <cell r="AU687">
            <v>44565</v>
          </cell>
          <cell r="AV687">
            <v>67980000</v>
          </cell>
          <cell r="AW687" t="str">
            <v>O23011601010000007715</v>
          </cell>
          <cell r="AX687" t="str">
            <v>INVERSION</v>
          </cell>
          <cell r="AY687">
            <v>0</v>
          </cell>
          <cell r="AZ687" t="str">
            <v>5000270312</v>
          </cell>
          <cell r="BA687">
            <v>705</v>
          </cell>
          <cell r="BB687">
            <v>44582</v>
          </cell>
          <cell r="BC687">
            <v>67980000</v>
          </cell>
          <cell r="BK687" t="str">
            <v/>
          </cell>
          <cell r="CE687" t="str">
            <v/>
          </cell>
          <cell r="CF687" t="str">
            <v/>
          </cell>
          <cell r="EL687" t="str">
            <v>NO</v>
          </cell>
          <cell r="EM687" t="str">
            <v>No Aplica</v>
          </cell>
          <cell r="EN687" t="str">
            <v xml:space="preserve">120
</v>
          </cell>
          <cell r="EO687" t="e">
            <v>#VALUE!</v>
          </cell>
          <cell r="EP687">
            <v>45818</v>
          </cell>
          <cell r="ES687" t="str">
            <v>Clausula 1 - Numeral 6 y 23</v>
          </cell>
          <cell r="ET68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87" t="str">
            <v>No aplica</v>
          </cell>
        </row>
        <row r="688">
          <cell r="E688">
            <v>682</v>
          </cell>
          <cell r="F688" t="str">
            <v>682-2022</v>
          </cell>
          <cell r="G688" t="str">
            <v>CO1.PCCNTR.3315977</v>
          </cell>
          <cell r="H688" t="str">
            <v>IMPLEMENTAR 1  SISTEMA  DE LA SDHT</v>
          </cell>
          <cell r="I688" t="str">
            <v>Terminación Anticipada</v>
          </cell>
          <cell r="J688" t="str">
            <v>https://community.secop.gov.co/Public/Tendering/OpportunityDetail/Index?noticeUID=CO1.NTC.2624596&amp;isFromPublicArea=True&amp;isModal=true&amp;asPopupView=true</v>
          </cell>
          <cell r="K688" t="str">
            <v>SDHT-SDA-PSP-027-2022</v>
          </cell>
          <cell r="L688" t="str">
            <v>X</v>
          </cell>
          <cell r="N688" t="str">
            <v>CC</v>
          </cell>
          <cell r="O688">
            <v>52088164</v>
          </cell>
          <cell r="P688">
            <v>7</v>
          </cell>
          <cell r="Q688" t="str">
            <v>PRIETO ARIAS</v>
          </cell>
          <cell r="R688" t="str">
            <v>MARIA CRISTINA</v>
          </cell>
          <cell r="S688" t="str">
            <v>No Aplica</v>
          </cell>
          <cell r="T688" t="str">
            <v>MARIA CRISTINA PRIETO ARIAS</v>
          </cell>
          <cell r="U688" t="str">
            <v>F</v>
          </cell>
          <cell r="V688">
            <v>44581</v>
          </cell>
          <cell r="W688">
            <v>44581</v>
          </cell>
          <cell r="X688">
            <v>44582</v>
          </cell>
          <cell r="Y688">
            <v>44931</v>
          </cell>
          <cell r="Z688" t="str">
            <v>Contratación Directa</v>
          </cell>
          <cell r="AA688" t="str">
            <v>Contrato</v>
          </cell>
          <cell r="AB688" t="str">
            <v>Prestación de Servicios Profesionales</v>
          </cell>
          <cell r="AC688"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688">
            <v>44582</v>
          </cell>
          <cell r="AE688">
            <v>44582</v>
          </cell>
          <cell r="AF688">
            <v>44582</v>
          </cell>
          <cell r="AG688">
            <v>44931</v>
          </cell>
          <cell r="AH688">
            <v>11</v>
          </cell>
          <cell r="AI688">
            <v>15</v>
          </cell>
          <cell r="AJ688">
            <v>11.5</v>
          </cell>
          <cell r="AK688">
            <v>11</v>
          </cell>
          <cell r="AL688">
            <v>15</v>
          </cell>
          <cell r="AM688">
            <v>44931</v>
          </cell>
          <cell r="AN688">
            <v>44834</v>
          </cell>
          <cell r="AO688">
            <v>97750000</v>
          </cell>
          <cell r="AP688">
            <v>97750000</v>
          </cell>
          <cell r="AQ688">
            <v>8500000</v>
          </cell>
          <cell r="AR688">
            <v>0</v>
          </cell>
          <cell r="AS688">
            <v>3762</v>
          </cell>
          <cell r="AT688">
            <v>663</v>
          </cell>
          <cell r="AU688">
            <v>44565</v>
          </cell>
          <cell r="AV688">
            <v>97750000</v>
          </cell>
          <cell r="AW688" t="str">
            <v>O23011605560000007754</v>
          </cell>
          <cell r="AX688" t="str">
            <v>INVERSION</v>
          </cell>
          <cell r="AY688">
            <v>0</v>
          </cell>
          <cell r="AZ688" t="str">
            <v>5000267704</v>
          </cell>
          <cell r="BA688">
            <v>658</v>
          </cell>
          <cell r="BB688">
            <v>44581</v>
          </cell>
          <cell r="BC688">
            <v>97750000</v>
          </cell>
          <cell r="BK688" t="str">
            <v/>
          </cell>
          <cell r="CE688" t="str">
            <v/>
          </cell>
          <cell r="CF688" t="str">
            <v/>
          </cell>
          <cell r="EG688">
            <v>44835</v>
          </cell>
          <cell r="EI688">
            <v>26916667</v>
          </cell>
          <cell r="EJ688" t="str">
            <v>Terminación Anticipada</v>
          </cell>
          <cell r="EK688">
            <v>44835</v>
          </cell>
          <cell r="EL688" t="str">
            <v>NO</v>
          </cell>
          <cell r="EM688" t="str">
            <v>No Aplica</v>
          </cell>
          <cell r="EN688" t="str">
            <v xml:space="preserve">120
</v>
          </cell>
          <cell r="EO688" t="e">
            <v>#VALUE!</v>
          </cell>
          <cell r="EP688">
            <v>45734</v>
          </cell>
          <cell r="ES688" t="str">
            <v>Clausula 1 - Numeral 6 y 23</v>
          </cell>
          <cell r="ET68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88" t="str">
            <v>No aplica</v>
          </cell>
        </row>
        <row r="689">
          <cell r="E689">
            <v>683</v>
          </cell>
          <cell r="F689" t="str">
            <v>683-2022</v>
          </cell>
          <cell r="G689" t="str">
            <v>CO1.PCCNTR.3315784</v>
          </cell>
          <cell r="H689" t="str">
            <v>DEFINIR 100 % DE LOS LINEAMIENTOS TÉCNICOS REQUERIDOS PARA LA CENTRALIZACIÓN, ESTANDARIZACIÓN Y GESTIÓN UNIFICADA DE LA INFORMACIÓN CATASTRAL DE SERVICIOS PÚBLICOS DOMICILIARIOS.</v>
          </cell>
          <cell r="I689" t="str">
            <v>En Ejecución</v>
          </cell>
          <cell r="J689" t="str">
            <v>https://community.secop.gov.co/Public/Tendering/OpportunityDetail/Index?noticeUID=CO1.NTC.2624643&amp;isFromPublicArea=True&amp;isModal=true&amp;asPopupView=true</v>
          </cell>
          <cell r="K689" t="str">
            <v>SDHT-SDSP-PSP-0028-2022</v>
          </cell>
          <cell r="L689" t="str">
            <v>X</v>
          </cell>
          <cell r="N689" t="str">
            <v>CC</v>
          </cell>
          <cell r="O689">
            <v>80832980</v>
          </cell>
          <cell r="P689">
            <v>4</v>
          </cell>
          <cell r="Q689" t="str">
            <v>RAMIREZ GARCIA</v>
          </cell>
          <cell r="R689" t="str">
            <v>RONALD YESID</v>
          </cell>
          <cell r="S689" t="str">
            <v>No Aplica</v>
          </cell>
          <cell r="T689" t="str">
            <v>RONALD YESID RAMIREZ GARCIA</v>
          </cell>
          <cell r="U689" t="str">
            <v>M</v>
          </cell>
          <cell r="V689">
            <v>44581</v>
          </cell>
          <cell r="W689" t="str">
            <v>No Aplica</v>
          </cell>
          <cell r="X689">
            <v>44585</v>
          </cell>
          <cell r="Y689">
            <v>44925</v>
          </cell>
          <cell r="Z689" t="str">
            <v>Contratación Directa</v>
          </cell>
          <cell r="AA689" t="str">
            <v>Contrato</v>
          </cell>
          <cell r="AB689" t="str">
            <v>Prestación de Servicios Profesionales</v>
          </cell>
          <cell r="AC689" t="str">
            <v>PRESTAR SERVICIOS PROFESIONALES PARA LA GESTIÓN TÉCNICA DEL DESARROLLO DEL PROYECTO DE CATASTRO DE REDES DE LOS SERVICIOS PÚBLICOS EN EL DISTRITO CAPITAL EN LO RELACIONADO CON LAS FUNCIONES DE LA SUBDIRECCIÓN DE SERVICIOS PÚBLICOS</v>
          </cell>
          <cell r="AD689">
            <v>44585</v>
          </cell>
          <cell r="AE689">
            <v>44585</v>
          </cell>
          <cell r="AF689">
            <v>44585</v>
          </cell>
          <cell r="AG689">
            <v>44930</v>
          </cell>
          <cell r="AH689">
            <v>11</v>
          </cell>
          <cell r="AI689">
            <v>10</v>
          </cell>
          <cell r="AJ689">
            <v>11.333333333333334</v>
          </cell>
          <cell r="AK689">
            <v>11</v>
          </cell>
          <cell r="AL689">
            <v>10</v>
          </cell>
          <cell r="AN689">
            <v>44930</v>
          </cell>
          <cell r="AO689">
            <v>84048000</v>
          </cell>
          <cell r="AP689">
            <v>84048000</v>
          </cell>
          <cell r="AQ689">
            <v>7416000</v>
          </cell>
          <cell r="AR689">
            <v>0</v>
          </cell>
          <cell r="AS689">
            <v>3465</v>
          </cell>
          <cell r="AT689">
            <v>565</v>
          </cell>
          <cell r="AU689">
            <v>44565</v>
          </cell>
          <cell r="AV689">
            <v>85284000</v>
          </cell>
          <cell r="AW689" t="str">
            <v>O23011605510000007618</v>
          </cell>
          <cell r="AX689" t="str">
            <v>INVERSION</v>
          </cell>
          <cell r="AY689">
            <v>0</v>
          </cell>
          <cell r="AZ689" t="str">
            <v>5000270534</v>
          </cell>
          <cell r="BA689">
            <v>720</v>
          </cell>
          <cell r="BB689">
            <v>44582</v>
          </cell>
          <cell r="BC689">
            <v>84048000</v>
          </cell>
          <cell r="BK689" t="str">
            <v/>
          </cell>
          <cell r="CE689" t="str">
            <v/>
          </cell>
          <cell r="CF689" t="str">
            <v/>
          </cell>
          <cell r="EL689" t="str">
            <v>NO</v>
          </cell>
          <cell r="EM689" t="str">
            <v>No Aplica</v>
          </cell>
          <cell r="EN689" t="str">
            <v xml:space="preserve">120
</v>
          </cell>
          <cell r="EO689" t="e">
            <v>#VALUE!</v>
          </cell>
          <cell r="EP689">
            <v>45830</v>
          </cell>
          <cell r="ES689" t="str">
            <v>Clausula 1 - Numeral 6 y 23</v>
          </cell>
          <cell r="ET68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89" t="str">
            <v>No aplica</v>
          </cell>
        </row>
        <row r="690">
          <cell r="E690">
            <v>684</v>
          </cell>
          <cell r="F690" t="str">
            <v>684-2022</v>
          </cell>
          <cell r="H690" t="str">
            <v>No Aplica</v>
          </cell>
          <cell r="I690" t="str">
            <v>Rechazado</v>
          </cell>
          <cell r="J690" t="str">
            <v>https://community.secop.gov.co/Public/Tendering/OpportunityDetail/Index?noticeUID=CO1.NTC.2626501&amp;isFromPublicArea=True&amp;isModal=False</v>
          </cell>
          <cell r="K690" t="str">
            <v>SDHT-SDA-PSAG-007-2022</v>
          </cell>
          <cell r="Q690" t="str">
            <v xml:space="preserve"> </v>
          </cell>
          <cell r="R690" t="str">
            <v xml:space="preserve"> </v>
          </cell>
          <cell r="T690">
            <v>0</v>
          </cell>
          <cell r="AC690" t="str">
            <v/>
          </cell>
          <cell r="AJ690">
            <v>0</v>
          </cell>
          <cell r="AK690">
            <v>0</v>
          </cell>
          <cell r="AL690">
            <v>0</v>
          </cell>
          <cell r="AP690">
            <v>0</v>
          </cell>
          <cell r="AR690">
            <v>0</v>
          </cell>
          <cell r="AX690" t="str">
            <v/>
          </cell>
          <cell r="BK690" t="str">
            <v/>
          </cell>
        </row>
        <row r="691">
          <cell r="E691">
            <v>685</v>
          </cell>
          <cell r="F691" t="str">
            <v>685-2022</v>
          </cell>
          <cell r="G691" t="str">
            <v>CO1.PCCNTR.3319218</v>
          </cell>
          <cell r="H691" t="str">
            <v>ADELANTAR EL 100 % DE  ACCIONES DE PREVENCIÓN, VIGILANCIA Y CONTROL FRENTE A LOS DESARROLLOS URBANÍSTICOS ILEGALES.</v>
          </cell>
          <cell r="I691" t="str">
            <v>En Ejecución</v>
          </cell>
          <cell r="J691" t="str">
            <v>https://community.secop.gov.co/Public/Tendering/OpportunityDetail/Index?noticeUID=CO1.NTC.2626826&amp;isFromPublicArea=True&amp;isModal=true&amp;asPopupView=true</v>
          </cell>
          <cell r="K691" t="str">
            <v>SDHT-SDPS-PSP-007-2022</v>
          </cell>
          <cell r="L691" t="str">
            <v>X</v>
          </cell>
          <cell r="N691" t="str">
            <v>CC</v>
          </cell>
          <cell r="O691">
            <v>1018420951</v>
          </cell>
          <cell r="P691">
            <v>8</v>
          </cell>
          <cell r="Q691" t="str">
            <v>RINCON ACOSTA</v>
          </cell>
          <cell r="R691" t="str">
            <v>KARINA MARCELA</v>
          </cell>
          <cell r="S691" t="str">
            <v>No Aplica</v>
          </cell>
          <cell r="T691" t="str">
            <v>KARINA MARCELA RINCON ACOSTA</v>
          </cell>
          <cell r="U691" t="str">
            <v>F</v>
          </cell>
          <cell r="V691">
            <v>44581</v>
          </cell>
          <cell r="W691" t="str">
            <v>No Aplica</v>
          </cell>
          <cell r="X691">
            <v>44582</v>
          </cell>
          <cell r="Y691">
            <v>44926</v>
          </cell>
          <cell r="Z691" t="str">
            <v>Contratación Directa</v>
          </cell>
          <cell r="AA691" t="str">
            <v>Contrato</v>
          </cell>
          <cell r="AB691" t="str">
            <v>Prestación de Servicios Profesionales</v>
          </cell>
          <cell r="AC691" t="str">
            <v>PRESTACIÓN DE SERVICIOS PROFESIONALES PARA APOYAR AL EQUIPO DE MONITOREO DE LA SUBDIRECCIÓN DE PREVENCIÓN Y SEGUIMIENTO EN EL DIAGNOSTICO Y ORIENTACIÓN A LOS CONFLICTOS QUE SE PRESENTEN EN LAS ÁREAS SUSCEPTIBLES DE OCUPACIÓN ILEGAL</v>
          </cell>
          <cell r="AD691">
            <v>44582</v>
          </cell>
          <cell r="AE691">
            <v>44582</v>
          </cell>
          <cell r="AF691">
            <v>44582</v>
          </cell>
          <cell r="AG691">
            <v>44924</v>
          </cell>
          <cell r="AH691">
            <v>11</v>
          </cell>
          <cell r="AI691">
            <v>9</v>
          </cell>
          <cell r="AJ691">
            <v>11.3</v>
          </cell>
          <cell r="AK691">
            <v>11</v>
          </cell>
          <cell r="AL691">
            <v>9</v>
          </cell>
          <cell r="AN691">
            <v>44924</v>
          </cell>
          <cell r="AO691">
            <v>73325700</v>
          </cell>
          <cell r="AP691">
            <v>73325700</v>
          </cell>
          <cell r="AQ691">
            <v>6489000</v>
          </cell>
          <cell r="AR691">
            <v>0</v>
          </cell>
          <cell r="AS691">
            <v>3659</v>
          </cell>
          <cell r="AT691">
            <v>767</v>
          </cell>
          <cell r="AU691">
            <v>44566</v>
          </cell>
          <cell r="AV691">
            <v>73520370</v>
          </cell>
          <cell r="AW691" t="str">
            <v>O23011603450000007812</v>
          </cell>
          <cell r="AX691" t="str">
            <v>INVERSION</v>
          </cell>
          <cell r="AY691">
            <v>0</v>
          </cell>
          <cell r="AZ691" t="str">
            <v>5000268522</v>
          </cell>
          <cell r="BA691">
            <v>665</v>
          </cell>
          <cell r="BB691">
            <v>44581</v>
          </cell>
          <cell r="BC691">
            <v>73325700</v>
          </cell>
          <cell r="BK691" t="str">
            <v/>
          </cell>
          <cell r="CE691" t="str">
            <v/>
          </cell>
          <cell r="CF691" t="str">
            <v/>
          </cell>
          <cell r="EL691" t="str">
            <v>NO</v>
          </cell>
          <cell r="EM691" t="str">
            <v>No Aplica</v>
          </cell>
          <cell r="EN691" t="str">
            <v xml:space="preserve">120
</v>
          </cell>
          <cell r="EO691" t="e">
            <v>#VALUE!</v>
          </cell>
          <cell r="EP691">
            <v>45824</v>
          </cell>
          <cell r="ES691" t="str">
            <v>Clausula 1 - Numeral 6 y 23</v>
          </cell>
          <cell r="ET69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91" t="str">
            <v>No aplica</v>
          </cell>
        </row>
        <row r="692">
          <cell r="E692">
            <v>686</v>
          </cell>
          <cell r="F692" t="str">
            <v>686-2022</v>
          </cell>
          <cell r="G692" t="str">
            <v>CO1.PCCNTR.3321069</v>
          </cell>
          <cell r="H692" t="str">
            <v>GESTIONAR Y ATENDER EL 100 % DE LOS REQUERIMIENTOS ALLEGADOS A LA ENTIDAD, RELACIONADOS CON ARRENDAMIENTO Y DESARROLLO DE VIVIENDA</v>
          </cell>
          <cell r="I692" t="str">
            <v>En Ejecución</v>
          </cell>
          <cell r="J692" t="str">
            <v>https://community.secop.gov.co/Public/Tendering/OpportunityDetail/Index?noticeUID=CO1.NTC.2628347&amp;isFromPublicArea=True&amp;isModal=true&amp;asPopupView=true</v>
          </cell>
          <cell r="K692" t="str">
            <v>SDHT-SDICV-PSP-030-2022</v>
          </cell>
          <cell r="L692" t="str">
            <v>X</v>
          </cell>
          <cell r="N692" t="str">
            <v>CC</v>
          </cell>
          <cell r="O692">
            <v>79915158</v>
          </cell>
          <cell r="P692">
            <v>1</v>
          </cell>
          <cell r="Q692" t="str">
            <v>GUERRA CONTRERAS</v>
          </cell>
          <cell r="R692" t="str">
            <v>JAIME ERNESTO</v>
          </cell>
          <cell r="S692" t="str">
            <v>No Aplica</v>
          </cell>
          <cell r="T692" t="str">
            <v>JAIME ERNESTO GUERRA CONTRERAS</v>
          </cell>
          <cell r="U692" t="str">
            <v>M</v>
          </cell>
          <cell r="V692">
            <v>44581</v>
          </cell>
          <cell r="W692" t="str">
            <v>No Aplica</v>
          </cell>
          <cell r="X692">
            <v>44582</v>
          </cell>
          <cell r="Y692">
            <v>44920</v>
          </cell>
          <cell r="Z692" t="str">
            <v>Contratación Directa</v>
          </cell>
          <cell r="AA692" t="str">
            <v>Contrato</v>
          </cell>
          <cell r="AB692" t="str">
            <v>Prestación de Servicios Profesionales</v>
          </cell>
          <cell r="AC692" t="str">
            <v>PRESTAR SERVICIOS PROFESIONALES PARA APOYAR JURIDICAMENTE EN LA REVISIÓN Y SUSTANCIACIÓN DE LOS ACTOS ADMINISTRATIVOS EXPEDIDOS POR LA SUBDIRECCIÓN DE INVESTIGACIONES Y CONTROL DE VIVIENDA.</v>
          </cell>
          <cell r="AD692">
            <v>44582</v>
          </cell>
          <cell r="AE692">
            <v>44582</v>
          </cell>
          <cell r="AF692">
            <v>44582</v>
          </cell>
          <cell r="AG692">
            <v>44924</v>
          </cell>
          <cell r="AH692">
            <v>11</v>
          </cell>
          <cell r="AI692">
            <v>9</v>
          </cell>
          <cell r="AJ692">
            <v>11.3</v>
          </cell>
          <cell r="AK692">
            <v>11</v>
          </cell>
          <cell r="AL692">
            <v>9</v>
          </cell>
          <cell r="AN692">
            <v>44924</v>
          </cell>
          <cell r="AO692">
            <v>73325700</v>
          </cell>
          <cell r="AP692">
            <v>73325700</v>
          </cell>
          <cell r="AQ692">
            <v>6489000</v>
          </cell>
          <cell r="AR692">
            <v>0</v>
          </cell>
          <cell r="AS692">
            <v>2823</v>
          </cell>
          <cell r="AT692">
            <v>819</v>
          </cell>
          <cell r="AU692">
            <v>44568</v>
          </cell>
          <cell r="AV692">
            <v>73520370</v>
          </cell>
          <cell r="AW692" t="str">
            <v>O23011603450000007812</v>
          </cell>
          <cell r="AX692" t="str">
            <v>INVERSION</v>
          </cell>
          <cell r="AY692">
            <v>0</v>
          </cell>
          <cell r="AZ692" t="str">
            <v>5000270713</v>
          </cell>
          <cell r="BA692">
            <v>724</v>
          </cell>
          <cell r="BB692">
            <v>44582</v>
          </cell>
          <cell r="BC692">
            <v>73325700</v>
          </cell>
          <cell r="BK692" t="str">
            <v/>
          </cell>
          <cell r="CE692" t="str">
            <v/>
          </cell>
          <cell r="CF692" t="str">
            <v/>
          </cell>
          <cell r="EL692" t="str">
            <v>NO</v>
          </cell>
          <cell r="EM692" t="str">
            <v>No Aplica</v>
          </cell>
          <cell r="EN692" t="str">
            <v xml:space="preserve">120
</v>
          </cell>
          <cell r="EO692" t="e">
            <v>#VALUE!</v>
          </cell>
          <cell r="EP692">
            <v>45824</v>
          </cell>
          <cell r="ES692" t="str">
            <v>Clausula 1 - Numeral 6 y 23</v>
          </cell>
          <cell r="ET69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92" t="str">
            <v>No aplica</v>
          </cell>
        </row>
        <row r="693">
          <cell r="E693">
            <v>687</v>
          </cell>
          <cell r="F693" t="str">
            <v>687-2022</v>
          </cell>
          <cell r="G693" t="str">
            <v>CO1.PCCNTR.3321544</v>
          </cell>
          <cell r="H693" t="str">
            <v>GESTIONAR Y ATENDER EL 100 % DE LOS REQUERIMIENTOS ALLEGADOS A LA ENTIDAD, RELACIONADOS CON ARRENDAMIENTO Y DESARROLLO DE VIVIENDA</v>
          </cell>
          <cell r="I693" t="str">
            <v>En Ejecución</v>
          </cell>
          <cell r="J693" t="str">
            <v>https://community.secop.gov.co/Public/Tendering/OpportunityDetail/Index?noticeUID=CO1.NTC.2628762&amp;isFromPublicArea=True&amp;isModal=true&amp;asPopupView=true</v>
          </cell>
          <cell r="K693" t="str">
            <v>SDHT-SDICV-PSP-027-2022</v>
          </cell>
          <cell r="L693" t="str">
            <v>X</v>
          </cell>
          <cell r="N693" t="str">
            <v>CC</v>
          </cell>
          <cell r="O693">
            <v>1020764137</v>
          </cell>
          <cell r="P693">
            <v>2</v>
          </cell>
          <cell r="Q693" t="str">
            <v>CHARRY DELGADILLO</v>
          </cell>
          <cell r="R693" t="str">
            <v>SARA LUCIA</v>
          </cell>
          <cell r="S693" t="str">
            <v>No Aplica</v>
          </cell>
          <cell r="T693" t="str">
            <v>SARA LUCIA CHARRY DELGADILLO</v>
          </cell>
          <cell r="U693" t="str">
            <v>F</v>
          </cell>
          <cell r="V693">
            <v>44581</v>
          </cell>
          <cell r="W693" t="str">
            <v>No Aplica</v>
          </cell>
          <cell r="X693">
            <v>44582</v>
          </cell>
          <cell r="Y693">
            <v>44920</v>
          </cell>
          <cell r="Z693" t="str">
            <v>Contratación Directa</v>
          </cell>
          <cell r="AA693" t="str">
            <v>Contrato</v>
          </cell>
          <cell r="AB693" t="str">
            <v>Prestación de Servicios Profesionales</v>
          </cell>
          <cell r="AC693" t="str">
            <v>PRESTAR SERVICIOS PROFESIONALES PARA APOYAR TECNICAMENTE LA SUSTANCIACIÓN DE LAS INVESTIGACIONES ADMINISTRATIVAS RELACIONADAS CON LA ENAJENACIÓN Y ARRENDAMIENTO DE VIVIENDA</v>
          </cell>
          <cell r="AD693">
            <v>44582</v>
          </cell>
          <cell r="AE693">
            <v>44582</v>
          </cell>
          <cell r="AF693">
            <v>44582</v>
          </cell>
          <cell r="AG693">
            <v>44924</v>
          </cell>
          <cell r="AH693">
            <v>11</v>
          </cell>
          <cell r="AI693">
            <v>9</v>
          </cell>
          <cell r="AJ693">
            <v>11.3</v>
          </cell>
          <cell r="AK693">
            <v>11</v>
          </cell>
          <cell r="AL693">
            <v>9</v>
          </cell>
          <cell r="AN693">
            <v>44924</v>
          </cell>
          <cell r="AO693">
            <v>64596450</v>
          </cell>
          <cell r="AP693">
            <v>64596450</v>
          </cell>
          <cell r="AQ693">
            <v>5716500</v>
          </cell>
          <cell r="AR693">
            <v>0</v>
          </cell>
          <cell r="AS693">
            <v>2827</v>
          </cell>
          <cell r="AT693">
            <v>821</v>
          </cell>
          <cell r="AU693">
            <v>44568</v>
          </cell>
          <cell r="AV693">
            <v>64767945</v>
          </cell>
          <cell r="AW693" t="str">
            <v>O23011603450000007812</v>
          </cell>
          <cell r="AX693" t="str">
            <v>INVERSION</v>
          </cell>
          <cell r="AY693">
            <v>0</v>
          </cell>
          <cell r="AZ693" t="str">
            <v>5000270740</v>
          </cell>
          <cell r="BA693">
            <v>725</v>
          </cell>
          <cell r="BB693">
            <v>44582</v>
          </cell>
          <cell r="BC693">
            <v>64596450</v>
          </cell>
          <cell r="BK693" t="str">
            <v/>
          </cell>
          <cell r="CE693" t="str">
            <v/>
          </cell>
          <cell r="CF693" t="str">
            <v/>
          </cell>
          <cell r="EL693" t="str">
            <v>NO</v>
          </cell>
          <cell r="EM693" t="str">
            <v>No Aplica</v>
          </cell>
          <cell r="EN693" t="str">
            <v xml:space="preserve">120
</v>
          </cell>
          <cell r="EO693" t="e">
            <v>#VALUE!</v>
          </cell>
          <cell r="EP693">
            <v>45824</v>
          </cell>
          <cell r="ES693" t="str">
            <v>Clausula 1 - Numeral 6 y 23</v>
          </cell>
          <cell r="ET69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93" t="str">
            <v>No aplica</v>
          </cell>
        </row>
        <row r="694">
          <cell r="E694">
            <v>688</v>
          </cell>
          <cell r="F694" t="str">
            <v>688-2022</v>
          </cell>
          <cell r="G694" t="str">
            <v>CO1.PCCNTR.3318585</v>
          </cell>
          <cell r="H694" t="str">
            <v xml:space="preserve"> ADOPTAR 1 POLÍTICA DE GESTIÓN INTEGRAL DEL SECTOR HÁBITAT </v>
          </cell>
          <cell r="I694" t="str">
            <v>En Ejecución</v>
          </cell>
          <cell r="J694" t="str">
            <v>https://community.secop.gov.co/Public/Tendering/OpportunityDetail/Index?noticeUID=CO1.NTC.2625845&amp;isFromPublicArea=True&amp;isModal=true&amp;asPopupView=true</v>
          </cell>
          <cell r="K694" t="str">
            <v>SDHT-SDIS-PSP-019-2022</v>
          </cell>
          <cell r="L694" t="str">
            <v>X</v>
          </cell>
          <cell r="N694" t="str">
            <v>CC</v>
          </cell>
          <cell r="O694">
            <v>1026578164</v>
          </cell>
          <cell r="P694">
            <v>6</v>
          </cell>
          <cell r="Q694" t="str">
            <v>ARROYO HERRERA</v>
          </cell>
          <cell r="R694" t="str">
            <v>ANDRES FERNEY</v>
          </cell>
          <cell r="S694" t="str">
            <v>No Aplica</v>
          </cell>
          <cell r="T694" t="str">
            <v>ANDRES FERNEY ARROYO HERRERA</v>
          </cell>
          <cell r="U694" t="str">
            <v>M</v>
          </cell>
          <cell r="V694">
            <v>44581</v>
          </cell>
          <cell r="W694">
            <v>44582</v>
          </cell>
          <cell r="X694">
            <v>44582</v>
          </cell>
          <cell r="Y694">
            <v>44926</v>
          </cell>
          <cell r="Z694" t="str">
            <v>Contratación Directa</v>
          </cell>
          <cell r="AA694" t="str">
            <v>Contrato</v>
          </cell>
          <cell r="AB694" t="str">
            <v>Prestación de Servicios Profesionales</v>
          </cell>
          <cell r="AC694" t="str">
            <v>PRESTAR SERVICIOS PROFESIONALES DE APOYO EN LAS ACTIVIDADES DE ANÁLISIS DE INFORMACIÓN POBLACIONAL Y ASISTIR A LOS ESPACIOS DE PARTICIPACIÓN POBLACIONAL DEL ORDEN DISTRITAL, EN EL MARCO DE LA POLÍTICA DE GESTIÓN INTEGRAL DEL HÁBITAT.</v>
          </cell>
          <cell r="AD694">
            <v>44582</v>
          </cell>
          <cell r="AE694">
            <v>44582</v>
          </cell>
          <cell r="AF694">
            <v>44582</v>
          </cell>
          <cell r="AG694">
            <v>44926</v>
          </cell>
          <cell r="AH694">
            <v>11</v>
          </cell>
          <cell r="AI694">
            <v>15</v>
          </cell>
          <cell r="AJ694">
            <v>11.5</v>
          </cell>
          <cell r="AK694">
            <v>11</v>
          </cell>
          <cell r="AL694">
            <v>15</v>
          </cell>
          <cell r="AN694">
            <v>44926</v>
          </cell>
          <cell r="AO694">
            <v>81133000</v>
          </cell>
          <cell r="AP694">
            <v>81133000</v>
          </cell>
          <cell r="AQ694">
            <v>7055000</v>
          </cell>
          <cell r="AR694">
            <v>-500</v>
          </cell>
          <cell r="AS694">
            <v>2635</v>
          </cell>
          <cell r="AT694">
            <v>577</v>
          </cell>
          <cell r="AU694">
            <v>44565</v>
          </cell>
          <cell r="AV694">
            <v>81133000</v>
          </cell>
          <cell r="AW694" t="str">
            <v>O23011601190000007721</v>
          </cell>
          <cell r="AX694" t="str">
            <v>INVERSION</v>
          </cell>
          <cell r="AY694">
            <v>0</v>
          </cell>
          <cell r="AZ694" t="str">
            <v>5000268732</v>
          </cell>
          <cell r="BA694">
            <v>668</v>
          </cell>
          <cell r="BB694">
            <v>44581</v>
          </cell>
          <cell r="BC694">
            <v>81133000</v>
          </cell>
          <cell r="BK694" t="str">
            <v/>
          </cell>
          <cell r="CE694" t="str">
            <v/>
          </cell>
          <cell r="CF694" t="str">
            <v/>
          </cell>
          <cell r="EL694" t="str">
            <v>NO</v>
          </cell>
          <cell r="EM694" t="str">
            <v>No Aplica</v>
          </cell>
          <cell r="EN694" t="str">
            <v xml:space="preserve">120
</v>
          </cell>
          <cell r="EO694" t="e">
            <v>#VALUE!</v>
          </cell>
          <cell r="EP694">
            <v>45826</v>
          </cell>
          <cell r="ES694" t="str">
            <v>Clausula 1 - Numeral 6 y 23</v>
          </cell>
          <cell r="ET69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94" t="str">
            <v>No aplica</v>
          </cell>
        </row>
        <row r="695">
          <cell r="E695">
            <v>689</v>
          </cell>
          <cell r="F695" t="str">
            <v>689-2022</v>
          </cell>
          <cell r="G695" t="str">
            <v>CO1.PCCNTR.3318827</v>
          </cell>
          <cell r="H695" t="str">
            <v xml:space="preserve">COODINAR 100 % DEL DISEÑO E IMPLEMENTACIÓN DE LA POLÍTICA PÚBLICA DE SERVICIOS PÚBLICOS. </v>
          </cell>
          <cell r="I695" t="str">
            <v>Terminación Anticipada</v>
          </cell>
          <cell r="J695" t="str">
            <v>https://community.secop.gov.co/Public/Tendering/OpportunityDetail/Index?noticeUID=CO1.NTC.2626471&amp;isFromPublicArea=True&amp;isModal=true&amp;asPopupView=true</v>
          </cell>
          <cell r="K695" t="str">
            <v>SDHT-SDSP-PSP-018-2022</v>
          </cell>
          <cell r="L695" t="str">
            <v>X</v>
          </cell>
          <cell r="N695" t="str">
            <v>CC</v>
          </cell>
          <cell r="O695">
            <v>52253877</v>
          </cell>
          <cell r="P695">
            <v>7</v>
          </cell>
          <cell r="Q695" t="str">
            <v>VIEIRA PAK</v>
          </cell>
          <cell r="R695" t="str">
            <v>MARIA ULIANA</v>
          </cell>
          <cell r="S695" t="str">
            <v>No Aplica</v>
          </cell>
          <cell r="T695" t="str">
            <v>MARIA ULIANA VIEIRA PAK</v>
          </cell>
          <cell r="U695" t="str">
            <v>F</v>
          </cell>
          <cell r="V695">
            <v>44581</v>
          </cell>
          <cell r="W695" t="str">
            <v>No Aplica</v>
          </cell>
          <cell r="X695">
            <v>44582</v>
          </cell>
          <cell r="Y695">
            <v>44931</v>
          </cell>
          <cell r="Z695" t="str">
            <v>Contratación Directa</v>
          </cell>
          <cell r="AA695" t="str">
            <v>Contrato</v>
          </cell>
          <cell r="AB695" t="str">
            <v>Prestación de Servicios Profesionales</v>
          </cell>
          <cell r="AC695" t="str">
            <v>PRESTAR SERVICIOS PROFESIONALES PARA APOYAR EN EL DESARROLLO DEL COMPONENTE DE ENERGÍA Y GAS EN LA IMPLEMENTACIÓN Y SEGUIMIENTO DE LA POLÍTICA PÚBLICA DE SERVICIOS PÚBLICOS DOMICILIARIOS Y DE LOS PLANES FORMULADOS POR LA SUBDIRECCIÓN DE SERVICIOS PÚBLICOS</v>
          </cell>
          <cell r="AD695">
            <v>44582</v>
          </cell>
          <cell r="AE695">
            <v>44582</v>
          </cell>
          <cell r="AF695">
            <v>44582</v>
          </cell>
          <cell r="AG695">
            <v>44931</v>
          </cell>
          <cell r="AH695">
            <v>11</v>
          </cell>
          <cell r="AI695">
            <v>15</v>
          </cell>
          <cell r="AJ695">
            <v>11.5</v>
          </cell>
          <cell r="AK695">
            <v>11</v>
          </cell>
          <cell r="AL695">
            <v>15</v>
          </cell>
          <cell r="AM695">
            <v>44931</v>
          </cell>
          <cell r="AN695">
            <v>44831</v>
          </cell>
          <cell r="AO695">
            <v>88837500</v>
          </cell>
          <cell r="AP695">
            <v>88837500</v>
          </cell>
          <cell r="AQ695">
            <v>7725000</v>
          </cell>
          <cell r="AR695">
            <v>0</v>
          </cell>
          <cell r="AS695">
            <v>3431</v>
          </cell>
          <cell r="AT695">
            <v>212</v>
          </cell>
          <cell r="AU695">
            <v>44564</v>
          </cell>
          <cell r="AV695">
            <v>88837500</v>
          </cell>
          <cell r="AW695" t="str">
            <v>O23011602370000007615</v>
          </cell>
          <cell r="AX695" t="str">
            <v>INVERSION</v>
          </cell>
          <cell r="AY695">
            <v>0</v>
          </cell>
          <cell r="AZ695" t="str">
            <v>5000270542</v>
          </cell>
          <cell r="BA695">
            <v>721</v>
          </cell>
          <cell r="BB695">
            <v>44582</v>
          </cell>
          <cell r="BC695">
            <v>88837500</v>
          </cell>
          <cell r="BK695" t="str">
            <v/>
          </cell>
          <cell r="CE695" t="str">
            <v/>
          </cell>
          <cell r="CF695" t="str">
            <v/>
          </cell>
          <cell r="EG695">
            <v>44832</v>
          </cell>
          <cell r="EI695">
            <v>25235000</v>
          </cell>
          <cell r="EJ695" t="str">
            <v>Terminación Anticipada</v>
          </cell>
          <cell r="EK695">
            <v>44832</v>
          </cell>
          <cell r="EL695" t="str">
            <v>NO</v>
          </cell>
          <cell r="EM695" t="str">
            <v>No Aplica</v>
          </cell>
          <cell r="EN695" t="str">
            <v xml:space="preserve">120
</v>
          </cell>
          <cell r="EO695" t="e">
            <v>#VALUE!</v>
          </cell>
          <cell r="EP695">
            <v>45731</v>
          </cell>
          <cell r="ES695" t="str">
            <v>Clausula 1 - Numeral 6 y 23</v>
          </cell>
          <cell r="ET69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95" t="str">
            <v>No aplica</v>
          </cell>
        </row>
        <row r="696">
          <cell r="E696">
            <v>690</v>
          </cell>
          <cell r="F696" t="str">
            <v>690-2022</v>
          </cell>
          <cell r="G696" t="str">
            <v>CO1.PCCNTR.3320174</v>
          </cell>
          <cell r="H696" t="str">
            <v>GESTIONAR Y ATENDER EL 100 % DE LOS REQUERIMIENTOS ALLEGADOS A LA ENTIDAD, RELACIONADOS CON ARRENDAMIENTO Y DESARROLLO DE VIVIENDA</v>
          </cell>
          <cell r="I696" t="str">
            <v>En Ejecución</v>
          </cell>
          <cell r="J696" t="str">
            <v>https://community.secop.gov.co/Public/Tendering/OpportunityDetail/Index?noticeUID=CO1.NTC.2627934&amp;isFromPublicArea=True&amp;isModal=true&amp;asPopupView=true</v>
          </cell>
          <cell r="K696" t="str">
            <v>SDHT-SDICV-PSAG-004-2022.</v>
          </cell>
          <cell r="L696" t="str">
            <v>X</v>
          </cell>
          <cell r="N696" t="str">
            <v>CC</v>
          </cell>
          <cell r="O696">
            <v>1030659898</v>
          </cell>
          <cell r="P696">
            <v>6</v>
          </cell>
          <cell r="Q696" t="str">
            <v>BARRIOSBERNAL</v>
          </cell>
          <cell r="R696" t="str">
            <v>JAVIER STIVEN</v>
          </cell>
          <cell r="S696" t="str">
            <v>No Aplica</v>
          </cell>
          <cell r="T696" t="str">
            <v>JAVIER STIVEN BARRIOSBERNAL</v>
          </cell>
          <cell r="U696" t="str">
            <v>M</v>
          </cell>
          <cell r="V696">
            <v>44581</v>
          </cell>
          <cell r="W696" t="str">
            <v>No Aplica</v>
          </cell>
          <cell r="X696">
            <v>44582</v>
          </cell>
          <cell r="Y696">
            <v>44920</v>
          </cell>
          <cell r="Z696" t="str">
            <v>Contratación Directa</v>
          </cell>
          <cell r="AA696" t="str">
            <v>Contrato</v>
          </cell>
          <cell r="AB696" t="str">
            <v>Prestación de Servicios  de Apoyo a la Gestión</v>
          </cell>
          <cell r="AC696" t="str">
            <v xml:space="preserve">PRESTAR SERVICIOS DE APOYO A LA GESTIÓN PARA BRINDAR APOYO EN ACTIVIDADES OPERATIVAS EN LA SUBDIRECCIÓN DE INVESTIGACIONES Y CONTROL DE VIVIENDA
</v>
          </cell>
          <cell r="AD696">
            <v>44582</v>
          </cell>
          <cell r="AE696">
            <v>44582</v>
          </cell>
          <cell r="AF696">
            <v>44582</v>
          </cell>
          <cell r="AG696">
            <v>44924</v>
          </cell>
          <cell r="AH696">
            <v>11</v>
          </cell>
          <cell r="AI696">
            <v>9</v>
          </cell>
          <cell r="AJ696">
            <v>11.3</v>
          </cell>
          <cell r="AK696">
            <v>11</v>
          </cell>
          <cell r="AL696">
            <v>9</v>
          </cell>
          <cell r="AN696">
            <v>44924</v>
          </cell>
          <cell r="AO696">
            <v>34465000</v>
          </cell>
          <cell r="AP696">
            <v>34465000</v>
          </cell>
          <cell r="AQ696">
            <v>3050000</v>
          </cell>
          <cell r="AR696">
            <v>0</v>
          </cell>
          <cell r="AS696">
            <v>2830</v>
          </cell>
          <cell r="AT696">
            <v>150</v>
          </cell>
          <cell r="AU696">
            <v>44564</v>
          </cell>
          <cell r="AV696">
            <v>35009700</v>
          </cell>
          <cell r="AW696" t="str">
            <v>O23011603450000007812</v>
          </cell>
          <cell r="AX696" t="str">
            <v>INVERSION</v>
          </cell>
          <cell r="AY696">
            <v>0</v>
          </cell>
          <cell r="AZ696" t="str">
            <v>5000270259</v>
          </cell>
          <cell r="BA696">
            <v>694</v>
          </cell>
          <cell r="BB696">
            <v>44582</v>
          </cell>
          <cell r="BC696">
            <v>34465000</v>
          </cell>
          <cell r="BK696" t="str">
            <v/>
          </cell>
          <cell r="CE696" t="str">
            <v/>
          </cell>
          <cell r="CF696" t="str">
            <v/>
          </cell>
          <cell r="EL696" t="str">
            <v>NO</v>
          </cell>
          <cell r="EM696" t="str">
            <v>No Aplica</v>
          </cell>
          <cell r="EN696" t="str">
            <v xml:space="preserve">120
</v>
          </cell>
          <cell r="EO696" t="e">
            <v>#VALUE!</v>
          </cell>
          <cell r="EP696">
            <v>45824</v>
          </cell>
          <cell r="ES696" t="str">
            <v>Clausula 1 - Numeral 6 y 23</v>
          </cell>
          <cell r="ET69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96" t="str">
            <v>No aplica</v>
          </cell>
        </row>
        <row r="697">
          <cell r="E697">
            <v>691</v>
          </cell>
          <cell r="F697" t="str">
            <v>691-2022</v>
          </cell>
          <cell r="G697" t="str">
            <v>CO1.PCCNTR.3321896</v>
          </cell>
          <cell r="H697" t="str">
            <v>GESTIONAR Y ATENDER EL 100 % DE LOS REQUERIMIENTOS ALLEGADOS A LA ENTIDAD, RELACIONADOS CON ARRENDAMIENTO Y DESARROLLO DE VIVIENDA</v>
          </cell>
          <cell r="I697" t="str">
            <v>En Ejecución</v>
          </cell>
          <cell r="J697" t="str">
            <v>https://community.secop.gov.co/Public/Tendering/OpportunityDetail/Index?noticeUID=CO1.NTC.2629250&amp;isFromPublicArea=True&amp;isModal=true&amp;asPopupView=true</v>
          </cell>
          <cell r="K697" t="str">
            <v>SDHT-SDICV-PSP-020-2022</v>
          </cell>
          <cell r="L697" t="str">
            <v>X</v>
          </cell>
          <cell r="N697" t="str">
            <v>CC</v>
          </cell>
          <cell r="O697">
            <v>1032436755</v>
          </cell>
          <cell r="P697">
            <v>1</v>
          </cell>
          <cell r="Q697" t="str">
            <v>POSADA MANGA</v>
          </cell>
          <cell r="R697" t="str">
            <v>JOSE RAFAEL</v>
          </cell>
          <cell r="S697" t="str">
            <v>No Aplica</v>
          </cell>
          <cell r="T697" t="str">
            <v>JOSE RAFAEL POSADA MANGA</v>
          </cell>
          <cell r="U697" t="str">
            <v>M</v>
          </cell>
          <cell r="V697">
            <v>44581</v>
          </cell>
          <cell r="W697" t="str">
            <v>No Aplica</v>
          </cell>
          <cell r="X697">
            <v>44585</v>
          </cell>
          <cell r="Y697">
            <v>44920</v>
          </cell>
          <cell r="Z697" t="str">
            <v>Contratación Directa</v>
          </cell>
          <cell r="AA697" t="str">
            <v>Contrato</v>
          </cell>
          <cell r="AB697" t="str">
            <v>Prestación de Servicios  de Apoyo a la Gestión</v>
          </cell>
          <cell r="AC697" t="str">
            <v>PRESTAR SERVICIOS DE APOYO A LA GESTIÓN EN LAS ACTIVIDADES DE GESTIÓN DOCUMENTAL Y DIGITALIZACIÓN DE DOCUMENTOS DE LA SUBDIRECCIÓN DE INVESTIGACIONES Y CONTROL DE VIVIENDA.</v>
          </cell>
          <cell r="AD697">
            <v>44585</v>
          </cell>
          <cell r="AE697">
            <v>44585</v>
          </cell>
          <cell r="AF697">
            <v>44585</v>
          </cell>
          <cell r="AG697">
            <v>44927</v>
          </cell>
          <cell r="AH697">
            <v>11</v>
          </cell>
          <cell r="AI697">
            <v>9</v>
          </cell>
          <cell r="AJ697">
            <v>11.3</v>
          </cell>
          <cell r="AK697">
            <v>11</v>
          </cell>
          <cell r="AL697">
            <v>9</v>
          </cell>
          <cell r="AN697">
            <v>44927</v>
          </cell>
          <cell r="AO697">
            <v>28250000</v>
          </cell>
          <cell r="AP697">
            <v>28250000</v>
          </cell>
          <cell r="AQ697">
            <v>2500000</v>
          </cell>
          <cell r="AR697">
            <v>0</v>
          </cell>
          <cell r="AS697">
            <v>2857</v>
          </cell>
          <cell r="AT697">
            <v>798</v>
          </cell>
          <cell r="AU697">
            <v>44568</v>
          </cell>
          <cell r="AV697">
            <v>28325000</v>
          </cell>
          <cell r="AW697" t="str">
            <v>O23011603450000007812</v>
          </cell>
          <cell r="AX697" t="str">
            <v>INVERSION</v>
          </cell>
          <cell r="AY697">
            <v>0</v>
          </cell>
          <cell r="AZ697" t="str">
            <v>5000270266</v>
          </cell>
          <cell r="BA697">
            <v>695</v>
          </cell>
          <cell r="BB697">
            <v>44582</v>
          </cell>
          <cell r="BC697">
            <v>28250000</v>
          </cell>
          <cell r="BK697" t="str">
            <v/>
          </cell>
          <cell r="CE697" t="str">
            <v/>
          </cell>
          <cell r="CF697" t="str">
            <v/>
          </cell>
          <cell r="EL697" t="str">
            <v>NO</v>
          </cell>
          <cell r="EM697" t="str">
            <v>No Aplica</v>
          </cell>
          <cell r="EN697" t="str">
            <v xml:space="preserve">120
</v>
          </cell>
          <cell r="EO697" t="e">
            <v>#VALUE!</v>
          </cell>
          <cell r="EP697">
            <v>45827</v>
          </cell>
          <cell r="ES697" t="str">
            <v>Clausula 1 - Numeral 6 y 23</v>
          </cell>
          <cell r="ET69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97" t="str">
            <v>No aplica</v>
          </cell>
        </row>
        <row r="698">
          <cell r="E698">
            <v>692</v>
          </cell>
          <cell r="F698" t="str">
            <v>692-2022</v>
          </cell>
          <cell r="G698" t="str">
            <v>CO1.PCCNTR.3323772</v>
          </cell>
          <cell r="H698" t="str">
            <v>GESTIONAR Y ATENDER EL 100 % DE LOS REQUERIMIENTOS ALLEGADOS A LA ENTIDAD, RELACIONADOS CON ARRENDAMIENTO Y DESARROLLO DE VIVIENDA</v>
          </cell>
          <cell r="I698" t="str">
            <v>En Ejecución</v>
          </cell>
          <cell r="J698" t="str">
            <v>https://community.secop.gov.co/Public/Tendering/OpportunityDetail/Index?noticeUID=CO1.NTC.2629912&amp;isFromPublicArea=True&amp;isModal=true&amp;asPopupView=true</v>
          </cell>
          <cell r="K698" t="str">
            <v>SDHT-SDICV-PSP-051-2022</v>
          </cell>
          <cell r="L698" t="str">
            <v>X</v>
          </cell>
          <cell r="N698" t="str">
            <v>CC</v>
          </cell>
          <cell r="O698">
            <v>80731431</v>
          </cell>
          <cell r="P698">
            <v>9</v>
          </cell>
          <cell r="Q698" t="str">
            <v xml:space="preserve">RODRIGUEZ </v>
          </cell>
          <cell r="R698" t="str">
            <v>IVAN FERNANDO</v>
          </cell>
          <cell r="S698" t="str">
            <v>No Aplica</v>
          </cell>
          <cell r="T698" t="str">
            <v xml:space="preserve">IVAN FERNANDO RODRIGUEZ </v>
          </cell>
          <cell r="U698" t="str">
            <v>M</v>
          </cell>
          <cell r="V698">
            <v>44581</v>
          </cell>
          <cell r="W698" t="str">
            <v>No Aplica</v>
          </cell>
          <cell r="X698">
            <v>44585</v>
          </cell>
          <cell r="Y698">
            <v>44920</v>
          </cell>
          <cell r="Z698" t="str">
            <v>Contratación Directa</v>
          </cell>
          <cell r="AA698" t="str">
            <v>Contrato</v>
          </cell>
          <cell r="AB698" t="str">
            <v>Prestación de Servicios Profesionales</v>
          </cell>
          <cell r="AC698" t="str">
            <v>PRESTAR SERVICIOS PROFESIONALES DE APOYO JURIDICO PARA SUSTANCIAR INVESTIGACIONES ADMINISTRATIVAS RELACIONADAS CON LA ENAJENACIÓN Y ARRENDAMIENTO DE VIVIENDA</v>
          </cell>
          <cell r="AD698">
            <v>44585</v>
          </cell>
          <cell r="AE698">
            <v>44585</v>
          </cell>
          <cell r="AF698">
            <v>44585</v>
          </cell>
          <cell r="AG698">
            <v>44927</v>
          </cell>
          <cell r="AH698">
            <v>11</v>
          </cell>
          <cell r="AI698">
            <v>9</v>
          </cell>
          <cell r="AJ698">
            <v>11.3</v>
          </cell>
          <cell r="AK698">
            <v>11</v>
          </cell>
          <cell r="AL698">
            <v>9</v>
          </cell>
          <cell r="AN698">
            <v>44927</v>
          </cell>
          <cell r="AO698">
            <v>64596450</v>
          </cell>
          <cell r="AP698">
            <v>64596450</v>
          </cell>
          <cell r="AQ698">
            <v>5716500</v>
          </cell>
          <cell r="AR698">
            <v>0</v>
          </cell>
          <cell r="AS698">
            <v>2925</v>
          </cell>
          <cell r="AT698">
            <v>318</v>
          </cell>
          <cell r="AU698">
            <v>44565</v>
          </cell>
          <cell r="AV698">
            <v>64767945</v>
          </cell>
          <cell r="AW698" t="str">
            <v>O23011603450000007812</v>
          </cell>
          <cell r="AX698" t="str">
            <v>INVERSION</v>
          </cell>
          <cell r="AY698">
            <v>0</v>
          </cell>
          <cell r="AZ698" t="str">
            <v>5000270269</v>
          </cell>
          <cell r="BA698">
            <v>696</v>
          </cell>
          <cell r="BB698">
            <v>44582</v>
          </cell>
          <cell r="BC698">
            <v>64596450</v>
          </cell>
          <cell r="BK698" t="str">
            <v/>
          </cell>
          <cell r="CE698" t="str">
            <v/>
          </cell>
          <cell r="CF698" t="str">
            <v/>
          </cell>
          <cell r="EL698" t="str">
            <v>NO</v>
          </cell>
          <cell r="EM698" t="str">
            <v>No Aplica</v>
          </cell>
          <cell r="EN698" t="str">
            <v xml:space="preserve">120
</v>
          </cell>
          <cell r="EO698" t="e">
            <v>#VALUE!</v>
          </cell>
          <cell r="EP698">
            <v>45827</v>
          </cell>
          <cell r="ES698" t="str">
            <v>Clausula 1 - Numeral 6 y 23</v>
          </cell>
          <cell r="ET69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98" t="str">
            <v>No aplica</v>
          </cell>
        </row>
        <row r="699">
          <cell r="E699">
            <v>693</v>
          </cell>
          <cell r="F699" t="str">
            <v>693-2022</v>
          </cell>
          <cell r="G699" t="str">
            <v>CO1.PCCNTR.3321405</v>
          </cell>
          <cell r="H699" t="str">
            <v>ASIGNAR 1250 SUBSIDIOS DISTRITALES DE MEJORAMIENTO DE VIVIENDA</v>
          </cell>
          <cell r="I699" t="str">
            <v>En Ejecución</v>
          </cell>
          <cell r="J699" t="str">
            <v>https://community.secop.gov.co/Public/Tendering/OpportunityDetail/Index?noticeUID=CO1.NTC.2628644&amp;isFromPublicArea=True&amp;isModal=true&amp;asPopupView=true</v>
          </cell>
          <cell r="K699" t="str">
            <v>SDHT-SDB-PSP-107-2022</v>
          </cell>
          <cell r="L699" t="str">
            <v>X</v>
          </cell>
          <cell r="N699" t="str">
            <v>CC</v>
          </cell>
          <cell r="O699">
            <v>80060523</v>
          </cell>
          <cell r="P699">
            <v>8</v>
          </cell>
          <cell r="Q699" t="str">
            <v>MEJIA LUNA</v>
          </cell>
          <cell r="R699" t="str">
            <v>NICOLAS</v>
          </cell>
          <cell r="S699" t="str">
            <v>No Aplica</v>
          </cell>
          <cell r="T699" t="str">
            <v>NICOLAS MEJIA LUNA</v>
          </cell>
          <cell r="U699" t="str">
            <v>M</v>
          </cell>
          <cell r="V699">
            <v>44581</v>
          </cell>
          <cell r="W699">
            <v>44585</v>
          </cell>
          <cell r="X699">
            <v>44585</v>
          </cell>
          <cell r="Y699">
            <v>44918</v>
          </cell>
          <cell r="Z699" t="str">
            <v>Contratación Directa</v>
          </cell>
          <cell r="AA699" t="str">
            <v>Contrato</v>
          </cell>
          <cell r="AB699" t="str">
            <v>Prestación de Servicios Profesionales</v>
          </cell>
          <cell r="AC699" t="str">
            <v>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v>
          </cell>
          <cell r="AD699">
            <v>44585</v>
          </cell>
          <cell r="AE699">
            <v>44585</v>
          </cell>
          <cell r="AF699">
            <v>44585</v>
          </cell>
          <cell r="AG699">
            <v>44918</v>
          </cell>
          <cell r="AH699">
            <v>11</v>
          </cell>
          <cell r="AI699">
            <v>0</v>
          </cell>
          <cell r="AJ699">
            <v>11</v>
          </cell>
          <cell r="AK699">
            <v>11</v>
          </cell>
          <cell r="AL699">
            <v>0</v>
          </cell>
          <cell r="AN699">
            <v>44918</v>
          </cell>
          <cell r="AO699">
            <v>90640000</v>
          </cell>
          <cell r="AP699">
            <v>90640000</v>
          </cell>
          <cell r="AQ699">
            <v>8240000</v>
          </cell>
          <cell r="AR699">
            <v>0</v>
          </cell>
          <cell r="AS699">
            <v>2683</v>
          </cell>
          <cell r="AT699">
            <v>219</v>
          </cell>
          <cell r="AU699">
            <v>44565</v>
          </cell>
          <cell r="AV699">
            <v>90640000</v>
          </cell>
          <cell r="AW699" t="str">
            <v>O23011601190000007582</v>
          </cell>
          <cell r="AX699" t="str">
            <v>INVERSION</v>
          </cell>
          <cell r="AY699">
            <v>0</v>
          </cell>
          <cell r="AZ699" t="str">
            <v>5000270299</v>
          </cell>
          <cell r="BA699">
            <v>702</v>
          </cell>
          <cell r="BB699">
            <v>44582</v>
          </cell>
          <cell r="BC699">
            <v>90640000</v>
          </cell>
          <cell r="BK699" t="str">
            <v/>
          </cell>
          <cell r="CE699" t="str">
            <v/>
          </cell>
          <cell r="CF699" t="str">
            <v/>
          </cell>
          <cell r="EL699" t="str">
            <v>NO</v>
          </cell>
          <cell r="EM699" t="str">
            <v>No Aplica</v>
          </cell>
          <cell r="EN699" t="str">
            <v xml:space="preserve">120
</v>
          </cell>
          <cell r="EO699" t="e">
            <v>#VALUE!</v>
          </cell>
          <cell r="EP699">
            <v>45818</v>
          </cell>
          <cell r="ES699" t="str">
            <v>Clausula 1 - Numeral 6 y 23</v>
          </cell>
          <cell r="ET69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699" t="str">
            <v>No aplica</v>
          </cell>
        </row>
        <row r="700">
          <cell r="E700">
            <v>694</v>
          </cell>
          <cell r="F700" t="str">
            <v>694-2022</v>
          </cell>
          <cell r="G700" t="str">
            <v>CO1.PCCNTR.3321511</v>
          </cell>
          <cell r="H700" t="str">
            <v>CONSTRUIR  8  OBRAS EN ESPACIOS PÚBLICOS EN TERRITORIOS DE MEJORAMIENTO INTEGRAL DE BARRIOS</v>
          </cell>
          <cell r="I700" t="str">
            <v>En Ejecución</v>
          </cell>
          <cell r="J700" t="str">
            <v>https://community.secop.gov.co/Public/Tendering/OpportunityDetail/Index?noticeUID=CO1.NTC.2628378&amp;isFromPublicArea=True&amp;isModal=true&amp;asPopupView=true</v>
          </cell>
          <cell r="K700" t="str">
            <v>SDHT-SDB-PSP-026-2022</v>
          </cell>
          <cell r="L700" t="str">
            <v>X</v>
          </cell>
          <cell r="N700" t="str">
            <v>CC</v>
          </cell>
          <cell r="O700">
            <v>1024479821</v>
          </cell>
          <cell r="P700">
            <v>5</v>
          </cell>
          <cell r="Q700" t="str">
            <v xml:space="preserve">ROJAS </v>
          </cell>
          <cell r="R700" t="str">
            <v>JEISSON AVILA</v>
          </cell>
          <cell r="S700" t="str">
            <v>No Aplica</v>
          </cell>
          <cell r="T700" t="str">
            <v xml:space="preserve">JEISSON AVILA ROJAS </v>
          </cell>
          <cell r="U700" t="str">
            <v>M</v>
          </cell>
          <cell r="V700">
            <v>44581</v>
          </cell>
          <cell r="W700">
            <v>44582</v>
          </cell>
          <cell r="X700">
            <v>44585</v>
          </cell>
          <cell r="Y700">
            <v>44914</v>
          </cell>
          <cell r="Z700" t="str">
            <v>Contratación Directa</v>
          </cell>
          <cell r="AA700" t="str">
            <v>Contrato</v>
          </cell>
          <cell r="AB700" t="str">
            <v>Prestación de Servicios Profesionales</v>
          </cell>
          <cell r="AC700" t="str">
            <v>PRESTAR SERVICIOS PROFESIONALES PARA APOYAR EL SEGUIMIENTO TÉCNICO DE LAS OBRAS DESARROLLADAS EN LOS TERRITORIOS PRIORIZADOS POR LA SECRETARÍA DISTRITAL DEL HÁBITAT</v>
          </cell>
          <cell r="AD700">
            <v>44585</v>
          </cell>
          <cell r="AE700">
            <v>44585</v>
          </cell>
          <cell r="AF700">
            <v>44585</v>
          </cell>
          <cell r="AG700">
            <v>44918</v>
          </cell>
          <cell r="AH700">
            <v>11</v>
          </cell>
          <cell r="AI700">
            <v>0</v>
          </cell>
          <cell r="AJ700">
            <v>11</v>
          </cell>
          <cell r="AK700">
            <v>11</v>
          </cell>
          <cell r="AL700">
            <v>0</v>
          </cell>
          <cell r="AN700">
            <v>44918</v>
          </cell>
          <cell r="AO700">
            <v>69080000</v>
          </cell>
          <cell r="AP700">
            <v>69080000</v>
          </cell>
          <cell r="AQ700">
            <v>6280000</v>
          </cell>
          <cell r="AR700">
            <v>0</v>
          </cell>
          <cell r="AS700">
            <v>2778</v>
          </cell>
          <cell r="AT700">
            <v>421</v>
          </cell>
          <cell r="AU700">
            <v>44565</v>
          </cell>
          <cell r="AV700">
            <v>69080000</v>
          </cell>
          <cell r="AW700" t="str">
            <v>O23011601190000007575</v>
          </cell>
          <cell r="AX700" t="str">
            <v>INVERSION</v>
          </cell>
          <cell r="AY700">
            <v>0</v>
          </cell>
          <cell r="AZ700" t="str">
            <v>5000270306</v>
          </cell>
          <cell r="BA700">
            <v>703</v>
          </cell>
          <cell r="BB700">
            <v>44582</v>
          </cell>
          <cell r="BC700">
            <v>69080000</v>
          </cell>
          <cell r="BK700" t="str">
            <v/>
          </cell>
          <cell r="CE700" t="str">
            <v/>
          </cell>
          <cell r="CF700" t="str">
            <v/>
          </cell>
          <cell r="EL700" t="str">
            <v>NO</v>
          </cell>
          <cell r="EM700" t="str">
            <v>No Aplica</v>
          </cell>
          <cell r="EN700" t="str">
            <v xml:space="preserve">120
</v>
          </cell>
          <cell r="EO700" t="e">
            <v>#VALUE!</v>
          </cell>
          <cell r="EP700">
            <v>45818</v>
          </cell>
          <cell r="ES700" t="str">
            <v>Clausula 1 - Numeral 6 y 23</v>
          </cell>
          <cell r="ET70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00" t="str">
            <v>No aplica</v>
          </cell>
        </row>
        <row r="701">
          <cell r="E701">
            <v>695</v>
          </cell>
          <cell r="F701" t="str">
            <v>695-2022</v>
          </cell>
          <cell r="G701" t="str">
            <v>CO1.PCCNTR.3324047</v>
          </cell>
          <cell r="H701" t="str">
            <v>GESTIONAR Y ATENDER EL 100 % DE LOS REQUERIMIENTOS ALLEGADOS A LA ENTIDAD, RELACIONADOS CON ARRENDAMIENTO Y DESARROLLO DE VIVIENDA</v>
          </cell>
          <cell r="I701" t="str">
            <v>En Ejecución</v>
          </cell>
          <cell r="J701" t="str">
            <v>https://community.secop.gov.co/Public/Tendering/OpportunityDetail/Index?noticeUID=CO1.NTC.2630391&amp;isFromPublicArea=True&amp;isModal=true&amp;asPopupView=true</v>
          </cell>
          <cell r="K701" t="str">
            <v>SDHT-SDICV-PSP-061-2022</v>
          </cell>
          <cell r="L701" t="str">
            <v>X</v>
          </cell>
          <cell r="N701" t="str">
            <v>CC</v>
          </cell>
          <cell r="O701">
            <v>1110588794</v>
          </cell>
          <cell r="P701">
            <v>3</v>
          </cell>
          <cell r="Q701" t="str">
            <v>ESPITIA MORENO</v>
          </cell>
          <cell r="R701" t="str">
            <v>JUAN DAVID</v>
          </cell>
          <cell r="S701" t="str">
            <v>No Aplica</v>
          </cell>
          <cell r="T701" t="str">
            <v>JUAN DAVID ESPITIA MORENO</v>
          </cell>
          <cell r="U701" t="str">
            <v>M</v>
          </cell>
          <cell r="V701">
            <v>44581</v>
          </cell>
          <cell r="W701" t="str">
            <v>No Aplica</v>
          </cell>
          <cell r="X701">
            <v>44585</v>
          </cell>
          <cell r="Y701">
            <v>44762</v>
          </cell>
          <cell r="Z701" t="str">
            <v>Contratación Directa</v>
          </cell>
          <cell r="AA701" t="str">
            <v>Contrato</v>
          </cell>
          <cell r="AB701" t="str">
            <v>Prestación de Servicios Profesionales</v>
          </cell>
          <cell r="AC701" t="str">
            <v>P R E S T A R S E R V I C I O S  PROFESIONALES DE APOYO JURIDICO PARA SUSTANCIAR  I N VE S T I G A C I O N E S ADMINISTRATIVAS RELACIONADAS CON LA ENAJENACIÓN Y ARRENDAMIENTO DE VIVIENDA</v>
          </cell>
          <cell r="AD701">
            <v>44585</v>
          </cell>
          <cell r="AE701">
            <v>44585</v>
          </cell>
          <cell r="AF701">
            <v>44585</v>
          </cell>
          <cell r="AG701">
            <v>44765</v>
          </cell>
          <cell r="AH701">
            <v>6</v>
          </cell>
          <cell r="AI701">
            <v>0</v>
          </cell>
          <cell r="AJ701">
            <v>6</v>
          </cell>
          <cell r="AK701">
            <v>6</v>
          </cell>
          <cell r="AL701">
            <v>0</v>
          </cell>
          <cell r="AN701">
            <v>44765</v>
          </cell>
          <cell r="AO701">
            <v>34299000</v>
          </cell>
          <cell r="AP701">
            <v>34299000</v>
          </cell>
          <cell r="AQ701">
            <v>5716500</v>
          </cell>
          <cell r="AR701">
            <v>0</v>
          </cell>
          <cell r="AS701">
            <v>2869</v>
          </cell>
          <cell r="AT701">
            <v>841</v>
          </cell>
          <cell r="AU701">
            <v>44573</v>
          </cell>
          <cell r="AV701">
            <v>34299000</v>
          </cell>
          <cell r="AW701" t="str">
            <v>O23011603450000007812</v>
          </cell>
          <cell r="AX701" t="str">
            <v>INVERSION</v>
          </cell>
          <cell r="AY701">
            <v>0</v>
          </cell>
          <cell r="AZ701" t="str">
            <v>5000269189</v>
          </cell>
          <cell r="BA701">
            <v>673</v>
          </cell>
          <cell r="BB701">
            <v>44581</v>
          </cell>
          <cell r="BC701">
            <v>34299000</v>
          </cell>
          <cell r="BK701" t="str">
            <v/>
          </cell>
          <cell r="CE701" t="str">
            <v/>
          </cell>
          <cell r="CF701" t="str">
            <v/>
          </cell>
          <cell r="EL701" t="str">
            <v>NO</v>
          </cell>
          <cell r="EM701" t="str">
            <v>No Aplica</v>
          </cell>
          <cell r="EN701" t="str">
            <v xml:space="preserve">120
</v>
          </cell>
          <cell r="EO701" t="e">
            <v>#VALUE!</v>
          </cell>
          <cell r="EP701">
            <v>45665</v>
          </cell>
          <cell r="ES701" t="str">
            <v>Clausula 1 - Numeral 6 y 23</v>
          </cell>
          <cell r="ET70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01" t="str">
            <v>No aplica</v>
          </cell>
        </row>
        <row r="702">
          <cell r="E702">
            <v>696</v>
          </cell>
          <cell r="F702" t="str">
            <v>696-2022</v>
          </cell>
          <cell r="G702" t="str">
            <v>CO1.PCCNTR.3324777</v>
          </cell>
          <cell r="H702" t="str">
            <v>ADELANTAR EL 100 % DE  ACCIONES DE PREVENCIÓN, VIGILANCIA Y CONTROL FRENTE A LOS DESARROLLOS URBANÍSTICOS ILEGALES.</v>
          </cell>
          <cell r="I702" t="str">
            <v>En Ejecución</v>
          </cell>
          <cell r="J702" t="str">
            <v>https://community.secop.gov.co/Public/Tendering/OpportunityDetail/Index?noticeUID=CO1.NTC.2631068&amp;isFromPublicArea=True&amp;isModal=true&amp;asPopupView=true</v>
          </cell>
          <cell r="K702" t="str">
            <v>SDHT-SDPS-PSP-026-2022</v>
          </cell>
          <cell r="L702" t="str">
            <v>X</v>
          </cell>
          <cell r="N702" t="str">
            <v>CC</v>
          </cell>
          <cell r="O702">
            <v>52446234</v>
          </cell>
          <cell r="P702">
            <v>0</v>
          </cell>
          <cell r="Q702" t="str">
            <v xml:space="preserve">ALARCON </v>
          </cell>
          <cell r="R702" t="str">
            <v>MARCELA VERANO</v>
          </cell>
          <cell r="S702" t="str">
            <v>No Aplica</v>
          </cell>
          <cell r="T702" t="str">
            <v xml:space="preserve">MARCELA VERANO ALARCON </v>
          </cell>
          <cell r="U702" t="str">
            <v>F</v>
          </cell>
          <cell r="V702">
            <v>44581</v>
          </cell>
          <cell r="W702" t="str">
            <v>No Aplica</v>
          </cell>
          <cell r="X702">
            <v>44585</v>
          </cell>
          <cell r="Y702">
            <v>44926</v>
          </cell>
          <cell r="Z702" t="str">
            <v>Contratación Directa</v>
          </cell>
          <cell r="AA702" t="str">
            <v>Contrato</v>
          </cell>
          <cell r="AB702" t="str">
            <v>Prestación de Servicios Profesionales</v>
          </cell>
          <cell r="AC702" t="str">
            <v xml:space="preserve"> PRESTAR SERVICIOS PROFESIONALES PARA APOYAR TECNICAMENTE A LA SUBDIRECCIÓN DE PREVENCIÓN Y SEGUIMIENTO EN LAS ACTIVIDADES DE MONITOREO DE LAS AREAS SUSCEPTIBLES DE OCUPACIÓN ILEGAL Y EN LA PREVENCIÓN DE DESARROLLOS ILEGALES EN EL DISTRITO CAPITAL</v>
          </cell>
          <cell r="AD702">
            <v>44585</v>
          </cell>
          <cell r="AE702">
            <v>44585</v>
          </cell>
          <cell r="AF702">
            <v>44585</v>
          </cell>
          <cell r="AG702">
            <v>44927</v>
          </cell>
          <cell r="AH702">
            <v>11</v>
          </cell>
          <cell r="AI702">
            <v>9</v>
          </cell>
          <cell r="AJ702">
            <v>11.3</v>
          </cell>
          <cell r="AK702">
            <v>11</v>
          </cell>
          <cell r="AL702">
            <v>9</v>
          </cell>
          <cell r="AN702">
            <v>44927</v>
          </cell>
          <cell r="AO702">
            <v>64596450</v>
          </cell>
          <cell r="AP702">
            <v>64596450</v>
          </cell>
          <cell r="AQ702">
            <v>5716500</v>
          </cell>
          <cell r="AR702">
            <v>0</v>
          </cell>
          <cell r="AS702">
            <v>2999</v>
          </cell>
          <cell r="AT702">
            <v>769</v>
          </cell>
          <cell r="AU702">
            <v>44566</v>
          </cell>
          <cell r="AV702">
            <v>64767945</v>
          </cell>
          <cell r="AW702" t="str">
            <v>O23011603450000007812</v>
          </cell>
          <cell r="AX702" t="str">
            <v>INVERSION</v>
          </cell>
          <cell r="AY702">
            <v>0</v>
          </cell>
          <cell r="AZ702" t="str">
            <v>5000269193</v>
          </cell>
          <cell r="BA702">
            <v>674</v>
          </cell>
          <cell r="BB702">
            <v>44581</v>
          </cell>
          <cell r="BC702">
            <v>64596450</v>
          </cell>
          <cell r="BK702" t="str">
            <v/>
          </cell>
          <cell r="CE702" t="str">
            <v/>
          </cell>
          <cell r="CF702" t="str">
            <v/>
          </cell>
          <cell r="EL702" t="str">
            <v>NO</v>
          </cell>
          <cell r="EM702" t="str">
            <v>No Aplica</v>
          </cell>
          <cell r="EN702" t="str">
            <v xml:space="preserve">120
</v>
          </cell>
          <cell r="EO702" t="e">
            <v>#VALUE!</v>
          </cell>
          <cell r="EP702">
            <v>45827</v>
          </cell>
          <cell r="ES702" t="str">
            <v>Clausula 1 - Numeral 6 y 23</v>
          </cell>
          <cell r="ET70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02" t="str">
            <v>No aplica</v>
          </cell>
        </row>
        <row r="703">
          <cell r="E703">
            <v>697</v>
          </cell>
          <cell r="F703" t="str">
            <v>697-2022</v>
          </cell>
          <cell r="G703" t="str">
            <v>CO1.PCCNTR.3325711</v>
          </cell>
          <cell r="H703" t="str">
            <v>GESTIONAR Y ATENDER EL 100 % DE LOS REQUERIMIENTOS ALLEGADOS A LA ENTIDAD, RELACIONADOS CON ARRENDAMIENTO Y DESARROLLO DE VIVIENDA</v>
          </cell>
          <cell r="I703" t="str">
            <v>En Ejecución</v>
          </cell>
          <cell r="J703" t="str">
            <v>https://community.secop.gov.co/Public/Tendering/OpportunityDetail/Index?noticeUID=CO1.NTC.2631642&amp;isFromPublicArea=True&amp;isModal=true&amp;asPopupView=true</v>
          </cell>
          <cell r="K703" t="str">
            <v>SDHT-SIVC-PSP-006-2022</v>
          </cell>
          <cell r="L703" t="str">
            <v>X</v>
          </cell>
          <cell r="N703" t="str">
            <v>CC</v>
          </cell>
          <cell r="O703">
            <v>52877132</v>
          </cell>
          <cell r="P703">
            <v>7</v>
          </cell>
          <cell r="Q703" t="str">
            <v xml:space="preserve">BEJARANO </v>
          </cell>
          <cell r="R703" t="str">
            <v>JENIFFER CHACON</v>
          </cell>
          <cell r="S703" t="str">
            <v>No Aplica</v>
          </cell>
          <cell r="T703" t="str">
            <v xml:space="preserve">JENIFFER CHACON BEJARANO </v>
          </cell>
          <cell r="U703" t="str">
            <v>F</v>
          </cell>
          <cell r="V703">
            <v>44581</v>
          </cell>
          <cell r="W703" t="str">
            <v>No Aplica</v>
          </cell>
          <cell r="X703">
            <v>44585</v>
          </cell>
          <cell r="Y703">
            <v>44930</v>
          </cell>
          <cell r="Z703" t="str">
            <v>Contratación Directa</v>
          </cell>
          <cell r="AA703" t="str">
            <v>Contrato</v>
          </cell>
          <cell r="AB703" t="str">
            <v>Prestación de Servicios Profesionales</v>
          </cell>
          <cell r="AC703" t="str">
            <v>PRESTAR SERVICIOS PROFESIONALES PARA BRINDAR APOYO EN LA RESOLUCION DE RECURSOS Y DEMAS ACTIVIDADES JURIDICAS RELACIONADAS CON LAS INVESTIGACIONES ADMINISTRATIVAS DE LA INSPECCION VIGILANCIA Y CONTROL DE VIVIENDA</v>
          </cell>
          <cell r="AD703">
            <v>44585</v>
          </cell>
          <cell r="AE703">
            <v>44585</v>
          </cell>
          <cell r="AF703">
            <v>44585</v>
          </cell>
          <cell r="AG703">
            <v>44934</v>
          </cell>
          <cell r="AH703">
            <v>11</v>
          </cell>
          <cell r="AI703">
            <v>15</v>
          </cell>
          <cell r="AJ703">
            <v>11.5</v>
          </cell>
          <cell r="AK703">
            <v>11</v>
          </cell>
          <cell r="AL703">
            <v>15</v>
          </cell>
          <cell r="AM703">
            <v>44934</v>
          </cell>
          <cell r="AN703">
            <v>44934</v>
          </cell>
          <cell r="AO703">
            <v>81138250</v>
          </cell>
          <cell r="AP703">
            <v>81138250</v>
          </cell>
          <cell r="AQ703">
            <v>7055500</v>
          </cell>
          <cell r="AR703">
            <v>0</v>
          </cell>
          <cell r="AS703">
            <v>2971</v>
          </cell>
          <cell r="AT703">
            <v>836</v>
          </cell>
          <cell r="AU703">
            <v>44572</v>
          </cell>
          <cell r="AV703">
            <v>81138250</v>
          </cell>
          <cell r="AW703" t="str">
            <v>O23011603450000007812</v>
          </cell>
          <cell r="AX703" t="str">
            <v>INVERSION</v>
          </cell>
          <cell r="AY703">
            <v>0</v>
          </cell>
          <cell r="AZ703" t="str">
            <v>5000269204</v>
          </cell>
          <cell r="BA703">
            <v>675</v>
          </cell>
          <cell r="BB703">
            <v>44581</v>
          </cell>
          <cell r="BC703">
            <v>81138250</v>
          </cell>
          <cell r="BK703" t="str">
            <v/>
          </cell>
          <cell r="CE703" t="str">
            <v/>
          </cell>
          <cell r="CF703" t="str">
            <v/>
          </cell>
          <cell r="EL703" t="str">
            <v>NO</v>
          </cell>
          <cell r="EM703" t="str">
            <v>No Aplica</v>
          </cell>
          <cell r="EN703" t="str">
            <v xml:space="preserve">120
</v>
          </cell>
          <cell r="EO703" t="e">
            <v>#VALUE!</v>
          </cell>
          <cell r="EP703">
            <v>45834</v>
          </cell>
          <cell r="ES703" t="str">
            <v>Clausula 1 - Numeral 6 y 23</v>
          </cell>
          <cell r="ET70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03" t="str">
            <v>No aplica</v>
          </cell>
        </row>
        <row r="704">
          <cell r="E704">
            <v>698</v>
          </cell>
          <cell r="F704" t="str">
            <v>698-2022</v>
          </cell>
          <cell r="G704" t="str">
            <v>CO1.PCCNTR.3328717</v>
          </cell>
          <cell r="H704" t="str">
            <v xml:space="preserve">REALIZAR 2 ESTUDIOS O DISEÑOS DE PREFACTIBILIDAD Y FACTIBILIDAD PARA PROYECTOS GESTIONADOS DE REVITALIZACIÓN URBANA PARA LA COMPETITIVIDAD EN TORNO A NUEVAS INTERVENCIONES PÚBLICAS DE DESARROLLO URBANO. </v>
          </cell>
          <cell r="I704" t="str">
            <v>En Ejecución</v>
          </cell>
          <cell r="J704" t="str">
            <v>https://community.secop.gov.co/Public/Tendering/OpportunityDetail/Index?noticeUID=CO1.NTC.2629029&amp;isFromPublicArea=True&amp;isModal=true&amp;asPopupView=true</v>
          </cell>
          <cell r="K704" t="str">
            <v>SDHT-SDO-PSP-070-2022</v>
          </cell>
          <cell r="L704" t="str">
            <v>X</v>
          </cell>
          <cell r="N704" t="str">
            <v>CC</v>
          </cell>
          <cell r="O704">
            <v>52224709</v>
          </cell>
          <cell r="P704">
            <v>4</v>
          </cell>
          <cell r="Q704" t="str">
            <v>SEPULVEDAPEREZ</v>
          </cell>
          <cell r="R704" t="str">
            <v>GLORIA STELLA</v>
          </cell>
          <cell r="S704" t="str">
            <v>No Aplica</v>
          </cell>
          <cell r="T704" t="str">
            <v>GLORIA STELLA SEPULVEDAPEREZ</v>
          </cell>
          <cell r="U704" t="str">
            <v>F</v>
          </cell>
          <cell r="V704">
            <v>44581</v>
          </cell>
          <cell r="W704">
            <v>44587</v>
          </cell>
          <cell r="X704">
            <v>44585</v>
          </cell>
          <cell r="Y704">
            <v>44918</v>
          </cell>
          <cell r="Z704" t="str">
            <v>Contratación Directa</v>
          </cell>
          <cell r="AA704" t="str">
            <v>Contrato</v>
          </cell>
          <cell r="AB704" t="str">
            <v>Prestación de Servicios Profesionales</v>
          </cell>
          <cell r="AC704" t="str">
            <v>PRESTAR SERVICIOS PROFESIONALES PARA APOYAR LA ELABORACIÓN, REVISIÓN Y VALIDACIÓN DE LOS ESTUDIOS JURÍDICOS NECESARIOS PARA LA FORMULACIÓN E IMPLEMENTACIÓN DE LOS PROYECTOS PRIORIZADOS POR LA SUBDIRECCIÓN DE OPERACIONES.</v>
          </cell>
          <cell r="AD704">
            <v>44587</v>
          </cell>
          <cell r="AE704">
            <v>44587</v>
          </cell>
          <cell r="AF704">
            <v>44587</v>
          </cell>
          <cell r="AG704">
            <v>44920</v>
          </cell>
          <cell r="AH704">
            <v>11</v>
          </cell>
          <cell r="AI704">
            <v>0</v>
          </cell>
          <cell r="AJ704">
            <v>11</v>
          </cell>
          <cell r="AK704">
            <v>11</v>
          </cell>
          <cell r="AL704">
            <v>0</v>
          </cell>
          <cell r="AN704">
            <v>44920</v>
          </cell>
          <cell r="AO704">
            <v>93500000</v>
          </cell>
          <cell r="AP704">
            <v>93500000</v>
          </cell>
          <cell r="AQ704">
            <v>8500000</v>
          </cell>
          <cell r="AR704">
            <v>0</v>
          </cell>
          <cell r="AS704">
            <v>3329</v>
          </cell>
          <cell r="AT704">
            <v>402</v>
          </cell>
          <cell r="AU704">
            <v>44565</v>
          </cell>
          <cell r="AV704">
            <v>93500000</v>
          </cell>
          <cell r="AW704" t="str">
            <v>O23011602320000007641</v>
          </cell>
          <cell r="AX704" t="str">
            <v>INVERSION</v>
          </cell>
          <cell r="AY704">
            <v>0</v>
          </cell>
          <cell r="AZ704" t="str">
            <v>5000270295</v>
          </cell>
          <cell r="BA704">
            <v>701</v>
          </cell>
          <cell r="BB704">
            <v>44582</v>
          </cell>
          <cell r="BC704">
            <v>93500000</v>
          </cell>
          <cell r="BK704" t="str">
            <v/>
          </cell>
          <cell r="CE704" t="str">
            <v/>
          </cell>
          <cell r="CF704" t="str">
            <v/>
          </cell>
          <cell r="EL704" t="str">
            <v>NO</v>
          </cell>
          <cell r="EM704" t="str">
            <v>No Aplica</v>
          </cell>
          <cell r="EN704" t="str">
            <v xml:space="preserve">120
</v>
          </cell>
          <cell r="EO704" t="e">
            <v>#VALUE!</v>
          </cell>
          <cell r="EP704">
            <v>45820</v>
          </cell>
          <cell r="ES704" t="str">
            <v>Clausula 1 - Numeral 6 y 23</v>
          </cell>
          <cell r="ET70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04" t="str">
            <v>No aplica</v>
          </cell>
        </row>
        <row r="705">
          <cell r="E705">
            <v>699</v>
          </cell>
          <cell r="F705" t="str">
            <v>699-2022</v>
          </cell>
          <cell r="G705" t="str">
            <v>CO1.PCCNTR.3324684</v>
          </cell>
          <cell r="H705" t="str">
            <v>MEJORAR 682 VIVIENDAS  RURALES Y EN BORDES URBANOS PRIORIZADAS</v>
          </cell>
          <cell r="I705" t="str">
            <v>En Ejecución</v>
          </cell>
          <cell r="J705" t="str">
            <v>https://community.secop.gov.co/Public/Tendering/OpportunityDetail/Index?noticeUID=CO1.NTC.2558350&amp;isFromPublicArea=True&amp;isModal=true&amp;asPopupView=true</v>
          </cell>
          <cell r="K705" t="str">
            <v>SDHT-SDO-PSP-057-2022</v>
          </cell>
          <cell r="L705" t="str">
            <v>X</v>
          </cell>
          <cell r="N705" t="str">
            <v>CC</v>
          </cell>
          <cell r="O705">
            <v>1022421182</v>
          </cell>
          <cell r="P705">
            <v>1</v>
          </cell>
          <cell r="Q705" t="str">
            <v>LAGOS CARDENAS</v>
          </cell>
          <cell r="R705" t="str">
            <v>ANA MARIA</v>
          </cell>
          <cell r="S705" t="str">
            <v>No Aplica</v>
          </cell>
          <cell r="T705" t="str">
            <v>ANA MARIA LAGOS CARDENAS</v>
          </cell>
          <cell r="U705" t="str">
            <v>F</v>
          </cell>
          <cell r="V705">
            <v>44581</v>
          </cell>
          <cell r="W705" t="str">
            <v>No Aplica</v>
          </cell>
          <cell r="X705">
            <v>44585</v>
          </cell>
          <cell r="Y705">
            <v>44918</v>
          </cell>
          <cell r="Z705" t="str">
            <v>Contratación Directa</v>
          </cell>
          <cell r="AA705" t="str">
            <v>Contrato</v>
          </cell>
          <cell r="AB705" t="str">
            <v>Prestación de Servicios Profesionales</v>
          </cell>
          <cell r="AC705" t="str">
            <v>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v>
          </cell>
          <cell r="AD705">
            <v>44585</v>
          </cell>
          <cell r="AE705">
            <v>44585</v>
          </cell>
          <cell r="AF705">
            <v>44585</v>
          </cell>
          <cell r="AG705">
            <v>44918</v>
          </cell>
          <cell r="AH705">
            <v>11</v>
          </cell>
          <cell r="AI705">
            <v>0</v>
          </cell>
          <cell r="AJ705">
            <v>11</v>
          </cell>
          <cell r="AK705">
            <v>11</v>
          </cell>
          <cell r="AL705">
            <v>0</v>
          </cell>
          <cell r="AN705">
            <v>44918</v>
          </cell>
          <cell r="AO705">
            <v>57783000</v>
          </cell>
          <cell r="AP705">
            <v>57783000</v>
          </cell>
          <cell r="AQ705">
            <v>5253000</v>
          </cell>
          <cell r="AR705">
            <v>0</v>
          </cell>
          <cell r="AS705">
            <v>3403</v>
          </cell>
          <cell r="AT705">
            <v>379</v>
          </cell>
          <cell r="AU705">
            <v>44565</v>
          </cell>
          <cell r="AV705">
            <v>57783000</v>
          </cell>
          <cell r="AW705" t="str">
            <v>O23011601190000007659</v>
          </cell>
          <cell r="AX705" t="str">
            <v>INVERSION</v>
          </cell>
          <cell r="AY705">
            <v>0</v>
          </cell>
          <cell r="AZ705" t="str">
            <v>5000270311</v>
          </cell>
          <cell r="BA705">
            <v>704</v>
          </cell>
          <cell r="BB705">
            <v>44582</v>
          </cell>
          <cell r="BC705">
            <v>57783000</v>
          </cell>
          <cell r="BK705" t="str">
            <v/>
          </cell>
          <cell r="CE705" t="str">
            <v/>
          </cell>
          <cell r="CF705" t="str">
            <v/>
          </cell>
          <cell r="EL705" t="str">
            <v>NO</v>
          </cell>
          <cell r="EM705" t="str">
            <v>No Aplica</v>
          </cell>
          <cell r="EN705" t="str">
            <v xml:space="preserve">120
</v>
          </cell>
          <cell r="EO705" t="e">
            <v>#VALUE!</v>
          </cell>
          <cell r="EP705">
            <v>45818</v>
          </cell>
          <cell r="ES705" t="str">
            <v>Clausula 1 - Numeral 6 y 23</v>
          </cell>
          <cell r="ET70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05" t="str">
            <v>No aplica</v>
          </cell>
        </row>
        <row r="706">
          <cell r="E706">
            <v>700</v>
          </cell>
          <cell r="F706" t="str">
            <v>700-2022</v>
          </cell>
          <cell r="G706" t="str">
            <v>CO1.PCCNTR.3330647</v>
          </cell>
          <cell r="H706" t="str">
            <v>MEJORAR 682 VIVIENDAS  RURALES Y EN BORDES URBANOS PRIORIZADAS</v>
          </cell>
          <cell r="I706" t="str">
            <v>En Ejecución</v>
          </cell>
          <cell r="J706" t="str">
            <v>https://community.secop.gov.co/Public/Tendering/OpportunityDetail/Index?noticeUID=CO1.NTC.2628882&amp;isFromPublicArea=True&amp;isModal=true&amp;asPopupView=true</v>
          </cell>
          <cell r="K706" t="str">
            <v>SDHT-SDO-PSP-063-2022</v>
          </cell>
          <cell r="L706" t="str">
            <v>X</v>
          </cell>
          <cell r="N706" t="str">
            <v>CC</v>
          </cell>
          <cell r="O706">
            <v>52889779</v>
          </cell>
          <cell r="P706">
            <v>3</v>
          </cell>
          <cell r="Q706" t="str">
            <v xml:space="preserve">CANCHON </v>
          </cell>
          <cell r="R706" t="str">
            <v>JOHANNA GOMEZ</v>
          </cell>
          <cell r="S706" t="str">
            <v>No Aplica</v>
          </cell>
          <cell r="T706" t="str">
            <v xml:space="preserve">JOHANNA GOMEZ CANCHON </v>
          </cell>
          <cell r="U706" t="str">
            <v>F</v>
          </cell>
          <cell r="V706">
            <v>44581</v>
          </cell>
          <cell r="W706" t="str">
            <v>No Aplica</v>
          </cell>
          <cell r="X706">
            <v>44585</v>
          </cell>
          <cell r="Y706">
            <v>44918</v>
          </cell>
          <cell r="Z706" t="str">
            <v>Contratación Directa</v>
          </cell>
          <cell r="AA706" t="str">
            <v>Contrato</v>
          </cell>
          <cell r="AB706" t="str">
            <v>Prestación de Servicios Profesionales</v>
          </cell>
          <cell r="AC706" t="str">
            <v>PRESTAR SERVICIOS PROFESIONALES PARA APOYAR TÉCNICAMENTE LA SUPERVISIÓN DE LAS OBRAS Y LAS ACTIVIDADES ADMINISTRATIVAS, OPERATIVAS Y DOCUMENTALES, NECESARIAS PARA LA IMPLEMENTACIÓN DE LOS PROYECTOS PRIORIZADOS POR LA SUBDIRECCIÓN DE OPERACIONES.</v>
          </cell>
          <cell r="AD706">
            <v>44585</v>
          </cell>
          <cell r="AE706">
            <v>44585</v>
          </cell>
          <cell r="AF706">
            <v>44585</v>
          </cell>
          <cell r="AG706">
            <v>44918</v>
          </cell>
          <cell r="AH706">
            <v>11</v>
          </cell>
          <cell r="AI706">
            <v>0</v>
          </cell>
          <cell r="AJ706">
            <v>11</v>
          </cell>
          <cell r="AK706">
            <v>11</v>
          </cell>
          <cell r="AL706">
            <v>0</v>
          </cell>
          <cell r="AN706">
            <v>44918</v>
          </cell>
          <cell r="AO706">
            <v>82258000</v>
          </cell>
          <cell r="AP706">
            <v>82258000</v>
          </cell>
          <cell r="AQ706">
            <v>7478000</v>
          </cell>
          <cell r="AR706">
            <v>0</v>
          </cell>
          <cell r="AS706">
            <v>3414</v>
          </cell>
          <cell r="AT706">
            <v>247</v>
          </cell>
          <cell r="AU706">
            <v>44565</v>
          </cell>
          <cell r="AV706">
            <v>82258000</v>
          </cell>
          <cell r="AW706" t="str">
            <v>O23011601190000007659</v>
          </cell>
          <cell r="AX706" t="str">
            <v>INVERSION</v>
          </cell>
          <cell r="AY706">
            <v>0</v>
          </cell>
          <cell r="AZ706" t="str">
            <v>5000270319</v>
          </cell>
          <cell r="BA706">
            <v>706</v>
          </cell>
          <cell r="BB706">
            <v>44582</v>
          </cell>
          <cell r="BC706">
            <v>82258000</v>
          </cell>
          <cell r="BK706" t="str">
            <v/>
          </cell>
          <cell r="CE706" t="str">
            <v/>
          </cell>
          <cell r="CF706" t="str">
            <v/>
          </cell>
          <cell r="EL706" t="str">
            <v>NO</v>
          </cell>
          <cell r="EM706" t="str">
            <v>No Aplica</v>
          </cell>
          <cell r="EN706" t="str">
            <v xml:space="preserve">120
</v>
          </cell>
          <cell r="EO706" t="e">
            <v>#VALUE!</v>
          </cell>
          <cell r="EP706">
            <v>45818</v>
          </cell>
          <cell r="ES706" t="str">
            <v>Clausula 1 - Numeral 6 y 23</v>
          </cell>
          <cell r="ET70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06" t="str">
            <v>No aplica</v>
          </cell>
        </row>
        <row r="707">
          <cell r="E707">
            <v>701</v>
          </cell>
          <cell r="F707" t="str">
            <v>701-2022</v>
          </cell>
          <cell r="G707" t="str">
            <v>CO1.PCCNTR.3330480</v>
          </cell>
          <cell r="H707" t="str">
            <v xml:space="preserve">ASIGNAR 4500 SUBSIDIOS PARA MEJORAMIENTO DE VIVIENDA PRIORIZANDO HOGARES CON JEFATURA FEMENINA, PERSONAS CON DISCAPACIDAD, VÍCTIMAS DEL CONFLICTO ARMADO, POBLACIÓN ÉTNICA Y ADULTOS MAYORES </v>
          </cell>
          <cell r="I707" t="str">
            <v>En Ejecución</v>
          </cell>
          <cell r="J707" t="str">
            <v>https://community.secop.gov.co/Public/Tendering/OpportunityDetail/Index?noticeUID=CO1.NTC.2629280&amp;isFromPublicArea=True&amp;isModal=true&amp;asPopupView=true</v>
          </cell>
          <cell r="K707" t="str">
            <v>SDHT-SDB-PSP-029-2022</v>
          </cell>
          <cell r="L707" t="str">
            <v>X</v>
          </cell>
          <cell r="N707" t="str">
            <v>CC</v>
          </cell>
          <cell r="O707">
            <v>1024472663</v>
          </cell>
          <cell r="P707">
            <v>6</v>
          </cell>
          <cell r="Q707" t="str">
            <v>GARCIA SILVA</v>
          </cell>
          <cell r="R707" t="str">
            <v>YEISSON FABIAN</v>
          </cell>
          <cell r="S707" t="str">
            <v>No Aplica</v>
          </cell>
          <cell r="T707" t="str">
            <v>YEISSON FABIAN GARCIA SILVA</v>
          </cell>
          <cell r="U707" t="str">
            <v>M</v>
          </cell>
          <cell r="V707">
            <v>44581</v>
          </cell>
          <cell r="W707">
            <v>44582</v>
          </cell>
          <cell r="X707">
            <v>44586</v>
          </cell>
          <cell r="Y707">
            <v>44913</v>
          </cell>
          <cell r="Z707" t="str">
            <v>Contratación Directa</v>
          </cell>
          <cell r="AA707" t="str">
            <v>Contrato</v>
          </cell>
          <cell r="AB707" t="str">
            <v>Prestación de Servicios Profesionales</v>
          </cell>
          <cell r="AC707" t="str">
            <v>PRESTAR SERVICIOS PROFESIONALES AL DESARROLLO DE LA GESTIÓN SOCIAL Y COMUNITARIA EN EL MARCO DE LOS MEJORAMIENTOS DE VIVIENDA - MODALIDAD HABITABILIDAD EN LOS TERRITORIOS PRIORIZADOS POR LA SECRETARÍA DISTRITAL DEL HÁBITAT</v>
          </cell>
          <cell r="AD707">
            <v>44586</v>
          </cell>
          <cell r="AE707">
            <v>44586</v>
          </cell>
          <cell r="AF707">
            <v>44586</v>
          </cell>
          <cell r="AG707">
            <v>44919</v>
          </cell>
          <cell r="AH707">
            <v>11</v>
          </cell>
          <cell r="AI707">
            <v>0</v>
          </cell>
          <cell r="AJ707">
            <v>11</v>
          </cell>
          <cell r="AK707">
            <v>11</v>
          </cell>
          <cell r="AL707">
            <v>0</v>
          </cell>
          <cell r="AN707">
            <v>44919</v>
          </cell>
          <cell r="AO707">
            <v>67980000</v>
          </cell>
          <cell r="AP707">
            <v>67980000</v>
          </cell>
          <cell r="AQ707">
            <v>6180000</v>
          </cell>
          <cell r="AR707">
            <v>0</v>
          </cell>
          <cell r="AS707">
            <v>2729</v>
          </cell>
          <cell r="AT707">
            <v>724</v>
          </cell>
          <cell r="AU707">
            <v>44566</v>
          </cell>
          <cell r="AV707">
            <v>67980000</v>
          </cell>
          <cell r="AW707" t="str">
            <v>O23011601010000007715</v>
          </cell>
          <cell r="AX707" t="str">
            <v>INVERSION</v>
          </cell>
          <cell r="AY707">
            <v>0</v>
          </cell>
          <cell r="AZ707" t="str">
            <v>5000270324</v>
          </cell>
          <cell r="BA707">
            <v>708</v>
          </cell>
          <cell r="BB707">
            <v>44582</v>
          </cell>
          <cell r="BC707">
            <v>67980000</v>
          </cell>
          <cell r="BK707" t="str">
            <v/>
          </cell>
          <cell r="CE707" t="str">
            <v/>
          </cell>
          <cell r="CF707" t="str">
            <v/>
          </cell>
          <cell r="EL707" t="str">
            <v>NO</v>
          </cell>
          <cell r="EM707" t="str">
            <v>No Aplica</v>
          </cell>
          <cell r="EN707" t="str">
            <v xml:space="preserve">120
</v>
          </cell>
          <cell r="EO707" t="e">
            <v>#VALUE!</v>
          </cell>
          <cell r="EP707">
            <v>45819</v>
          </cell>
          <cell r="ES707" t="str">
            <v>Clausula 1 - Numeral 6 y 23</v>
          </cell>
          <cell r="ET70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07" t="str">
            <v>No aplica</v>
          </cell>
        </row>
        <row r="708">
          <cell r="E708">
            <v>702</v>
          </cell>
          <cell r="F708" t="str">
            <v>702-2022</v>
          </cell>
          <cell r="G708" t="str">
            <v>CO1.PCCNTR.3324865</v>
          </cell>
          <cell r="H708" t="str">
            <v>BENEFICIAR 15851 HOGARES  CON SUBSIDIOS PARA ADQUISICIÓN DE VIVIENDA VIS Y VIP</v>
          </cell>
          <cell r="I708" t="str">
            <v>En Ejecución</v>
          </cell>
          <cell r="J708" t="str">
            <v>https://community.secop.gov.co/Public/Tendering/OpportunityDetail/Index?noticeUID=CO1.NTC.2630981&amp;isFromPublicArea=True&amp;isModal=true&amp;asPopupView=true</v>
          </cell>
          <cell r="K708" t="str">
            <v>SDHT-SGF-PSP-004-2022</v>
          </cell>
          <cell r="L708" t="str">
            <v>X</v>
          </cell>
          <cell r="N708" t="str">
            <v>CC</v>
          </cell>
          <cell r="O708">
            <v>1020731917</v>
          </cell>
          <cell r="P708">
            <v>9</v>
          </cell>
          <cell r="Q708" t="str">
            <v>BASTO MONROY</v>
          </cell>
          <cell r="R708" t="str">
            <v>PAULA ANDREA</v>
          </cell>
          <cell r="S708" t="str">
            <v>No Aplica</v>
          </cell>
          <cell r="T708" t="str">
            <v>PAULA ANDREA BASTO MONROY</v>
          </cell>
          <cell r="U708" t="str">
            <v>F</v>
          </cell>
          <cell r="V708">
            <v>44581</v>
          </cell>
          <cell r="W708" t="str">
            <v>No Aplica</v>
          </cell>
          <cell r="X708">
            <v>44585</v>
          </cell>
          <cell r="Y708">
            <v>44857</v>
          </cell>
          <cell r="Z708" t="str">
            <v>Contratación Directa</v>
          </cell>
          <cell r="AA708" t="str">
            <v>Contrato</v>
          </cell>
          <cell r="AB708" t="str">
            <v>Prestación de Servicios Profesionales</v>
          </cell>
          <cell r="AC708" t="str">
            <v>PRESTAR SERVICIOS PROFESIONALES PARA LLEVAR A CABO ESTUDIOS Y ANÁLISIS FINANCIEROS, ECONÓMICOS Y ESTADÍSTICOS ASOCIADOS AL COMPORTAMIENTO DE LA VIVIENDA Y EL HÁBITAT.</v>
          </cell>
          <cell r="AD708">
            <v>44585</v>
          </cell>
          <cell r="AE708">
            <v>44585</v>
          </cell>
          <cell r="AF708">
            <v>44585</v>
          </cell>
          <cell r="AG708">
            <v>44857</v>
          </cell>
          <cell r="AH708">
            <v>9</v>
          </cell>
          <cell r="AI708">
            <v>0</v>
          </cell>
          <cell r="AJ708">
            <v>9</v>
          </cell>
          <cell r="AK708">
            <v>9</v>
          </cell>
          <cell r="AL708">
            <v>0</v>
          </cell>
          <cell r="AN708">
            <v>44857</v>
          </cell>
          <cell r="AO708">
            <v>83430000</v>
          </cell>
          <cell r="AP708">
            <v>83430000</v>
          </cell>
          <cell r="AQ708">
            <v>9270000</v>
          </cell>
          <cell r="AR708">
            <v>0</v>
          </cell>
          <cell r="AS708">
            <v>3261</v>
          </cell>
          <cell r="AT708">
            <v>892</v>
          </cell>
          <cell r="AU708">
            <v>44579</v>
          </cell>
          <cell r="AV708">
            <v>83430000</v>
          </cell>
          <cell r="AW708" t="str">
            <v>O23011601010000007823</v>
          </cell>
          <cell r="AX708" t="str">
            <v>INVERSION</v>
          </cell>
          <cell r="AY708">
            <v>0</v>
          </cell>
          <cell r="AZ708" t="str">
            <v>5000270379</v>
          </cell>
          <cell r="BA708">
            <v>718</v>
          </cell>
          <cell r="BB708">
            <v>44582</v>
          </cell>
          <cell r="BC708">
            <v>83430000</v>
          </cell>
          <cell r="BK708" t="str">
            <v/>
          </cell>
          <cell r="CE708" t="str">
            <v/>
          </cell>
          <cell r="CF708" t="str">
            <v/>
          </cell>
          <cell r="EL708" t="str">
            <v>NO</v>
          </cell>
          <cell r="EM708" t="str">
            <v>No Aplica</v>
          </cell>
          <cell r="EN708" t="str">
            <v xml:space="preserve">120
</v>
          </cell>
          <cell r="EO708" t="e">
            <v>#VALUE!</v>
          </cell>
          <cell r="EP708">
            <v>45757</v>
          </cell>
          <cell r="ES708" t="str">
            <v>Clausula 1 - Numeral 6 y 23</v>
          </cell>
          <cell r="ET70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08" t="str">
            <v>No aplica</v>
          </cell>
        </row>
        <row r="709">
          <cell r="E709">
            <v>703</v>
          </cell>
          <cell r="F709" t="str">
            <v>703-2022</v>
          </cell>
          <cell r="G709" t="str">
            <v>CO1.PCCNTR.3326885</v>
          </cell>
          <cell r="H709" t="str">
            <v xml:space="preserve">REALIZAR 2 ESTUDIOS O DISEÑOS DE PREFACTIBILIDAD Y FACTIBILIDAD PARA PROYECTOS GESTIONADOS DE REVITALIZACIÓN URBANA PARA LA COMPETITIVIDAD EN TORNO A NUEVAS INTERVENCIONES PÚBLICAS DE DESARROLLO URBANO. </v>
          </cell>
          <cell r="I709" t="str">
            <v>En Ejecución</v>
          </cell>
          <cell r="J709" t="str">
            <v>https://community.secop.gov.co/Public/Tendering/OpportunityDetail/Index?noticeUID=CO1.NTC.2630493&amp;isFromPublicArea=True&amp;isModal=true&amp;asPopupView=true</v>
          </cell>
          <cell r="K709" t="str">
            <v>SDHT-SDO-PSP-014-2022</v>
          </cell>
          <cell r="L709" t="str">
            <v>X</v>
          </cell>
          <cell r="N709" t="str">
            <v>CC</v>
          </cell>
          <cell r="O709">
            <v>52725553</v>
          </cell>
          <cell r="P709">
            <v>2</v>
          </cell>
          <cell r="Q709" t="str">
            <v>LONDOÑO SANCHEZ</v>
          </cell>
          <cell r="R709" t="str">
            <v>YUMMAY DURLEY</v>
          </cell>
          <cell r="S709" t="str">
            <v>No Aplica</v>
          </cell>
          <cell r="T709" t="str">
            <v>YUMMAY DURLEY LONDOÑO SANCHEZ</v>
          </cell>
          <cell r="U709" t="str">
            <v>F</v>
          </cell>
          <cell r="V709">
            <v>44581</v>
          </cell>
          <cell r="W709" t="str">
            <v>No Aplica</v>
          </cell>
          <cell r="X709">
            <v>44585</v>
          </cell>
          <cell r="Y709">
            <v>44918</v>
          </cell>
          <cell r="Z709" t="str">
            <v>Contratación Directa</v>
          </cell>
          <cell r="AA709" t="str">
            <v>Contrato</v>
          </cell>
          <cell r="AB709" t="str">
            <v>Prestación de Servicios Profesionales</v>
          </cell>
          <cell r="AC709" t="str">
            <v>PRESTAR SERVICIOS PROFESIONALES DE APOYO A LA GESTIÓN ADMINISTRATIVA, OPERATIVA Y DE SEGUIMIENTO PRESUPUESTAL DE LOS PROYECTOS PRIORIZADOS POR LA SUBDIRECCIÓN DE OPERACIONES.</v>
          </cell>
          <cell r="AD709">
            <v>44585</v>
          </cell>
          <cell r="AE709">
            <v>44585</v>
          </cell>
          <cell r="AF709">
            <v>44585</v>
          </cell>
          <cell r="AG709">
            <v>44918</v>
          </cell>
          <cell r="AH709">
            <v>11</v>
          </cell>
          <cell r="AI709">
            <v>0</v>
          </cell>
          <cell r="AJ709">
            <v>11</v>
          </cell>
          <cell r="AK709">
            <v>11</v>
          </cell>
          <cell r="AL709">
            <v>0</v>
          </cell>
          <cell r="AN709">
            <v>44918</v>
          </cell>
          <cell r="AO709">
            <v>67980000</v>
          </cell>
          <cell r="AP709">
            <v>67980000</v>
          </cell>
          <cell r="AQ709">
            <v>6180000</v>
          </cell>
          <cell r="AR709">
            <v>0</v>
          </cell>
          <cell r="AS709">
            <v>3323</v>
          </cell>
          <cell r="AT709">
            <v>870</v>
          </cell>
          <cell r="AU709">
            <v>44575</v>
          </cell>
          <cell r="AV709">
            <v>67980000</v>
          </cell>
          <cell r="AW709" t="str">
            <v>O23011602320000007641</v>
          </cell>
          <cell r="AX709" t="str">
            <v>INVERSION</v>
          </cell>
          <cell r="AY709">
            <v>0</v>
          </cell>
          <cell r="AZ709" t="str">
            <v>5000270334</v>
          </cell>
          <cell r="BA709">
            <v>709</v>
          </cell>
          <cell r="BB709">
            <v>44582</v>
          </cell>
          <cell r="BC709">
            <v>67980000</v>
          </cell>
          <cell r="BK709" t="str">
            <v/>
          </cell>
          <cell r="CE709" t="str">
            <v/>
          </cell>
          <cell r="CF709" t="str">
            <v/>
          </cell>
          <cell r="EL709" t="str">
            <v>NO</v>
          </cell>
          <cell r="EM709" t="str">
            <v>No Aplica</v>
          </cell>
          <cell r="EN709" t="str">
            <v xml:space="preserve">120
</v>
          </cell>
          <cell r="EO709" t="e">
            <v>#VALUE!</v>
          </cell>
          <cell r="EP709">
            <v>45818</v>
          </cell>
          <cell r="ES709" t="str">
            <v>Clausula 1 - Numeral 6 y 23</v>
          </cell>
          <cell r="ET70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09" t="str">
            <v>No aplica</v>
          </cell>
        </row>
        <row r="710">
          <cell r="E710">
            <v>704</v>
          </cell>
          <cell r="F710" t="str">
            <v>704-2022</v>
          </cell>
          <cell r="G710" t="str">
            <v>CO1.PCCNTR.3327372</v>
          </cell>
          <cell r="H710" t="str">
            <v xml:space="preserve">ADECUAR 50800 METROS CUADRADOS  DE ESPACIO PÚBLICO PRIORIZADO CON INTERVENCIONES DE ACUPUNTURA URBANA. </v>
          </cell>
          <cell r="I710" t="str">
            <v>En Ejecución</v>
          </cell>
          <cell r="J710" t="str">
            <v>https://community.secop.gov.co/Public/Tendering/OpportunityDetail/Index?noticeUID=CO1.NTC.2631106&amp;isFromPublicArea=True&amp;isModal=true&amp;asPopupView=true</v>
          </cell>
          <cell r="K710" t="str">
            <v>SDTH-SDO-PSP-026-2022</v>
          </cell>
          <cell r="L710" t="str">
            <v>X</v>
          </cell>
          <cell r="N710" t="str">
            <v>CC</v>
          </cell>
          <cell r="O710">
            <v>52958948</v>
          </cell>
          <cell r="P710">
            <v>8</v>
          </cell>
          <cell r="Q710" t="str">
            <v>PINO ROJAS</v>
          </cell>
          <cell r="R710" t="str">
            <v>DIANA PATRICIA</v>
          </cell>
          <cell r="S710" t="str">
            <v>No Aplica</v>
          </cell>
          <cell r="T710" t="str">
            <v>DIANA PATRICIA PINO ROJAS</v>
          </cell>
          <cell r="U710" t="str">
            <v>F</v>
          </cell>
          <cell r="V710">
            <v>44581</v>
          </cell>
          <cell r="W710" t="str">
            <v>No Aplica</v>
          </cell>
          <cell r="X710">
            <v>44582</v>
          </cell>
          <cell r="Y710">
            <v>44918</v>
          </cell>
          <cell r="Z710" t="str">
            <v>Contratación Directa</v>
          </cell>
          <cell r="AA710" t="str">
            <v>Contrato</v>
          </cell>
          <cell r="AB710" t="str">
            <v>Prestación de Servicios Profesionales</v>
          </cell>
          <cell r="AC710" t="str">
            <v>PRESTAR SERVICIOS PROFESIONALES PARA APOYAR TÉCNICAMENTE LA ELABORACIÓN Y REVISIÓN DE DOCUMENTOS DE SOPORTE NECESARIOS PARA LA SUPERVISIÓN DE LAS OBRAS DE LOS PROYECTOS PRIORIZADOS POR LA SUBDIRECCIÓN DE OPERACIONES.</v>
          </cell>
          <cell r="AD710">
            <v>44582</v>
          </cell>
          <cell r="AE710">
            <v>44585</v>
          </cell>
          <cell r="AF710">
            <v>44585</v>
          </cell>
          <cell r="AG710">
            <v>44918</v>
          </cell>
          <cell r="AH710">
            <v>11</v>
          </cell>
          <cell r="AI710">
            <v>0</v>
          </cell>
          <cell r="AJ710">
            <v>11</v>
          </cell>
          <cell r="AK710">
            <v>11</v>
          </cell>
          <cell r="AL710">
            <v>0</v>
          </cell>
          <cell r="AN710">
            <v>44918</v>
          </cell>
          <cell r="AO710">
            <v>77000000</v>
          </cell>
          <cell r="AP710">
            <v>77000000</v>
          </cell>
          <cell r="AQ710">
            <v>7000000</v>
          </cell>
          <cell r="AR710">
            <v>0</v>
          </cell>
          <cell r="AS710">
            <v>3373</v>
          </cell>
          <cell r="AT710">
            <v>874</v>
          </cell>
          <cell r="AU710">
            <v>44575</v>
          </cell>
          <cell r="AV710">
            <v>77000000</v>
          </cell>
          <cell r="AW710" t="str">
            <v>O23011602320000007642</v>
          </cell>
          <cell r="AX710" t="str">
            <v>INVERSION</v>
          </cell>
          <cell r="AY710">
            <v>0</v>
          </cell>
          <cell r="AZ710" t="str">
            <v>5000270342</v>
          </cell>
          <cell r="BA710">
            <v>711</v>
          </cell>
          <cell r="BB710">
            <v>44582</v>
          </cell>
          <cell r="BC710">
            <v>77000000</v>
          </cell>
          <cell r="BK710" t="str">
            <v/>
          </cell>
          <cell r="CE710" t="str">
            <v/>
          </cell>
          <cell r="CF710" t="str">
            <v/>
          </cell>
          <cell r="EL710" t="str">
            <v>NO</v>
          </cell>
          <cell r="EM710" t="str">
            <v>No Aplica</v>
          </cell>
          <cell r="EN710" t="str">
            <v xml:space="preserve">120
</v>
          </cell>
          <cell r="EO710" t="e">
            <v>#VALUE!</v>
          </cell>
          <cell r="EP710">
            <v>45818</v>
          </cell>
          <cell r="ES710" t="str">
            <v>Clausula 1 - Numeral 6 y 23</v>
          </cell>
          <cell r="ET71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10" t="str">
            <v>No aplica</v>
          </cell>
        </row>
        <row r="711">
          <cell r="E711">
            <v>705</v>
          </cell>
          <cell r="F711" t="str">
            <v>705-2022</v>
          </cell>
          <cell r="G711" t="str">
            <v>CO1.PCCNTR.3327738</v>
          </cell>
          <cell r="H711" t="str">
            <v xml:space="preserve">REALIZAR 30 ESTUDIOS  O DISEÑOS  DE PREFACTIBILIDAD Y FACTIBILIDAD PARA LAS INTERVENCIONES DE ACUPUNTURA URBANA. </v>
          </cell>
          <cell r="I711" t="str">
            <v>Suspendido</v>
          </cell>
          <cell r="J711" t="str">
            <v>https://community.secop.gov.co/Public/Tendering/OpportunityDetail/Index?noticeUID=CO1.NTC.2630855&amp;isFromPublicArea=True&amp;isModal=true&amp;asPopupView=true</v>
          </cell>
          <cell r="K711" t="str">
            <v>SDTH-SDO-PSAG-023-2022</v>
          </cell>
          <cell r="L711" t="str">
            <v>X</v>
          </cell>
          <cell r="N711" t="str">
            <v>CC</v>
          </cell>
          <cell r="O711">
            <v>51563303</v>
          </cell>
          <cell r="P711">
            <v>8</v>
          </cell>
          <cell r="Q711" t="str">
            <v>LUNA GAONA</v>
          </cell>
          <cell r="R711" t="str">
            <v>GLADYS</v>
          </cell>
          <cell r="S711" t="str">
            <v>No Aplica</v>
          </cell>
          <cell r="T711" t="str">
            <v>GLADYS LUNA GAONA</v>
          </cell>
          <cell r="U711" t="str">
            <v>F</v>
          </cell>
          <cell r="V711">
            <v>44581</v>
          </cell>
          <cell r="W711" t="str">
            <v>No Aplica</v>
          </cell>
          <cell r="X711">
            <v>44582</v>
          </cell>
          <cell r="Y711">
            <v>44918</v>
          </cell>
          <cell r="Z711" t="str">
            <v>Contratación Directa</v>
          </cell>
          <cell r="AA711" t="str">
            <v>Contrato</v>
          </cell>
          <cell r="AB711" t="str">
            <v>Prestación de Servicios  de Apoyo a la Gestión</v>
          </cell>
          <cell r="AC711" t="str">
            <v>PRESTAR SERVICIOS DE APOYO A LA GESTIÓN DOCUMENTAL, ACTIVIDADES ADMINISTRATIVAS Y OPERATIVAS NECESARIAS POR LA SUBDIRECCIÓN DE OPERACIONES.</v>
          </cell>
          <cell r="AD711">
            <v>44582</v>
          </cell>
          <cell r="AE711">
            <v>44585</v>
          </cell>
          <cell r="AF711">
            <v>44585</v>
          </cell>
          <cell r="AG711">
            <v>44918</v>
          </cell>
          <cell r="AH711">
            <v>11</v>
          </cell>
          <cell r="AI711">
            <v>0</v>
          </cell>
          <cell r="AJ711">
            <v>11</v>
          </cell>
          <cell r="AK711">
            <v>11</v>
          </cell>
          <cell r="AL711">
            <v>0</v>
          </cell>
          <cell r="AN711">
            <v>44918</v>
          </cell>
          <cell r="AO711">
            <v>44000000</v>
          </cell>
          <cell r="AP711">
            <v>44000000</v>
          </cell>
          <cell r="AQ711">
            <v>4000000</v>
          </cell>
          <cell r="AR711">
            <v>0</v>
          </cell>
          <cell r="AS711">
            <v>3367</v>
          </cell>
          <cell r="AT711">
            <v>872</v>
          </cell>
          <cell r="AU711">
            <v>44575</v>
          </cell>
          <cell r="AV711">
            <v>44000000</v>
          </cell>
          <cell r="AW711" t="str">
            <v>O23011602320000007642</v>
          </cell>
          <cell r="AX711" t="str">
            <v>INVERSION</v>
          </cell>
          <cell r="AY711">
            <v>0</v>
          </cell>
          <cell r="AZ711" t="str">
            <v>5000270351</v>
          </cell>
          <cell r="BA711">
            <v>713</v>
          </cell>
          <cell r="BB711">
            <v>44582</v>
          </cell>
          <cell r="BC711">
            <v>44000000</v>
          </cell>
          <cell r="BK711" t="str">
            <v/>
          </cell>
          <cell r="CE711" t="str">
            <v/>
          </cell>
          <cell r="CF711" t="str">
            <v/>
          </cell>
          <cell r="DQ711">
            <v>44834</v>
          </cell>
          <cell r="DR711">
            <v>44835</v>
          </cell>
          <cell r="DS711">
            <v>44846</v>
          </cell>
          <cell r="DT711">
            <v>12</v>
          </cell>
          <cell r="EL711" t="str">
            <v>NO</v>
          </cell>
          <cell r="EM711" t="str">
            <v>No Aplica</v>
          </cell>
          <cell r="EN711" t="str">
            <v xml:space="preserve">120
</v>
          </cell>
          <cell r="EO711" t="e">
            <v>#VALUE!</v>
          </cell>
          <cell r="EP711">
            <v>45818</v>
          </cell>
          <cell r="ES711" t="str">
            <v>Clausula 1 - Numeral 6 y 23</v>
          </cell>
          <cell r="ET71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11" t="str">
            <v>No aplica</v>
          </cell>
        </row>
        <row r="712">
          <cell r="E712">
            <v>706</v>
          </cell>
          <cell r="F712" t="str">
            <v>706-2022</v>
          </cell>
          <cell r="G712" t="str">
            <v>CO1.PCCNTR.3328129</v>
          </cell>
          <cell r="H712" t="str">
            <v xml:space="preserve">ADECUAR 50800 METROS CUADRADOS  DE ESPACIO PÚBLICO PRIORIZADO CON INTERVENCIONES DE ACUPUNTURA URBANA. </v>
          </cell>
          <cell r="I712" t="str">
            <v>En Ejecución</v>
          </cell>
          <cell r="J712" t="str">
            <v>https://community.secop.gov.co/Public/Tendering/OpportunityDetail/Index?noticeUID=CO1.NTC.2633862&amp;isFromPublicArea=True&amp;isModal=true&amp;asPopupView=true</v>
          </cell>
          <cell r="K712" t="str">
            <v>SDTH-SDO-PSP-027-2022</v>
          </cell>
          <cell r="L712" t="str">
            <v>X</v>
          </cell>
          <cell r="N712" t="str">
            <v>CC</v>
          </cell>
          <cell r="O712">
            <v>79645809</v>
          </cell>
          <cell r="P712">
            <v>7</v>
          </cell>
          <cell r="Q712" t="str">
            <v xml:space="preserve">VASQUEZ </v>
          </cell>
          <cell r="R712" t="str">
            <v>JEAN ANGARITA</v>
          </cell>
          <cell r="S712" t="str">
            <v>No Aplica</v>
          </cell>
          <cell r="T712" t="str">
            <v xml:space="preserve">JEAN ANGARITA VASQUEZ </v>
          </cell>
          <cell r="U712" t="str">
            <v>M</v>
          </cell>
          <cell r="V712">
            <v>44581</v>
          </cell>
          <cell r="W712">
            <v>44585</v>
          </cell>
          <cell r="X712">
            <v>44585</v>
          </cell>
          <cell r="Y712">
            <v>44918</v>
          </cell>
          <cell r="Z712" t="str">
            <v>Contratación Directa</v>
          </cell>
          <cell r="AA712" t="str">
            <v>Contrato</v>
          </cell>
          <cell r="AB712" t="str">
            <v>Prestación de Servicios Profesionales</v>
          </cell>
          <cell r="AC712" t="str">
            <v>PRESTAR SERVICIOS PROFESIONALES PARA APOYAR Y COORDINAR TÉCNICAMENTE LA SUPERVISIÓN DE LAS OBRAS, Y DEMÁS ACTIVIDADES NECESARIAS PARA LA IMPLEMENTACIÓN DE LOS PROYECTOS PRIORIZADOS POR LA SUBDIRECCIÓN DE OPERACIONES.</v>
          </cell>
          <cell r="AD712">
            <v>44585</v>
          </cell>
          <cell r="AE712">
            <v>44585</v>
          </cell>
          <cell r="AF712">
            <v>44585</v>
          </cell>
          <cell r="AG712">
            <v>44918</v>
          </cell>
          <cell r="AH712">
            <v>11</v>
          </cell>
          <cell r="AI712">
            <v>0</v>
          </cell>
          <cell r="AJ712">
            <v>11</v>
          </cell>
          <cell r="AK712">
            <v>11</v>
          </cell>
          <cell r="AL712">
            <v>0</v>
          </cell>
          <cell r="AN712">
            <v>44918</v>
          </cell>
          <cell r="AO712">
            <v>101970000</v>
          </cell>
          <cell r="AP712">
            <v>101970000</v>
          </cell>
          <cell r="AQ712">
            <v>9270000</v>
          </cell>
          <cell r="AR712">
            <v>0</v>
          </cell>
          <cell r="AS712">
            <v>3374</v>
          </cell>
          <cell r="AT712">
            <v>875</v>
          </cell>
          <cell r="AU712">
            <v>44575</v>
          </cell>
          <cell r="AV712">
            <v>101970000</v>
          </cell>
          <cell r="AW712" t="str">
            <v>O23011602320000007642</v>
          </cell>
          <cell r="AX712" t="str">
            <v>INVERSION</v>
          </cell>
          <cell r="AY712">
            <v>0</v>
          </cell>
          <cell r="AZ712" t="str">
            <v>5000270353</v>
          </cell>
          <cell r="BA712">
            <v>714</v>
          </cell>
          <cell r="BB712">
            <v>44582</v>
          </cell>
          <cell r="BC712">
            <v>101970000</v>
          </cell>
          <cell r="BK712" t="str">
            <v/>
          </cell>
          <cell r="CE712" t="str">
            <v/>
          </cell>
          <cell r="CF712" t="str">
            <v/>
          </cell>
          <cell r="EL712" t="str">
            <v>NO</v>
          </cell>
          <cell r="EM712" t="str">
            <v>No Aplica</v>
          </cell>
          <cell r="EN712" t="str">
            <v xml:space="preserve">120
</v>
          </cell>
          <cell r="EO712" t="e">
            <v>#VALUE!</v>
          </cell>
          <cell r="EP712">
            <v>45818</v>
          </cell>
          <cell r="ES712" t="str">
            <v>Clausula 1 - Numeral 6 y 23</v>
          </cell>
          <cell r="ET71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12" t="str">
            <v>No aplica</v>
          </cell>
        </row>
        <row r="713">
          <cell r="E713">
            <v>707</v>
          </cell>
          <cell r="F713" t="str">
            <v>707-2022</v>
          </cell>
          <cell r="G713" t="str">
            <v>CO1.PCCNTR.3328411</v>
          </cell>
          <cell r="H713" t="str">
            <v>CONSTRUIR  8  OBRAS EN ESPACIOS PÚBLICOS EN TERRITORIOS DE MEJORAMIENTO INTEGRAL DE BARRIOS</v>
          </cell>
          <cell r="I713" t="str">
            <v>En Ejecución</v>
          </cell>
          <cell r="J713" t="str">
            <v>https://community.secop.gov.co/Public/Tendering/OpportunityDetail/Index?noticeUID=CO1.NTC.2634238&amp;isFromPublicArea=True&amp;isModal=true&amp;asPopupView=true</v>
          </cell>
          <cell r="K713" t="str">
            <v>SDHT-SDB-PSP-036-2022</v>
          </cell>
          <cell r="L713" t="str">
            <v>X</v>
          </cell>
          <cell r="N713" t="str">
            <v>CC</v>
          </cell>
          <cell r="O713">
            <v>1019077613</v>
          </cell>
          <cell r="P713">
            <v>6</v>
          </cell>
          <cell r="Q713" t="str">
            <v>BARRERA TRIVIÑO</v>
          </cell>
          <cell r="R713" t="str">
            <v>JUAN CAMILO</v>
          </cell>
          <cell r="S713" t="str">
            <v>No Aplica</v>
          </cell>
          <cell r="T713" t="str">
            <v>JUAN CAMILO BARRERA TRIVIÑO</v>
          </cell>
          <cell r="U713" t="str">
            <v>M</v>
          </cell>
          <cell r="V713">
            <v>44581</v>
          </cell>
          <cell r="W713">
            <v>44585</v>
          </cell>
          <cell r="X713">
            <v>44585</v>
          </cell>
          <cell r="Y713">
            <v>44915</v>
          </cell>
          <cell r="Z713" t="str">
            <v>Contratación Directa</v>
          </cell>
          <cell r="AA713" t="str">
            <v>Contrato</v>
          </cell>
          <cell r="AB713" t="str">
            <v>Prestación de Servicios Profesionales</v>
          </cell>
          <cell r="AC713" t="str">
            <v>PRESTAR SERVICIOS PROFESIONALES PARA APOYAR EL SEGUIMIENTO EN EL AVANCE DE OBRAS DE LAS INTERVENCIONES DEFINIDAS EN LOS PLANES DE ACCIÓN DE MEJORAMIENTO INTEGRAL EN TERRITORIOS PRIORIZADOS POR LA SECRETARÍA DISTRITAL DEL HÁBITAT.</v>
          </cell>
          <cell r="AD713">
            <v>44585</v>
          </cell>
          <cell r="AE713">
            <v>44585</v>
          </cell>
          <cell r="AF713">
            <v>44585</v>
          </cell>
          <cell r="AG713">
            <v>44765</v>
          </cell>
          <cell r="AH713">
            <v>6</v>
          </cell>
          <cell r="AI713">
            <v>0</v>
          </cell>
          <cell r="AJ713">
            <v>9</v>
          </cell>
          <cell r="AK713">
            <v>9</v>
          </cell>
          <cell r="AL713">
            <v>0</v>
          </cell>
          <cell r="AM713">
            <v>44765</v>
          </cell>
          <cell r="AN713">
            <v>44857</v>
          </cell>
          <cell r="AO713">
            <v>43800000</v>
          </cell>
          <cell r="AP713">
            <v>65700000</v>
          </cell>
          <cell r="AQ713">
            <v>7300000</v>
          </cell>
          <cell r="AR713">
            <v>0</v>
          </cell>
          <cell r="AS713">
            <v>2780</v>
          </cell>
          <cell r="AT713">
            <v>422</v>
          </cell>
          <cell r="AU713">
            <v>44565</v>
          </cell>
          <cell r="AV713">
            <v>43800000</v>
          </cell>
          <cell r="AW713" t="str">
            <v>O23011601190000007575</v>
          </cell>
          <cell r="AX713" t="str">
            <v>INVERSION</v>
          </cell>
          <cell r="AY713">
            <v>0</v>
          </cell>
          <cell r="AZ713" t="str">
            <v>5000270693</v>
          </cell>
          <cell r="BA713">
            <v>723</v>
          </cell>
          <cell r="BB713">
            <v>44582</v>
          </cell>
          <cell r="BC713">
            <v>43800000</v>
          </cell>
          <cell r="BD713">
            <v>3969</v>
          </cell>
          <cell r="BE713">
            <v>1129</v>
          </cell>
          <cell r="BF713">
            <v>44759</v>
          </cell>
          <cell r="BG713" t="str">
            <v>5000339698</v>
          </cell>
          <cell r="BH713">
            <v>1136</v>
          </cell>
          <cell r="BI713">
            <v>44764</v>
          </cell>
          <cell r="BJ713" t="str">
            <v>O23011601190000007575</v>
          </cell>
          <cell r="BK713" t="str">
            <v>INVERSION</v>
          </cell>
          <cell r="BL713">
            <v>44763</v>
          </cell>
          <cell r="BM713">
            <v>21900000</v>
          </cell>
          <cell r="CE713" t="str">
            <v/>
          </cell>
          <cell r="CF713" t="str">
            <v/>
          </cell>
          <cell r="CI713">
            <v>44747</v>
          </cell>
          <cell r="CJ713">
            <v>3</v>
          </cell>
          <cell r="CK713">
            <v>0</v>
          </cell>
          <cell r="CL713">
            <v>44763</v>
          </cell>
          <cell r="CM713">
            <v>44766</v>
          </cell>
          <cell r="CN713">
            <v>44857</v>
          </cell>
          <cell r="EL713" t="str">
            <v>NO</v>
          </cell>
          <cell r="EM713" t="str">
            <v>No Aplica</v>
          </cell>
          <cell r="EN713" t="str">
            <v xml:space="preserve">120
</v>
          </cell>
          <cell r="EO713" t="e">
            <v>#VALUE!</v>
          </cell>
          <cell r="EP713">
            <v>45757</v>
          </cell>
          <cell r="ES713" t="str">
            <v>Clausula 1 - Numeral 6 y 23</v>
          </cell>
          <cell r="ET71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13" t="str">
            <v>No aplica</v>
          </cell>
        </row>
        <row r="714">
          <cell r="E714">
            <v>708</v>
          </cell>
          <cell r="F714" t="str">
            <v>708-2022</v>
          </cell>
          <cell r="G714" t="str">
            <v>CO1.PCCNTR.3327664</v>
          </cell>
          <cell r="H714" t="str">
            <v>GESTIONAR Y ATENDER EL 100 % DE LOS REQUERIMIENTOS ALLEGADOS A LA ENTIDAD, RELACIONADOS CON ARRENDAMIENTO Y DESARROLLO DE VIVIENDA</v>
          </cell>
          <cell r="I714" t="str">
            <v>En Ejecución</v>
          </cell>
          <cell r="J714" t="str">
            <v>https://community.secop.gov.co/Public/Tendering/OpportunityDetail/Index?noticeUID=CO1.NTC.2633582&amp;isFromPublicArea=True&amp;isModal=true&amp;asPopupView=true</v>
          </cell>
          <cell r="K714" t="str">
            <v>SDHT-SDICV-PSP-005-2022</v>
          </cell>
          <cell r="L714" t="str">
            <v>X</v>
          </cell>
          <cell r="N714" t="str">
            <v>CC</v>
          </cell>
          <cell r="O714">
            <v>1068671513</v>
          </cell>
          <cell r="P714">
            <v>3</v>
          </cell>
          <cell r="Q714" t="str">
            <v>SANTANA QUINTERO</v>
          </cell>
          <cell r="R714" t="str">
            <v>KATTIA SOFIA</v>
          </cell>
          <cell r="S714" t="str">
            <v>No Aplica</v>
          </cell>
          <cell r="T714" t="str">
            <v>KATTIA SOFIA SANTANA QUINTERO</v>
          </cell>
          <cell r="U714" t="str">
            <v>F</v>
          </cell>
          <cell r="V714">
            <v>44581</v>
          </cell>
          <cell r="W714" t="str">
            <v>No Aplica</v>
          </cell>
          <cell r="X714">
            <v>44585</v>
          </cell>
          <cell r="Y714">
            <v>44920</v>
          </cell>
          <cell r="Z714" t="str">
            <v>Contratación Directa</v>
          </cell>
          <cell r="AA714" t="str">
            <v>Contrato</v>
          </cell>
          <cell r="AB714" t="str">
            <v>Prestación de Servicios Profesionales</v>
          </cell>
          <cell r="AC714" t="str">
            <v>PRESTAR SERVICIOS PROFESIONALES PARA APOYAR JURÍDICAMENTE EL PROCESO DE COBRO PERSUASIVO Y DEPURACIÓN DE LA CARTERA POR SANCIONES IMPUESTAS A LOS INFRACTORES DE LAS NORMAS DE ENAJENACIÓN Y  ARRENDAMIENTO DE INMUEBLES DESTINADOS A VIVIENDA.</v>
          </cell>
          <cell r="AD714">
            <v>44585</v>
          </cell>
          <cell r="AE714">
            <v>44585</v>
          </cell>
          <cell r="AF714">
            <v>44585</v>
          </cell>
          <cell r="AG714">
            <v>44928</v>
          </cell>
          <cell r="AH714">
            <v>11</v>
          </cell>
          <cell r="AI714">
            <v>9</v>
          </cell>
          <cell r="AJ714">
            <v>11.3</v>
          </cell>
          <cell r="AK714">
            <v>11</v>
          </cell>
          <cell r="AL714">
            <v>9</v>
          </cell>
          <cell r="AN714">
            <v>44927</v>
          </cell>
          <cell r="AO714">
            <v>64596450</v>
          </cell>
          <cell r="AP714">
            <v>64596450</v>
          </cell>
          <cell r="AQ714">
            <v>5716500</v>
          </cell>
          <cell r="AR714">
            <v>0</v>
          </cell>
          <cell r="AS714">
            <v>2873</v>
          </cell>
          <cell r="AT714">
            <v>229</v>
          </cell>
          <cell r="AU714">
            <v>44565</v>
          </cell>
          <cell r="AV714">
            <v>46572325</v>
          </cell>
          <cell r="AW714" t="str">
            <v>O23011603450000007812</v>
          </cell>
          <cell r="AX714" t="str">
            <v>INVERSION</v>
          </cell>
          <cell r="AY714">
            <v>0</v>
          </cell>
          <cell r="AZ714" t="str">
            <v>5000270285</v>
          </cell>
          <cell r="BA714">
            <v>698</v>
          </cell>
          <cell r="BB714">
            <v>44582</v>
          </cell>
          <cell r="BC714">
            <v>64596450</v>
          </cell>
          <cell r="BK714" t="str">
            <v/>
          </cell>
          <cell r="CE714" t="str">
            <v/>
          </cell>
          <cell r="CF714" t="str">
            <v/>
          </cell>
          <cell r="DA714">
            <v>44692</v>
          </cell>
          <cell r="DB714" t="str">
            <v>ANDREA LIZETH AYALA ZAMORA</v>
          </cell>
          <cell r="DC714">
            <v>1012444579</v>
          </cell>
          <cell r="DD714" t="str">
            <v>Cra 24G No. 17A - 46sur Piso 3</v>
          </cell>
          <cell r="DE714" t="str">
            <v>3202159803 / 9356998</v>
          </cell>
          <cell r="DF714" t="str">
            <v>andrea.ayala@habitatbogota.gov.co</v>
          </cell>
          <cell r="DG714">
            <v>44207600</v>
          </cell>
          <cell r="DH714" t="str">
            <v>No Aplica</v>
          </cell>
          <cell r="EL714" t="str">
            <v>NO</v>
          </cell>
          <cell r="EM714" t="str">
            <v>No Aplica</v>
          </cell>
          <cell r="EN714" t="str">
            <v xml:space="preserve">120
</v>
          </cell>
          <cell r="EO714" t="e">
            <v>#VALUE!</v>
          </cell>
          <cell r="EP714">
            <v>45827</v>
          </cell>
          <cell r="ES714" t="str">
            <v>Clausula 1 - Numeral 6 y 23</v>
          </cell>
          <cell r="ET71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14" t="str">
            <v>No aplica</v>
          </cell>
        </row>
        <row r="715">
          <cell r="E715">
            <v>709</v>
          </cell>
          <cell r="F715" t="str">
            <v>709-2022</v>
          </cell>
          <cell r="H715" t="str">
            <v>No Aplica</v>
          </cell>
          <cell r="I715" t="str">
            <v>Rechazado</v>
          </cell>
          <cell r="J715" t="str">
            <v>https://community.secop.gov.co/Public/Tendering/ContractNoticePhases/View?PPI=CO1.PPI.16506319&amp;isFromPublicArea=True&amp;isModal=False</v>
          </cell>
          <cell r="K715" t="str">
            <v>SDHT-SDICV-PSP-044-2022</v>
          </cell>
          <cell r="Q715" t="str">
            <v xml:space="preserve"> </v>
          </cell>
          <cell r="R715" t="str">
            <v xml:space="preserve"> </v>
          </cell>
          <cell r="T715">
            <v>0</v>
          </cell>
          <cell r="AC715" t="str">
            <v/>
          </cell>
          <cell r="AJ715">
            <v>0</v>
          </cell>
          <cell r="AK715">
            <v>0</v>
          </cell>
          <cell r="AL715">
            <v>0</v>
          </cell>
          <cell r="AP715">
            <v>0</v>
          </cell>
          <cell r="AR715">
            <v>0</v>
          </cell>
          <cell r="AX715" t="str">
            <v/>
          </cell>
          <cell r="BK715" t="str">
            <v/>
          </cell>
        </row>
        <row r="716">
          <cell r="E716">
            <v>710</v>
          </cell>
          <cell r="F716" t="str">
            <v>710-2022</v>
          </cell>
          <cell r="G716" t="str">
            <v>CO1.PCCNTR.3342798</v>
          </cell>
          <cell r="H716" t="str">
            <v>GESTIONAR Y ATENDER EL 100 % DE LOS REQUERIMIENTOS ALLEGADOS A LA ENTIDAD, RELACIONADOS CON ARRENDAMIENTO Y DESARROLLO DE VIVIENDA</v>
          </cell>
          <cell r="I716" t="str">
            <v>En Ejecución</v>
          </cell>
          <cell r="J716" t="str">
            <v>https://community.secop.gov.co/Public/Tendering/OpportunityDetail/Index?noticeUID=CO1.NTC.2646313&amp;isFromPublicArea=True&amp;isModal=true&amp;asPopupView=true</v>
          </cell>
          <cell r="K716" t="str">
            <v>SDHT-SIVC-PSP-003-2022</v>
          </cell>
          <cell r="L716" t="str">
            <v>X</v>
          </cell>
          <cell r="N716" t="str">
            <v>CC</v>
          </cell>
          <cell r="O716">
            <v>1018408564</v>
          </cell>
          <cell r="P716">
            <v>1</v>
          </cell>
          <cell r="Q716" t="str">
            <v>NIETO MEJIA</v>
          </cell>
          <cell r="R716" t="str">
            <v>PAULA ALEJANDRA</v>
          </cell>
          <cell r="S716" t="str">
            <v>No Aplica</v>
          </cell>
          <cell r="T716" t="str">
            <v>PAULA ALEJANDRA NIETO MEJIA</v>
          </cell>
          <cell r="U716" t="str">
            <v>F</v>
          </cell>
          <cell r="V716">
            <v>44582</v>
          </cell>
          <cell r="W716" t="str">
            <v>No Aplica</v>
          </cell>
          <cell r="X716">
            <v>44585</v>
          </cell>
          <cell r="Y716">
            <v>44926</v>
          </cell>
          <cell r="Z716" t="str">
            <v>Contratación Directa</v>
          </cell>
          <cell r="AA716" t="str">
            <v>Contrato</v>
          </cell>
          <cell r="AB716" t="str">
            <v>Prestación de Servicios Profesionales</v>
          </cell>
          <cell r="AC716" t="str">
            <v>PRESTAR SERVICIOS PROFESIONALES PARA BRINDAR APOYO EN LA RESOLUCION DE RECURSOS Y DEMAS ACTIVIDADES JURIDICAS RELACIONADAS CON LAS INVESTIGACIONES ADMINISTRATIVAS DE LA INSPECCION VIGILANCIA Y CONTROL DE VIVIENDA.</v>
          </cell>
          <cell r="AD716">
            <v>44585</v>
          </cell>
          <cell r="AE716">
            <v>44585</v>
          </cell>
          <cell r="AF716">
            <v>44585</v>
          </cell>
          <cell r="AG716">
            <v>44933</v>
          </cell>
          <cell r="AH716">
            <v>11</v>
          </cell>
          <cell r="AI716">
            <v>15</v>
          </cell>
          <cell r="AJ716">
            <v>11.5</v>
          </cell>
          <cell r="AK716">
            <v>11</v>
          </cell>
          <cell r="AL716">
            <v>15</v>
          </cell>
          <cell r="AN716">
            <v>44933</v>
          </cell>
          <cell r="AO716">
            <v>81138250</v>
          </cell>
          <cell r="AP716">
            <v>81138250</v>
          </cell>
          <cell r="AQ716">
            <v>7055500</v>
          </cell>
          <cell r="AR716">
            <v>0</v>
          </cell>
          <cell r="AS716">
            <v>2969</v>
          </cell>
          <cell r="AT716">
            <v>835</v>
          </cell>
          <cell r="AU716">
            <v>44572</v>
          </cell>
          <cell r="AV716">
            <v>81138250</v>
          </cell>
          <cell r="AW716" t="str">
            <v>O23011603450000007812</v>
          </cell>
          <cell r="AX716" t="str">
            <v>INVERSION</v>
          </cell>
          <cell r="AY716">
            <v>0</v>
          </cell>
          <cell r="AZ716" t="str">
            <v>5000275192</v>
          </cell>
          <cell r="BA716" t="str">
            <v>730</v>
          </cell>
          <cell r="BB716">
            <v>44585</v>
          </cell>
          <cell r="BC716">
            <v>81138250</v>
          </cell>
          <cell r="BK716" t="str">
            <v/>
          </cell>
          <cell r="CE716" t="str">
            <v/>
          </cell>
          <cell r="CF716" t="str">
            <v/>
          </cell>
          <cell r="EL716" t="str">
            <v>NO</v>
          </cell>
          <cell r="EM716" t="str">
            <v>No Aplica</v>
          </cell>
          <cell r="EN716" t="str">
            <v xml:space="preserve">120
</v>
          </cell>
          <cell r="EO716" t="e">
            <v>#VALUE!</v>
          </cell>
          <cell r="EP716">
            <v>45833</v>
          </cell>
          <cell r="ES716" t="str">
            <v>Clausula 1 - Numeral 6 y 23</v>
          </cell>
          <cell r="ET71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16" t="str">
            <v>No aplica</v>
          </cell>
        </row>
        <row r="717">
          <cell r="E717">
            <v>711</v>
          </cell>
          <cell r="F717" t="str">
            <v>711-2022</v>
          </cell>
          <cell r="G717" t="str">
            <v>CO1.PCCNTR.3327945</v>
          </cell>
          <cell r="H717" t="str">
            <v>GESTIONAR Y ATENDER EL 100 % DE LOS REQUERIMIENTOS ALLEGADOS A LA ENTIDAD, RELACIONADOS CON ARRENDAMIENTO Y DESARROLLO DE VIVIENDA</v>
          </cell>
          <cell r="I717" t="str">
            <v>En Ejecución</v>
          </cell>
          <cell r="J717" t="str">
            <v>https://community.secop.gov.co/Public/Tendering/OpportunityDetail/Index?noticeUID=CO1.NTC.2633905&amp;isFromPublicArea=True&amp;isModal=true&amp;asPopupView=true</v>
          </cell>
          <cell r="K717" t="str">
            <v>SDHT-SIVC-PSP-001-2022</v>
          </cell>
          <cell r="L717" t="str">
            <v>X</v>
          </cell>
          <cell r="N717" t="str">
            <v>CC</v>
          </cell>
          <cell r="O717">
            <v>80724303</v>
          </cell>
          <cell r="P717">
            <v>5</v>
          </cell>
          <cell r="Q717" t="str">
            <v xml:space="preserve"> GALEANO PALOMINO</v>
          </cell>
          <cell r="R717" t="str">
            <v>WILLIAM</v>
          </cell>
          <cell r="S717" t="str">
            <v>No Aplica</v>
          </cell>
          <cell r="T717" t="str">
            <v>WILLIAM  GALEANO PALOMINO</v>
          </cell>
          <cell r="U717" t="str">
            <v>M</v>
          </cell>
          <cell r="V717">
            <v>44581</v>
          </cell>
          <cell r="W717" t="str">
            <v>No Aplica</v>
          </cell>
          <cell r="X717">
            <v>44585</v>
          </cell>
          <cell r="Y717">
            <v>44926</v>
          </cell>
          <cell r="Z717" t="str">
            <v>Contratación Directa</v>
          </cell>
          <cell r="AA717" t="str">
            <v>Contrato</v>
          </cell>
          <cell r="AB717" t="str">
            <v>Prestación de Servicios Profesionales</v>
          </cell>
          <cell r="AC717" t="str">
            <v>PRESTAR SERVICIOS PROFESIONALES PARA BRINDAR APOYO EN LA RESOLUCION DE RECURSOS Y DEMAS ACTIVIDADES JURIDICAS RELACIONADAS CON LAS INVESTIGACIONES ADMINISTRATIVAS DE LA INSPECCION VIGILANCIA Y CONTROL DE VIVIENDA</v>
          </cell>
          <cell r="AD717">
            <v>44585</v>
          </cell>
          <cell r="AE717">
            <v>44585</v>
          </cell>
          <cell r="AF717">
            <v>44585</v>
          </cell>
          <cell r="AG717">
            <v>44928</v>
          </cell>
          <cell r="AH717">
            <v>11</v>
          </cell>
          <cell r="AI717">
            <v>9</v>
          </cell>
          <cell r="AJ717">
            <v>11.3</v>
          </cell>
          <cell r="AK717">
            <v>11</v>
          </cell>
          <cell r="AL717">
            <v>9</v>
          </cell>
          <cell r="AN717">
            <v>44928</v>
          </cell>
          <cell r="AO717">
            <v>73325700</v>
          </cell>
          <cell r="AP717">
            <v>73325700</v>
          </cell>
          <cell r="AQ717">
            <v>6489000</v>
          </cell>
          <cell r="AR717">
            <v>0</v>
          </cell>
          <cell r="AS717">
            <v>2972</v>
          </cell>
          <cell r="AT717">
            <v>837</v>
          </cell>
          <cell r="AU717">
            <v>44572</v>
          </cell>
          <cell r="AV717">
            <v>73520370</v>
          </cell>
          <cell r="AW717" t="str">
            <v>O23011603450000007812</v>
          </cell>
          <cell r="AX717" t="str">
            <v>INVERSION</v>
          </cell>
          <cell r="AY717">
            <v>0</v>
          </cell>
          <cell r="AZ717" t="str">
            <v>5000269845</v>
          </cell>
          <cell r="BA717">
            <v>680</v>
          </cell>
          <cell r="BB717">
            <v>44582</v>
          </cell>
          <cell r="BC717">
            <v>73325700</v>
          </cell>
          <cell r="BK717" t="str">
            <v/>
          </cell>
          <cell r="CE717" t="str">
            <v/>
          </cell>
          <cell r="CF717" t="str">
            <v/>
          </cell>
          <cell r="EL717" t="str">
            <v>NO</v>
          </cell>
          <cell r="EM717" t="str">
            <v>No Aplica</v>
          </cell>
          <cell r="EN717" t="str">
            <v xml:space="preserve">120
</v>
          </cell>
          <cell r="EO717" t="e">
            <v>#VALUE!</v>
          </cell>
          <cell r="EP717">
            <v>45828</v>
          </cell>
          <cell r="ES717" t="str">
            <v>Clausula 1 - Numeral 6 y 23</v>
          </cell>
          <cell r="ET71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17" t="str">
            <v>No aplica</v>
          </cell>
        </row>
        <row r="718">
          <cell r="E718">
            <v>712</v>
          </cell>
          <cell r="F718" t="str">
            <v>712-2022</v>
          </cell>
          <cell r="G718" t="str">
            <v>CO1.PCCNTR.3329203</v>
          </cell>
          <cell r="H718" t="str">
            <v>GESTIONAR Y ATENDER EL 100 % DE LOS REQUERIMIENTOS ALLEGADOS A LA ENTIDAD, RELACIONADOS CON ARRENDAMIENTO Y DESARROLLO DE VIVIENDA</v>
          </cell>
          <cell r="I718" t="str">
            <v>En Ejecución</v>
          </cell>
          <cell r="J718" t="str">
            <v>https://community.secop.gov.co/Public/Tendering/OpportunityDetail/Index?noticeUID=CO1.NTC.2634786&amp;isFromPublicArea=True&amp;isModal=true&amp;asPopupView=true</v>
          </cell>
          <cell r="K718" t="str">
            <v>SDHT-SDICV-PSP-006-2022</v>
          </cell>
          <cell r="L718" t="str">
            <v>X</v>
          </cell>
          <cell r="N718" t="str">
            <v>CC</v>
          </cell>
          <cell r="O718">
            <v>79922316</v>
          </cell>
          <cell r="P718">
            <v>6</v>
          </cell>
          <cell r="Q718" t="str">
            <v>SANTANA CABALLERO</v>
          </cell>
          <cell r="R718" t="str">
            <v>LEONARDO ANDRES</v>
          </cell>
          <cell r="S718" t="str">
            <v>No Aplica</v>
          </cell>
          <cell r="T718" t="str">
            <v>LEONARDO ANDRES SANTANA CABALLERO</v>
          </cell>
          <cell r="U718" t="str">
            <v>M</v>
          </cell>
          <cell r="V718">
            <v>44581</v>
          </cell>
          <cell r="W718">
            <v>44585</v>
          </cell>
          <cell r="X718">
            <v>44585</v>
          </cell>
          <cell r="Y718">
            <v>44920</v>
          </cell>
          <cell r="Z718" t="str">
            <v>Contratación Directa</v>
          </cell>
          <cell r="AA718" t="str">
            <v>Contrato</v>
          </cell>
          <cell r="AB718" t="str">
            <v>Prestación de Servicios Profesionales</v>
          </cell>
          <cell r="AC718" t="str">
            <v>PRESTAR SERVICIOS PROFESIONALES ESPECIALIZADOS PARA APOYAR JURIDICAMENTE A LA SUBDIRECCIÓN DE INVESTIGACIONES Y CONTROL DE VIVIENDA EN LAS ACTIVIDADES ORIENTADAS A LAS INVESTIGACIONES ADMINISTRATIVAS RELACIONADAS CON LA ENAJENACIÓN Y ARRENDAMIENTO DE VIVIENDA.</v>
          </cell>
          <cell r="AD718">
            <v>44585</v>
          </cell>
          <cell r="AE718">
            <v>44585</v>
          </cell>
          <cell r="AF718">
            <v>44585</v>
          </cell>
          <cell r="AG718">
            <v>44927</v>
          </cell>
          <cell r="AH718">
            <v>11</v>
          </cell>
          <cell r="AI718">
            <v>9</v>
          </cell>
          <cell r="AJ718">
            <v>11.3</v>
          </cell>
          <cell r="AK718">
            <v>11</v>
          </cell>
          <cell r="AL718">
            <v>9</v>
          </cell>
          <cell r="AN718">
            <v>44927</v>
          </cell>
          <cell r="AO718">
            <v>96603700</v>
          </cell>
          <cell r="AP718">
            <v>96603700</v>
          </cell>
          <cell r="AQ718">
            <v>8549000</v>
          </cell>
          <cell r="AR718">
            <v>0</v>
          </cell>
          <cell r="AS718">
            <v>2883</v>
          </cell>
          <cell r="AT718">
            <v>811</v>
          </cell>
          <cell r="AU718">
            <v>44568</v>
          </cell>
          <cell r="AV718">
            <v>96860170</v>
          </cell>
          <cell r="AW718" t="str">
            <v>O23011603450000007812</v>
          </cell>
          <cell r="AX718" t="str">
            <v>INVERSION</v>
          </cell>
          <cell r="AY718">
            <v>0</v>
          </cell>
          <cell r="AZ718" t="str">
            <v>5000270291</v>
          </cell>
          <cell r="BA718">
            <v>700</v>
          </cell>
          <cell r="BB718">
            <v>44582</v>
          </cell>
          <cell r="BC718">
            <v>96603700</v>
          </cell>
          <cell r="BK718" t="str">
            <v/>
          </cell>
          <cell r="CE718" t="str">
            <v/>
          </cell>
          <cell r="CF718" t="str">
            <v/>
          </cell>
          <cell r="EL718" t="str">
            <v>NO</v>
          </cell>
          <cell r="EM718" t="str">
            <v>No Aplica</v>
          </cell>
          <cell r="EN718" t="str">
            <v xml:space="preserve">120
</v>
          </cell>
          <cell r="EO718" t="e">
            <v>#VALUE!</v>
          </cell>
          <cell r="EP718">
            <v>45827</v>
          </cell>
          <cell r="ES718" t="str">
            <v>Clausula 1 - Numeral 6 y 23</v>
          </cell>
          <cell r="ET71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18" t="str">
            <v>No aplica</v>
          </cell>
        </row>
        <row r="719">
          <cell r="E719">
            <v>713</v>
          </cell>
          <cell r="F719" t="str">
            <v>713-2022</v>
          </cell>
          <cell r="G719" t="str">
            <v>CO1.PCCNTR.3330452</v>
          </cell>
          <cell r="H719" t="str">
            <v>ADELANTAR EL 100 % DE  ACCIONES DE PREVENCIÓN, VIGILANCIA Y CONTROL FRENTE A LOS DESARROLLOS URBANÍSTICOS ILEGALES.</v>
          </cell>
          <cell r="I719" t="str">
            <v>En Ejecución</v>
          </cell>
          <cell r="J719" t="str">
            <v>https://community.secop.gov.co/Public/Tendering/OpportunityDetail/Index?noticeUID=CO1.NTC.2636058&amp;isFromPublicArea=True&amp;isModal=true&amp;asPopupView=true</v>
          </cell>
          <cell r="K719" t="str">
            <v>SDHT-SDPS-PSP-024-2022</v>
          </cell>
          <cell r="L719" t="str">
            <v>X</v>
          </cell>
          <cell r="N719" t="str">
            <v>CC</v>
          </cell>
          <cell r="O719">
            <v>79965483</v>
          </cell>
          <cell r="P719">
            <v>2</v>
          </cell>
          <cell r="Q719" t="str">
            <v>REYES PEDREROS</v>
          </cell>
          <cell r="R719" t="str">
            <v>DAVID LEONARDO</v>
          </cell>
          <cell r="S719" t="str">
            <v>No Aplica</v>
          </cell>
          <cell r="T719" t="str">
            <v>DAVID LEONARDO REYES PEDREROS</v>
          </cell>
          <cell r="U719" t="str">
            <v>M</v>
          </cell>
          <cell r="V719">
            <v>44581</v>
          </cell>
          <cell r="W719" t="str">
            <v>No Aplica</v>
          </cell>
          <cell r="X719">
            <v>44588</v>
          </cell>
          <cell r="Y719">
            <v>44926</v>
          </cell>
          <cell r="Z719" t="str">
            <v>Contratación Directa</v>
          </cell>
          <cell r="AA719" t="str">
            <v>Contrato</v>
          </cell>
          <cell r="AB719" t="str">
            <v>Prestación de Servicios Profesionales</v>
          </cell>
          <cell r="AC719" t="str">
            <v>PRESTAR SERVICIOS PROFESIONALES PARA APOYAR TECNICAMENTE A LA SUBDIRECCIÓN DE PREVENCIÓN Y SEGUIMIENTO EN LAS ACTIVIDADES DE MONITOREO DE LAS AREAS SUSCEPTIBLES DE OCUPACIÓN ILEGAL Y EN LA PREVENCIÓN DE DESARROLLOS ILEGALES EN EL DISTRITO CAPITAL.</v>
          </cell>
          <cell r="AD719">
            <v>44588</v>
          </cell>
          <cell r="AE719">
            <v>44593</v>
          </cell>
          <cell r="AF719">
            <v>44593</v>
          </cell>
          <cell r="AG719">
            <v>44935</v>
          </cell>
          <cell r="AH719">
            <v>11</v>
          </cell>
          <cell r="AI719">
            <v>9</v>
          </cell>
          <cell r="AJ719">
            <v>11.3</v>
          </cell>
          <cell r="AK719">
            <v>11</v>
          </cell>
          <cell r="AL719">
            <v>9</v>
          </cell>
          <cell r="AN719">
            <v>44935</v>
          </cell>
          <cell r="AO719">
            <v>64596450</v>
          </cell>
          <cell r="AP719">
            <v>64596450</v>
          </cell>
          <cell r="AQ719">
            <v>5716500</v>
          </cell>
          <cell r="AR719">
            <v>0</v>
          </cell>
          <cell r="AS719">
            <v>3000</v>
          </cell>
          <cell r="AT719">
            <v>772</v>
          </cell>
          <cell r="AU719">
            <v>44566</v>
          </cell>
          <cell r="AV719">
            <v>64767945</v>
          </cell>
          <cell r="AW719" t="str">
            <v>O23011603450000007812</v>
          </cell>
          <cell r="AX719" t="str">
            <v>INVERSION</v>
          </cell>
          <cell r="AY719">
            <v>0</v>
          </cell>
          <cell r="AZ719" t="str">
            <v>5000270321</v>
          </cell>
          <cell r="BA719">
            <v>707</v>
          </cell>
          <cell r="BB719">
            <v>44582</v>
          </cell>
          <cell r="BC719">
            <v>64596450</v>
          </cell>
          <cell r="BK719" t="str">
            <v/>
          </cell>
          <cell r="CE719" t="str">
            <v/>
          </cell>
          <cell r="CF719" t="str">
            <v/>
          </cell>
          <cell r="EL719" t="str">
            <v>NO</v>
          </cell>
          <cell r="EM719" t="str">
            <v>No Aplica</v>
          </cell>
          <cell r="EN719" t="str">
            <v xml:space="preserve">120
</v>
          </cell>
          <cell r="EO719" t="e">
            <v>#VALUE!</v>
          </cell>
          <cell r="EP719">
            <v>45835</v>
          </cell>
          <cell r="ES719" t="str">
            <v>Clausula 1 - Numeral 6 y 23</v>
          </cell>
          <cell r="ET71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19" t="str">
            <v>No aplica</v>
          </cell>
        </row>
        <row r="720">
          <cell r="E720">
            <v>714</v>
          </cell>
          <cell r="F720" t="str">
            <v>714-2022</v>
          </cell>
          <cell r="G720" t="str">
            <v>CO1.PCCNTR.3329708</v>
          </cell>
          <cell r="H720" t="str">
            <v xml:space="preserve">ASIGNAR 4500 SUBSIDIOS PARA MEJORAMIENTO DE VIVIENDA PRIORIZANDO HOGARES CON JEFATURA FEMENINA, PERSONAS CON DISCAPACIDAD, VÍCTIMAS DEL CONFLICTO ARMADO, POBLACIÓN ÉTNICA Y ADULTOS MAYORES </v>
          </cell>
          <cell r="I720" t="str">
            <v>En Ejecución</v>
          </cell>
          <cell r="J720" t="str">
            <v>https://community.secop.gov.co/Public/Tendering/OpportunityDetail/Index?noticeUID=CO1.NTC.2635452&amp;isFromPublicArea=True&amp;isModal=true&amp;asPopupView=true</v>
          </cell>
          <cell r="K720" t="str">
            <v>SDHT-SDB-PSP-080-2022</v>
          </cell>
          <cell r="L720" t="str">
            <v>X</v>
          </cell>
          <cell r="N720" t="str">
            <v>CC</v>
          </cell>
          <cell r="O720">
            <v>1013594088</v>
          </cell>
          <cell r="P720">
            <v>4</v>
          </cell>
          <cell r="Q720" t="str">
            <v>BOLAÑOS SOLARTE</v>
          </cell>
          <cell r="R720" t="str">
            <v>CRISTIAN RODRIGO</v>
          </cell>
          <cell r="S720" t="str">
            <v>No Aplica</v>
          </cell>
          <cell r="T720" t="str">
            <v>CRISTIAN RODRIGO BOLAÑOS SOLARTE</v>
          </cell>
          <cell r="U720" t="str">
            <v>M</v>
          </cell>
          <cell r="V720">
            <v>44581</v>
          </cell>
          <cell r="W720">
            <v>44585</v>
          </cell>
          <cell r="X720">
            <v>44586</v>
          </cell>
          <cell r="Y720">
            <v>44761</v>
          </cell>
          <cell r="Z720" t="str">
            <v>Contratación Directa</v>
          </cell>
          <cell r="AA720" t="str">
            <v>Contrato</v>
          </cell>
          <cell r="AB720" t="str">
            <v>Prestación de Servicios Profesionales</v>
          </cell>
          <cell r="AC720" t="str">
            <v>PRESTAR SERVICIOS PROFESIONALES PARA LA ESTRUCTURACIÓN TÉCNICA NECESARIA PARA LA ASIGNACIÓN DE SUBSIDIOS DE MEJORAMIENTOS DE VIVIENDA -MODALIDAD HABITABILIDAD EN LOS TERRITORIOS PRIORIZADOS POR LA SECRETARÍADISTRITAL DEL HÁBITAT</v>
          </cell>
          <cell r="AD720">
            <v>44586</v>
          </cell>
          <cell r="AE720">
            <v>44586</v>
          </cell>
          <cell r="AF720">
            <v>44586</v>
          </cell>
          <cell r="AG720">
            <v>44766</v>
          </cell>
          <cell r="AH720">
            <v>6</v>
          </cell>
          <cell r="AI720">
            <v>0</v>
          </cell>
          <cell r="AJ720">
            <v>9</v>
          </cell>
          <cell r="AK720">
            <v>9</v>
          </cell>
          <cell r="AL720">
            <v>0</v>
          </cell>
          <cell r="AM720">
            <v>44766</v>
          </cell>
          <cell r="AN720">
            <v>44858</v>
          </cell>
          <cell r="AO720">
            <v>43800000</v>
          </cell>
          <cell r="AP720">
            <v>65700000</v>
          </cell>
          <cell r="AQ720">
            <v>7300000</v>
          </cell>
          <cell r="AR720">
            <v>0</v>
          </cell>
          <cell r="AS720">
            <v>2717</v>
          </cell>
          <cell r="AT720">
            <v>178</v>
          </cell>
          <cell r="AU720">
            <v>44564</v>
          </cell>
          <cell r="AV720">
            <v>43800000</v>
          </cell>
          <cell r="AW720" t="str">
            <v>O23011601010000007715</v>
          </cell>
          <cell r="AX720" t="str">
            <v>INVERSION</v>
          </cell>
          <cell r="AY720">
            <v>0</v>
          </cell>
          <cell r="AZ720" t="str">
            <v>5000269868</v>
          </cell>
          <cell r="BA720">
            <v>683</v>
          </cell>
          <cell r="BB720">
            <v>44582</v>
          </cell>
          <cell r="BC720">
            <v>43800000</v>
          </cell>
          <cell r="BD720">
            <v>3962</v>
          </cell>
          <cell r="BE720">
            <v>1115</v>
          </cell>
          <cell r="BF720">
            <v>44729</v>
          </cell>
          <cell r="BG720">
            <v>5000335608</v>
          </cell>
          <cell r="BH720">
            <v>1094</v>
          </cell>
          <cell r="BI720">
            <v>44755</v>
          </cell>
          <cell r="BJ720" t="str">
            <v>O23011601010000007715</v>
          </cell>
          <cell r="BK720" t="str">
            <v>INVERSION</v>
          </cell>
          <cell r="BL720">
            <v>44755</v>
          </cell>
          <cell r="BM720">
            <v>21900000</v>
          </cell>
          <cell r="CE720" t="str">
            <v/>
          </cell>
          <cell r="CF720" t="str">
            <v/>
          </cell>
          <cell r="CI720">
            <v>44747</v>
          </cell>
          <cell r="CJ720">
            <v>3</v>
          </cell>
          <cell r="CK720">
            <v>0</v>
          </cell>
          <cell r="CL720">
            <v>44755</v>
          </cell>
          <cell r="CM720">
            <v>44767</v>
          </cell>
          <cell r="CN720">
            <v>44858</v>
          </cell>
          <cell r="EL720" t="str">
            <v>NO</v>
          </cell>
          <cell r="EM720" t="str">
            <v>No Aplica</v>
          </cell>
          <cell r="EN720" t="str">
            <v xml:space="preserve">120
</v>
          </cell>
          <cell r="EO720" t="e">
            <v>#VALUE!</v>
          </cell>
          <cell r="EP720">
            <v>45758</v>
          </cell>
          <cell r="ES720" t="str">
            <v>Clausula 1 - Numeral 6 y 23</v>
          </cell>
          <cell r="ET72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20" t="str">
            <v>No aplica</v>
          </cell>
        </row>
        <row r="721">
          <cell r="E721">
            <v>715</v>
          </cell>
          <cell r="F721" t="str">
            <v>715-2022</v>
          </cell>
          <cell r="G721" t="str">
            <v>CO1.PCCNTR.3329590</v>
          </cell>
          <cell r="H721" t="str">
            <v>EJECUTAR 100 % DEL PROGRAMA DE SANEAMIENTO FISCAL Y FINANCIERO</v>
          </cell>
          <cell r="I721" t="str">
            <v>En Ejecución</v>
          </cell>
          <cell r="J721" t="str">
            <v>https://community.secop.gov.co/Public/Tendering/OpportunityDetail/Index?noticeUID=CO1.NTC.2635908&amp;isFromPublicArea=True&amp;isModal=true&amp;asPopupView=true</v>
          </cell>
          <cell r="K721" t="str">
            <v>SDHT-SDF-PSP-017-2022</v>
          </cell>
          <cell r="L721" t="str">
            <v>X</v>
          </cell>
          <cell r="N721" t="str">
            <v>CC</v>
          </cell>
          <cell r="O721">
            <v>19498436</v>
          </cell>
          <cell r="P721">
            <v>4</v>
          </cell>
          <cell r="Q721" t="str">
            <v>PARRA DIAZ</v>
          </cell>
          <cell r="R721" t="str">
            <v>LUIS CARLOS</v>
          </cell>
          <cell r="S721" t="str">
            <v>No Aplica</v>
          </cell>
          <cell r="T721" t="str">
            <v>LUIS CARLOS PARRA DIAZ</v>
          </cell>
          <cell r="U721" t="str">
            <v>M</v>
          </cell>
          <cell r="V721">
            <v>44581</v>
          </cell>
          <cell r="W721" t="str">
            <v>No Aplica</v>
          </cell>
          <cell r="X721">
            <v>44586</v>
          </cell>
          <cell r="Y721">
            <v>44765</v>
          </cell>
          <cell r="Z721" t="str">
            <v>Contratación Directa</v>
          </cell>
          <cell r="AA721" t="str">
            <v>Contrato</v>
          </cell>
          <cell r="AB721" t="str">
            <v>Prestación de Servicios Profesionales</v>
          </cell>
          <cell r="AC721" t="str">
            <v>PRESTAR SERVICIOS PROFESIONALES PARA APOYAR EL PROCESO DE PAGOS A CARGO DE LA SUBDIRECCIÓN FINANCIERA DE LA SECRETARIA DISTRITAL DEL HÁBITAT</v>
          </cell>
          <cell r="AD721">
            <v>44586</v>
          </cell>
          <cell r="AE721">
            <v>44586</v>
          </cell>
          <cell r="AF721">
            <v>44586</v>
          </cell>
          <cell r="AG721">
            <v>44766</v>
          </cell>
          <cell r="AH721">
            <v>6</v>
          </cell>
          <cell r="AI721">
            <v>0</v>
          </cell>
          <cell r="AJ721">
            <v>6</v>
          </cell>
          <cell r="AK721">
            <v>6</v>
          </cell>
          <cell r="AL721">
            <v>0</v>
          </cell>
          <cell r="AN721">
            <v>44766</v>
          </cell>
          <cell r="AO721">
            <v>40200000</v>
          </cell>
          <cell r="AP721">
            <v>40200000</v>
          </cell>
          <cell r="AQ721">
            <v>6700000</v>
          </cell>
          <cell r="AR721">
            <v>0</v>
          </cell>
          <cell r="AS721">
            <v>3116</v>
          </cell>
          <cell r="AT721">
            <v>562</v>
          </cell>
          <cell r="AU721">
            <v>44565</v>
          </cell>
          <cell r="AV721">
            <v>40200000</v>
          </cell>
          <cell r="AW721" t="str">
            <v>O23011605560000007754</v>
          </cell>
          <cell r="AX721" t="str">
            <v>INVERSION</v>
          </cell>
          <cell r="AY721">
            <v>0</v>
          </cell>
          <cell r="AZ721" t="str">
            <v>5000269855</v>
          </cell>
          <cell r="BA721">
            <v>681</v>
          </cell>
          <cell r="BB721">
            <v>44582</v>
          </cell>
          <cell r="BC721">
            <v>40200000</v>
          </cell>
          <cell r="BK721" t="str">
            <v/>
          </cell>
          <cell r="CE721" t="str">
            <v/>
          </cell>
          <cell r="CF721" t="str">
            <v/>
          </cell>
          <cell r="EL721" t="str">
            <v>NO</v>
          </cell>
          <cell r="EM721" t="str">
            <v>No Aplica</v>
          </cell>
          <cell r="EN721" t="str">
            <v xml:space="preserve">120
</v>
          </cell>
          <cell r="EO721" t="e">
            <v>#VALUE!</v>
          </cell>
          <cell r="EP721">
            <v>45666</v>
          </cell>
          <cell r="ES721" t="str">
            <v>Clausula 1 - Numeral 6 y 23</v>
          </cell>
          <cell r="ET72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21" t="str">
            <v>No aplica</v>
          </cell>
        </row>
        <row r="722">
          <cell r="E722">
            <v>716</v>
          </cell>
          <cell r="F722" t="str">
            <v>716-2022</v>
          </cell>
          <cell r="G722" t="str">
            <v>CO1.PCCNTR.3329691</v>
          </cell>
          <cell r="H722" t="str">
            <v>EJECUTAR 100 % DEL PROGRAMA DE SANEAMIENTO FISCAL Y FINANCIERO</v>
          </cell>
          <cell r="I722" t="str">
            <v>En Ejecución</v>
          </cell>
          <cell r="J722" t="str">
            <v>https://community.secop.gov.co/Public/Tendering/OpportunityDetail/Index?noticeUID=CO1.NTC.2635639&amp;isFromPublicArea=True&amp;isModal=true&amp;asPopupView=true</v>
          </cell>
          <cell r="K722" t="str">
            <v>SDHT-SDF-PSP-016-2022</v>
          </cell>
          <cell r="L722" t="str">
            <v>X</v>
          </cell>
          <cell r="N722" t="str">
            <v>CC</v>
          </cell>
          <cell r="O722">
            <v>19325842</v>
          </cell>
          <cell r="P722">
            <v>1</v>
          </cell>
          <cell r="Q722" t="str">
            <v>BUITRAGO MEDINA</v>
          </cell>
          <cell r="R722" t="str">
            <v>PEDRO MARIO</v>
          </cell>
          <cell r="S722" t="str">
            <v>No Aplica</v>
          </cell>
          <cell r="T722" t="str">
            <v>PEDRO MARIO BUITRAGO MEDINA</v>
          </cell>
          <cell r="U722" t="str">
            <v>M</v>
          </cell>
          <cell r="V722">
            <v>44581</v>
          </cell>
          <cell r="W722" t="str">
            <v>No Aplica</v>
          </cell>
          <cell r="X722">
            <v>44586</v>
          </cell>
          <cell r="Y722">
            <v>44750</v>
          </cell>
          <cell r="Z722" t="str">
            <v>Contratación Directa</v>
          </cell>
          <cell r="AA722" t="str">
            <v>Contrato</v>
          </cell>
          <cell r="AB722" t="str">
            <v>Prestación de Servicios Profesionales</v>
          </cell>
          <cell r="AC722" t="str">
            <v>PRESTAR SERVICIOS PROFESIONALES PARA APOYAR EL PROCESO DE PAGOS A CARGO DE LA SUBDIRECCIÓN FINANCIERA DE LA SECRETARIA DISTRITAL DEL HÁBITAT</v>
          </cell>
          <cell r="AD722">
            <v>44586</v>
          </cell>
          <cell r="AE722">
            <v>44586</v>
          </cell>
          <cell r="AF722">
            <v>44586</v>
          </cell>
          <cell r="AG722">
            <v>44794</v>
          </cell>
          <cell r="AH722">
            <v>5</v>
          </cell>
          <cell r="AI722">
            <v>15</v>
          </cell>
          <cell r="AJ722">
            <v>6.9333333333333336</v>
          </cell>
          <cell r="AK722">
            <v>6</v>
          </cell>
          <cell r="AL722">
            <v>28</v>
          </cell>
          <cell r="AM722">
            <v>44751</v>
          </cell>
          <cell r="AN722">
            <v>44794</v>
          </cell>
          <cell r="AO722">
            <v>36850000</v>
          </cell>
          <cell r="AP722">
            <v>36850000</v>
          </cell>
          <cell r="AQ722">
            <v>6700000</v>
          </cell>
          <cell r="AR722">
            <v>9603333.3333333358</v>
          </cell>
          <cell r="AS722">
            <v>3736</v>
          </cell>
          <cell r="AT722">
            <v>888</v>
          </cell>
          <cell r="AU722">
            <v>44579</v>
          </cell>
          <cell r="AV722">
            <v>36850000</v>
          </cell>
          <cell r="AW722" t="str">
            <v>O23011605560000007754</v>
          </cell>
          <cell r="AX722" t="str">
            <v>INVERSION</v>
          </cell>
          <cell r="AY722">
            <v>0</v>
          </cell>
          <cell r="AZ722" t="str">
            <v>5000269863</v>
          </cell>
          <cell r="BA722">
            <v>682</v>
          </cell>
          <cell r="BB722">
            <v>44582</v>
          </cell>
          <cell r="BC722">
            <v>36850000</v>
          </cell>
          <cell r="BK722" t="str">
            <v/>
          </cell>
          <cell r="CE722" t="str">
            <v/>
          </cell>
          <cell r="CF722" t="str">
            <v/>
          </cell>
          <cell r="CI722">
            <v>44614</v>
          </cell>
          <cell r="CJ722">
            <v>1</v>
          </cell>
          <cell r="CK722">
            <v>13</v>
          </cell>
          <cell r="CL722">
            <v>44627</v>
          </cell>
          <cell r="CM722">
            <v>44752</v>
          </cell>
          <cell r="CN722">
            <v>44795</v>
          </cell>
          <cell r="DA722">
            <v>44628</v>
          </cell>
          <cell r="DB722" t="str">
            <v xml:space="preserve">PATRICIA SUAREZ DURAN </v>
          </cell>
          <cell r="DC722">
            <v>63491352</v>
          </cell>
          <cell r="DD722" t="str">
            <v>Calle 152 No. 58-50</v>
          </cell>
          <cell r="DE722">
            <v>3125680335</v>
          </cell>
          <cell r="DF722" t="str">
            <v>psuarezd@gmail.com</v>
          </cell>
          <cell r="DG722">
            <v>36850000</v>
          </cell>
          <cell r="DH722" t="str">
            <v>No Aplica</v>
          </cell>
          <cell r="EL722" t="str">
            <v>NO</v>
          </cell>
          <cell r="EM722" t="str">
            <v>No Aplica</v>
          </cell>
          <cell r="EN722" t="str">
            <v xml:space="preserve">120
</v>
          </cell>
          <cell r="EO722" t="e">
            <v>#VALUE!</v>
          </cell>
          <cell r="EP722">
            <v>45694</v>
          </cell>
          <cell r="ES722" t="str">
            <v>Clausula 1 - Numeral 6 y 23</v>
          </cell>
          <cell r="ET72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22" t="str">
            <v>No aplica</v>
          </cell>
        </row>
        <row r="723">
          <cell r="E723">
            <v>717</v>
          </cell>
          <cell r="F723" t="str">
            <v>717-2022</v>
          </cell>
          <cell r="G723" t="str">
            <v>CO1.PCCNTR.3330059</v>
          </cell>
          <cell r="H723" t="str">
            <v>EJECUTAR 100 % DEL PROGRAMA DE SANEAMIENTO FISCAL Y FINANCIERO</v>
          </cell>
          <cell r="I723" t="str">
            <v>En Ejecución</v>
          </cell>
          <cell r="J723" t="str">
            <v>https://community.secop.gov.co/Public/Tendering/OpportunityDetail/Index?noticeUID=CO1.NTC.2635751&amp;isFromPublicArea=True&amp;isModal=true&amp;asPopupView=true</v>
          </cell>
          <cell r="K723" t="str">
            <v>SDHT-SDF-PSP-015-2022</v>
          </cell>
          <cell r="L723" t="str">
            <v>X</v>
          </cell>
          <cell r="N723" t="str">
            <v>CC</v>
          </cell>
          <cell r="O723">
            <v>51628915</v>
          </cell>
          <cell r="P723">
            <v>6</v>
          </cell>
          <cell r="Q723" t="str">
            <v xml:space="preserve">GARCIA </v>
          </cell>
          <cell r="R723" t="str">
            <v>JANETH BRICEÑO</v>
          </cell>
          <cell r="S723" t="str">
            <v>No Aplica</v>
          </cell>
          <cell r="T723" t="str">
            <v xml:space="preserve">JANETH BRICEÑO GARCIA </v>
          </cell>
          <cell r="U723" t="str">
            <v>F</v>
          </cell>
          <cell r="V723">
            <v>44587</v>
          </cell>
          <cell r="W723" t="str">
            <v>No Aplica</v>
          </cell>
          <cell r="X723">
            <v>44589</v>
          </cell>
          <cell r="Y723">
            <v>44922</v>
          </cell>
          <cell r="Z723" t="str">
            <v>Contratación Directa</v>
          </cell>
          <cell r="AA723" t="str">
            <v>Contrato</v>
          </cell>
          <cell r="AB723" t="str">
            <v>Prestación de Servicios Profesionales</v>
          </cell>
          <cell r="AC723" t="str">
            <v>PRESTAR SERVICIOS PROFESIONALES A LA SECRETARIA DISTRITAL DEL HÁBITAT PARA APOYAR EL PROCESO DE PAGOS, ASÍ COMO LAS ACTIVIDADES RELACIONADAS CON LOS PROCESOS Y PROCEDIMIENTOS DEL MIPG DE LA SUBDIRECCIÓN FINANCIERA</v>
          </cell>
          <cell r="AD723">
            <v>44589</v>
          </cell>
          <cell r="AE723">
            <v>44589</v>
          </cell>
          <cell r="AF723">
            <v>44589</v>
          </cell>
          <cell r="AG723">
            <v>44922</v>
          </cell>
          <cell r="AH723">
            <v>11</v>
          </cell>
          <cell r="AI723">
            <v>0</v>
          </cell>
          <cell r="AJ723">
            <v>11</v>
          </cell>
          <cell r="AK723">
            <v>11</v>
          </cell>
          <cell r="AL723">
            <v>0</v>
          </cell>
          <cell r="AN723">
            <v>44922</v>
          </cell>
          <cell r="AO723">
            <v>81950000</v>
          </cell>
          <cell r="AP723">
            <v>81950000</v>
          </cell>
          <cell r="AQ723">
            <v>7450000</v>
          </cell>
          <cell r="AR723">
            <v>0</v>
          </cell>
          <cell r="AS723">
            <v>3117</v>
          </cell>
          <cell r="AT723">
            <v>566</v>
          </cell>
          <cell r="AU723">
            <v>44565</v>
          </cell>
          <cell r="AV723">
            <v>85675000</v>
          </cell>
          <cell r="AW723" t="str">
            <v>O23011605560000007754</v>
          </cell>
          <cell r="AX723" t="str">
            <v>INVERSION</v>
          </cell>
          <cell r="AY723">
            <v>0</v>
          </cell>
          <cell r="AZ723" t="str">
            <v>5000281736</v>
          </cell>
          <cell r="BA723">
            <v>811</v>
          </cell>
          <cell r="BB723">
            <v>44587</v>
          </cell>
          <cell r="BC723">
            <v>81950000</v>
          </cell>
          <cell r="BK723" t="str">
            <v/>
          </cell>
          <cell r="CE723" t="str">
            <v/>
          </cell>
          <cell r="CF723" t="str">
            <v/>
          </cell>
          <cell r="EL723" t="str">
            <v>NO</v>
          </cell>
          <cell r="EM723" t="str">
            <v>No Aplica</v>
          </cell>
          <cell r="EN723" t="str">
            <v xml:space="preserve">120
</v>
          </cell>
          <cell r="EO723" t="e">
            <v>#VALUE!</v>
          </cell>
          <cell r="EP723">
            <v>45822</v>
          </cell>
          <cell r="ES723" t="str">
            <v>Clausula 1 - Numeral 6 y 23</v>
          </cell>
          <cell r="ET72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23" t="str">
            <v>No aplica</v>
          </cell>
        </row>
        <row r="724">
          <cell r="E724">
            <v>718</v>
          </cell>
          <cell r="F724" t="str">
            <v>718-2022</v>
          </cell>
          <cell r="G724" t="str">
            <v>CO1.PCCNTR.3346122</v>
          </cell>
          <cell r="H724" t="str">
            <v>GESTIONAR Y ATENDER EL 100 % DE LOS REQUERIMIENTOS ALLEGADOS A LA ENTIDAD, RELACIONADOS CON ARRENDAMIENTO Y DESARROLLO DE VIVIENDA</v>
          </cell>
          <cell r="I724" t="str">
            <v>En Ejecución</v>
          </cell>
          <cell r="J724" t="str">
            <v>https://community.secop.gov.co/Public/Tendering/OpportunityDetail/Index?noticeUID=CO1.NTC.2648330&amp;isFromPublicArea=True&amp;isModal=true&amp;asPopupView=true</v>
          </cell>
          <cell r="K724" t="str">
            <v>SDHT-SDICV-PSP-021-2022</v>
          </cell>
          <cell r="L724" t="str">
            <v>X</v>
          </cell>
          <cell r="N724" t="str">
            <v>CC</v>
          </cell>
          <cell r="O724">
            <v>1020753733</v>
          </cell>
          <cell r="P724">
            <v>5</v>
          </cell>
          <cell r="Q724" t="str">
            <v>CAMBEROS JEREZ</v>
          </cell>
          <cell r="R724" t="str">
            <v>JOHANA CATALINA</v>
          </cell>
          <cell r="S724" t="str">
            <v>No Aplica</v>
          </cell>
          <cell r="T724" t="str">
            <v>JOHANA CATALINA CAMBEROS JEREZ</v>
          </cell>
          <cell r="U724" t="str">
            <v>F</v>
          </cell>
          <cell r="V724">
            <v>44582</v>
          </cell>
          <cell r="W724" t="str">
            <v>No Aplica</v>
          </cell>
          <cell r="X724">
            <v>44586</v>
          </cell>
          <cell r="Y724">
            <v>44927</v>
          </cell>
          <cell r="Z724" t="str">
            <v>Contratación Directa</v>
          </cell>
          <cell r="AA724" t="str">
            <v>Contrato</v>
          </cell>
          <cell r="AB724" t="str">
            <v>Prestación de Servicios Profesionales</v>
          </cell>
          <cell r="AC724" t="str">
            <v>PRESTAR SERVICIOS PROFESIONALES PARA APOYAR CONTABLEMENTE EL PROCESO DE COBRO PERSUASIVO Y DEPURACIÓN DE LA CARTERA POR SANCIONES IMPUESTAS A LOS INFRACTORES DE LAS NORMAS DE ENAJENACIÓN Y ARRENDAMIENTO DE INMUEBLES DESTINADOS A VIVIENDA</v>
          </cell>
          <cell r="AD724">
            <v>44586</v>
          </cell>
          <cell r="AE724">
            <v>44586</v>
          </cell>
          <cell r="AF724">
            <v>44586</v>
          </cell>
          <cell r="AG724">
            <v>44928</v>
          </cell>
          <cell r="AH724">
            <v>11</v>
          </cell>
          <cell r="AI724">
            <v>9</v>
          </cell>
          <cell r="AJ724">
            <v>11.3</v>
          </cell>
          <cell r="AK724">
            <v>11</v>
          </cell>
          <cell r="AL724">
            <v>9</v>
          </cell>
          <cell r="AN724">
            <v>44928</v>
          </cell>
          <cell r="AO724">
            <v>64596450</v>
          </cell>
          <cell r="AP724">
            <v>64596450</v>
          </cell>
          <cell r="AQ724">
            <v>5716500</v>
          </cell>
          <cell r="AR724">
            <v>0</v>
          </cell>
          <cell r="AS724">
            <v>2877</v>
          </cell>
          <cell r="AT724">
            <v>711</v>
          </cell>
          <cell r="AU724">
            <v>44566</v>
          </cell>
          <cell r="AV724">
            <v>64767945</v>
          </cell>
          <cell r="AW724" t="str">
            <v>O23011603450000007812</v>
          </cell>
          <cell r="AX724" t="str">
            <v>INVERSION</v>
          </cell>
          <cell r="AY724">
            <v>0</v>
          </cell>
          <cell r="AZ724" t="str">
            <v>5000275262</v>
          </cell>
          <cell r="BA724" t="str">
            <v>738</v>
          </cell>
          <cell r="BB724">
            <v>44585</v>
          </cell>
          <cell r="BC724">
            <v>64596450</v>
          </cell>
          <cell r="BK724" t="str">
            <v/>
          </cell>
          <cell r="CE724" t="str">
            <v/>
          </cell>
          <cell r="CF724" t="str">
            <v/>
          </cell>
          <cell r="EL724" t="str">
            <v>NO</v>
          </cell>
          <cell r="EM724" t="str">
            <v>No Aplica</v>
          </cell>
          <cell r="EN724" t="str">
            <v xml:space="preserve">120
</v>
          </cell>
          <cell r="EO724" t="e">
            <v>#VALUE!</v>
          </cell>
          <cell r="EP724">
            <v>45828</v>
          </cell>
          <cell r="ES724" t="str">
            <v>Clausula 1 - Numeral 6 y 23</v>
          </cell>
          <cell r="ET72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24" t="str">
            <v>No aplica</v>
          </cell>
        </row>
        <row r="725">
          <cell r="E725">
            <v>719</v>
          </cell>
          <cell r="F725" t="str">
            <v>719-2022</v>
          </cell>
          <cell r="G725" t="str">
            <v>CO1.PCCNTR.3330282</v>
          </cell>
          <cell r="H725" t="str">
            <v xml:space="preserve">REALIZAR 2 ESTUDIOS O DISEÑOS DE PREFACTIBILIDAD Y FACTIBILIDAD PARA LAS INTERVENCIONES DE MEJORAMIENTO INTEGRAL RURAL Y EN BORDES URBANOS. </v>
          </cell>
          <cell r="I725" t="str">
            <v>En Ejecución</v>
          </cell>
          <cell r="J725" t="str">
            <v>https://community.secop.gov.co/Public/Tendering/OpportunityDetail/Index?noticeUID=CO1.NTC.2635603&amp;isFromPublicArea=True&amp;isModal=true&amp;asPopupView=true</v>
          </cell>
          <cell r="K725" t="str">
            <v>SDHT-SDO-PSP-035-2022</v>
          </cell>
          <cell r="L725" t="str">
            <v>X</v>
          </cell>
          <cell r="N725" t="str">
            <v>CC</v>
          </cell>
          <cell r="O725">
            <v>1013590054</v>
          </cell>
          <cell r="P725">
            <v>6</v>
          </cell>
          <cell r="Q725" t="str">
            <v>CALDERON MARTINEZ</v>
          </cell>
          <cell r="R725" t="str">
            <v>DIEGO JAVIER</v>
          </cell>
          <cell r="S725" t="str">
            <v>No Aplica</v>
          </cell>
          <cell r="T725" t="str">
            <v>DIEGO JAVIER CALDERON MARTINEZ</v>
          </cell>
          <cell r="U725" t="str">
            <v>M</v>
          </cell>
          <cell r="V725">
            <v>44581</v>
          </cell>
          <cell r="W725" t="str">
            <v>No Aplica</v>
          </cell>
          <cell r="X725">
            <v>44586</v>
          </cell>
          <cell r="Y725">
            <v>44919</v>
          </cell>
          <cell r="Z725" t="str">
            <v>Contratación Directa</v>
          </cell>
          <cell r="AA725" t="str">
            <v>Contrato</v>
          </cell>
          <cell r="AB725" t="str">
            <v>Prestación de Servicios  de Apoyo a la Gestión</v>
          </cell>
          <cell r="AC725" t="str">
            <v>PRESTAR SERVICIOS DE APOYO A LA GESTIÓN DOCUMENTAL, ACTIVIDADES ADMINISTRATIVAS Y OPERATIVAS NECESARIAS POR LA SUBDIRECCIÓN DE OPERACIONES</v>
          </cell>
          <cell r="AD725">
            <v>44586</v>
          </cell>
          <cell r="AE725">
            <v>44586</v>
          </cell>
          <cell r="AF725">
            <v>44586</v>
          </cell>
          <cell r="AG725">
            <v>44919</v>
          </cell>
          <cell r="AH725">
            <v>11</v>
          </cell>
          <cell r="AI725">
            <v>0</v>
          </cell>
          <cell r="AJ725">
            <v>11</v>
          </cell>
          <cell r="AK725">
            <v>11</v>
          </cell>
          <cell r="AL725">
            <v>0</v>
          </cell>
          <cell r="AN725">
            <v>44919</v>
          </cell>
          <cell r="AO725">
            <v>44000000</v>
          </cell>
          <cell r="AP725">
            <v>44000000</v>
          </cell>
          <cell r="AQ725">
            <v>4000000</v>
          </cell>
          <cell r="AR725">
            <v>0</v>
          </cell>
          <cell r="AS725">
            <v>3382</v>
          </cell>
          <cell r="AT725">
            <v>876</v>
          </cell>
          <cell r="AU725">
            <v>44575</v>
          </cell>
          <cell r="AV725">
            <v>44000000</v>
          </cell>
          <cell r="AW725" t="str">
            <v>O23011601190000007659</v>
          </cell>
          <cell r="AX725" t="str">
            <v>INVERSION</v>
          </cell>
          <cell r="AY725">
            <v>0</v>
          </cell>
          <cell r="AZ725" t="str">
            <v>5000270340</v>
          </cell>
          <cell r="BA725">
            <v>710</v>
          </cell>
          <cell r="BB725">
            <v>44582</v>
          </cell>
          <cell r="BC725">
            <v>44000000</v>
          </cell>
          <cell r="BK725" t="str">
            <v/>
          </cell>
          <cell r="CE725" t="str">
            <v/>
          </cell>
          <cell r="CF725" t="str">
            <v/>
          </cell>
          <cell r="EL725" t="str">
            <v>NO</v>
          </cell>
          <cell r="EM725" t="str">
            <v>No Aplica</v>
          </cell>
          <cell r="EN725" t="str">
            <v xml:space="preserve">120
</v>
          </cell>
          <cell r="EO725" t="e">
            <v>#VALUE!</v>
          </cell>
          <cell r="EP725">
            <v>45819</v>
          </cell>
          <cell r="ES725" t="str">
            <v>Clausula 1 - Numeral 6 y 23</v>
          </cell>
          <cell r="ET72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25" t="str">
            <v>No aplica</v>
          </cell>
        </row>
        <row r="726">
          <cell r="E726">
            <v>720</v>
          </cell>
          <cell r="F726" t="str">
            <v>720-2022</v>
          </cell>
          <cell r="G726" t="str">
            <v>CO1.PCCNTR.3329670</v>
          </cell>
          <cell r="H726" t="str">
            <v>CONSTRUIR  8  OBRAS EN ESPACIOS PÚBLICOS EN TERRITORIOS DE MEJORAMIENTO INTEGRAL DE BARRIOS</v>
          </cell>
          <cell r="I726" t="str">
            <v>En Ejecución</v>
          </cell>
          <cell r="J726" t="str">
            <v>https://community.secop.gov.co/Public/Tendering/OpportunityDetail/Index?noticeUID=CO1.NTC.2635471&amp;isFromPublicArea=True&amp;isModal=true&amp;asPopupView=true</v>
          </cell>
          <cell r="K726" t="str">
            <v>SDHT-SDB-PSP-034-2022</v>
          </cell>
          <cell r="L726" t="str">
            <v>X</v>
          </cell>
          <cell r="N726" t="str">
            <v>CC</v>
          </cell>
          <cell r="O726">
            <v>80411172</v>
          </cell>
          <cell r="P726">
            <v>3</v>
          </cell>
          <cell r="Q726" t="str">
            <v>ARENAS VANOY</v>
          </cell>
          <cell r="R726" t="str">
            <v>HUGO FERNANDO</v>
          </cell>
          <cell r="S726" t="str">
            <v>No Aplica</v>
          </cell>
          <cell r="T726" t="str">
            <v>HUGO FERNANDO ARENAS VANOY</v>
          </cell>
          <cell r="U726" t="str">
            <v>M</v>
          </cell>
          <cell r="V726">
            <v>44582</v>
          </cell>
          <cell r="W726">
            <v>44587</v>
          </cell>
          <cell r="X726">
            <v>44585</v>
          </cell>
          <cell r="Y726">
            <v>44762</v>
          </cell>
          <cell r="Z726" t="str">
            <v>Contratación Directa</v>
          </cell>
          <cell r="AA726" t="str">
            <v>Contrato</v>
          </cell>
          <cell r="AB726" t="str">
            <v>Prestación de Servicios Profesionales</v>
          </cell>
          <cell r="AC726" t="str">
            <v>PRESTAR SERVICIOS PROFESIONALES PARA APOYAR EL SEGUIMIENTO EN EL AVANCE DE OBRAS DE LAS INTERVENCIONES DEFINIDAS EN LOS PLANES DE ACCIÓN DE MEJORAMIENTO INTEGRAL EN TERRITORIOS PRIORIZADOS POR LA SECRETARÍA DISTRITAL DEL HÁBITAT.</v>
          </cell>
          <cell r="AD726">
            <v>44587</v>
          </cell>
          <cell r="AE726">
            <v>44587</v>
          </cell>
          <cell r="AF726">
            <v>44587</v>
          </cell>
          <cell r="AG726">
            <v>44767</v>
          </cell>
          <cell r="AH726">
            <v>6</v>
          </cell>
          <cell r="AI726">
            <v>0</v>
          </cell>
          <cell r="AJ726">
            <v>6</v>
          </cell>
          <cell r="AK726">
            <v>6</v>
          </cell>
          <cell r="AL726">
            <v>0</v>
          </cell>
          <cell r="AN726">
            <v>44767</v>
          </cell>
          <cell r="AO726">
            <v>43800000</v>
          </cell>
          <cell r="AP726">
            <v>43800000</v>
          </cell>
          <cell r="AQ726">
            <v>7300000</v>
          </cell>
          <cell r="AR726">
            <v>0</v>
          </cell>
          <cell r="AS726">
            <v>2785</v>
          </cell>
          <cell r="AT726">
            <v>425</v>
          </cell>
          <cell r="AU726">
            <v>44565</v>
          </cell>
          <cell r="AV726">
            <v>43800000</v>
          </cell>
          <cell r="AW726" t="str">
            <v>O23011601190000007575</v>
          </cell>
          <cell r="AX726" t="str">
            <v>INVERSION</v>
          </cell>
          <cell r="AY726">
            <v>0</v>
          </cell>
          <cell r="AZ726" t="str">
            <v>5000270346</v>
          </cell>
          <cell r="BA726">
            <v>712</v>
          </cell>
          <cell r="BB726">
            <v>44582</v>
          </cell>
          <cell r="BC726">
            <v>43800000</v>
          </cell>
          <cell r="BK726" t="str">
            <v/>
          </cell>
          <cell r="CE726" t="str">
            <v/>
          </cell>
          <cell r="CF726" t="str">
            <v/>
          </cell>
          <cell r="EL726" t="str">
            <v>NO</v>
          </cell>
          <cell r="EM726" t="str">
            <v>No Aplica</v>
          </cell>
          <cell r="EN726" t="str">
            <v xml:space="preserve">120
</v>
          </cell>
          <cell r="EO726" t="e">
            <v>#VALUE!</v>
          </cell>
          <cell r="EP726">
            <v>45667</v>
          </cell>
          <cell r="ES726" t="str">
            <v>Clausula 1 - Numeral 6 y 23</v>
          </cell>
          <cell r="ET72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26" t="str">
            <v>No aplica</v>
          </cell>
        </row>
        <row r="727">
          <cell r="E727">
            <v>721</v>
          </cell>
          <cell r="F727" t="str">
            <v>721-2022</v>
          </cell>
          <cell r="G727" t="str">
            <v>CO1.PCCNTR.3340825</v>
          </cell>
          <cell r="H727" t="str">
            <v xml:space="preserve">ASIGNAR 4500 SUBSIDIOS PARA MEJORAMIENTO DE VIVIENDA PRIORIZANDO HOGARES CON JEFATURA FEMENINA, PERSONAS CON DISCAPACIDAD, VÍCTIMAS DEL CONFLICTO ARMADO, POBLACIÓN ÉTNICA Y ADULTOS MAYORES </v>
          </cell>
          <cell r="I727" t="str">
            <v>En Ejecución</v>
          </cell>
          <cell r="J727" t="str">
            <v>https://community.secop.gov.co/Public/Tendering/OpportunityDetail/Index?noticeUID=CO1.NTC.2644246&amp;isFromPublicArea=True&amp;isModal=true&amp;asPopupView=true</v>
          </cell>
          <cell r="K727" t="str">
            <v>SDHT-SDB-PSP-054-2022</v>
          </cell>
          <cell r="L727" t="str">
            <v>X</v>
          </cell>
          <cell r="N727" t="str">
            <v>CC</v>
          </cell>
          <cell r="O727">
            <v>1015461399</v>
          </cell>
          <cell r="P727">
            <v>6</v>
          </cell>
          <cell r="Q727" t="str">
            <v>GARCIA CABRALES</v>
          </cell>
          <cell r="R727" t="str">
            <v>SARA LUCIA</v>
          </cell>
          <cell r="S727" t="str">
            <v>No Aplica</v>
          </cell>
          <cell r="T727" t="str">
            <v>SARA LUCIA GARCIA CABRALES</v>
          </cell>
          <cell r="U727" t="str">
            <v>F</v>
          </cell>
          <cell r="V727">
            <v>44582</v>
          </cell>
          <cell r="W727">
            <v>44585</v>
          </cell>
          <cell r="X727">
            <v>44585</v>
          </cell>
          <cell r="Y727">
            <v>44912</v>
          </cell>
          <cell r="Z727" t="str">
            <v>Contratación Directa</v>
          </cell>
          <cell r="AA727" t="str">
            <v>Contrato</v>
          </cell>
          <cell r="AB727" t="str">
            <v>Prestación de Servicios Profesionales</v>
          </cell>
          <cell r="AC727" t="str">
            <v>PRESTAR SERVICIOS PROFESIONALES PARA APOYAR LAS ACTIVIDADES TÉCNICAS EN LA ESTRUCTURACIÓN DE LOS MEJORAMIENTOS DE VIVIENDA- MODALIDAD HABITABILIDAD EN LOS TERRITORIOS PRIORIZADOS POR LA SECRETARÍA DISTRITAL DEL HÁBITAT</v>
          </cell>
          <cell r="AD727">
            <v>44585</v>
          </cell>
          <cell r="AE727">
            <v>44585</v>
          </cell>
          <cell r="AF727">
            <v>44585</v>
          </cell>
          <cell r="AG727">
            <v>44918</v>
          </cell>
          <cell r="AH727">
            <v>11</v>
          </cell>
          <cell r="AI727">
            <v>0</v>
          </cell>
          <cell r="AJ727">
            <v>11</v>
          </cell>
          <cell r="AK727">
            <v>11</v>
          </cell>
          <cell r="AL727">
            <v>0</v>
          </cell>
          <cell r="AN727">
            <v>44918</v>
          </cell>
          <cell r="AO727">
            <v>58300000</v>
          </cell>
          <cell r="AP727">
            <v>58300000</v>
          </cell>
          <cell r="AQ727">
            <v>5300000</v>
          </cell>
          <cell r="AR727">
            <v>0</v>
          </cell>
          <cell r="AS727">
            <v>2718</v>
          </cell>
          <cell r="AT727">
            <v>248</v>
          </cell>
          <cell r="AU727">
            <v>44565</v>
          </cell>
          <cell r="AV727">
            <v>58300000</v>
          </cell>
          <cell r="AW727" t="str">
            <v>O23011601010000007715</v>
          </cell>
          <cell r="AX727" t="str">
            <v>INVERSION</v>
          </cell>
          <cell r="AY727">
            <v>0</v>
          </cell>
          <cell r="AZ727" t="str">
            <v>5000275326</v>
          </cell>
          <cell r="BA727" t="str">
            <v>743</v>
          </cell>
          <cell r="BB727">
            <v>44585</v>
          </cell>
          <cell r="BC727">
            <v>58300000</v>
          </cell>
          <cell r="BK727" t="str">
            <v/>
          </cell>
          <cell r="CE727" t="str">
            <v/>
          </cell>
          <cell r="CF727" t="str">
            <v/>
          </cell>
          <cell r="EL727" t="str">
            <v>NO</v>
          </cell>
          <cell r="EM727" t="str">
            <v>No Aplica</v>
          </cell>
          <cell r="EN727" t="str">
            <v xml:space="preserve">120
</v>
          </cell>
          <cell r="EO727" t="e">
            <v>#VALUE!</v>
          </cell>
          <cell r="EP727">
            <v>45818</v>
          </cell>
          <cell r="ES727" t="str">
            <v>Clausula 1 - Numeral 6 y 23</v>
          </cell>
          <cell r="ET72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27" t="str">
            <v>No aplica</v>
          </cell>
        </row>
        <row r="728">
          <cell r="E728">
            <v>722</v>
          </cell>
          <cell r="F728" t="str">
            <v>722-2022</v>
          </cell>
          <cell r="G728" t="str">
            <v>CO1.PCCNTR.3338870</v>
          </cell>
          <cell r="H728" t="str">
            <v>GESTIONAR Y ATENDER EL 100 % DE LOS REQUERIMIENTOS ALLEGADOS A LA ENTIDAD, RELACIONADOS CON ARRENDAMIENTO Y DESARROLLO DE VIVIENDA</v>
          </cell>
          <cell r="I728" t="str">
            <v>En Ejecución</v>
          </cell>
          <cell r="J728" t="str">
            <v>https://community.secop.gov.co/Public/Tendering/OpportunityDetail/Index?noticeUID=CO1.NTC.2642793&amp;isFromPublicArea=True&amp;isModal=true&amp;asPopupView=true</v>
          </cell>
          <cell r="K728" t="str">
            <v>SDHT-SDICV-PSP-008-2022</v>
          </cell>
          <cell r="L728" t="str">
            <v>X</v>
          </cell>
          <cell r="N728" t="str">
            <v>CC</v>
          </cell>
          <cell r="O728">
            <v>1032396574</v>
          </cell>
          <cell r="P728">
            <v>2</v>
          </cell>
          <cell r="Q728" t="str">
            <v>CARDENAS MALAVER</v>
          </cell>
          <cell r="R728" t="str">
            <v>YULLI CATHERIN</v>
          </cell>
          <cell r="S728" t="str">
            <v>No Aplica</v>
          </cell>
          <cell r="T728" t="str">
            <v>YULLI CATHERIN CARDENAS MALAVER</v>
          </cell>
          <cell r="U728" t="str">
            <v>F</v>
          </cell>
          <cell r="V728">
            <v>44582</v>
          </cell>
          <cell r="W728" t="str">
            <v>No Aplica</v>
          </cell>
          <cell r="X728">
            <v>44585</v>
          </cell>
          <cell r="Y728">
            <v>44920</v>
          </cell>
          <cell r="Z728" t="str">
            <v>Contratación Directa</v>
          </cell>
          <cell r="AA728" t="str">
            <v>Contrato</v>
          </cell>
          <cell r="AB728" t="str">
            <v>Prestación de Servicios Profesionales</v>
          </cell>
          <cell r="AC728" t="str">
            <v>PRESTAR SERVICIOS PROFESIONALES PARA APOYAR JURIDICAMENTE A LA SUBDIRECCION DE INVESTIGACIONES Y CONTROL DE VIVIENDA EN LOS PROCESOS Y PROCEDIMIENTOS A CARGO DE ESTA SUBDIRECION Y LA SUSTANCIACION DE INVESTIGACIONES ADMINISTRATIVAS</v>
          </cell>
          <cell r="AD728">
            <v>44585</v>
          </cell>
          <cell r="AE728">
            <v>44585</v>
          </cell>
          <cell r="AF728">
            <v>44585</v>
          </cell>
          <cell r="AG728">
            <v>44927</v>
          </cell>
          <cell r="AH728">
            <v>11</v>
          </cell>
          <cell r="AI728">
            <v>9</v>
          </cell>
          <cell r="AJ728">
            <v>11.3</v>
          </cell>
          <cell r="AK728">
            <v>11</v>
          </cell>
          <cell r="AL728">
            <v>9</v>
          </cell>
          <cell r="AN728">
            <v>44927</v>
          </cell>
          <cell r="AO728">
            <v>75653500</v>
          </cell>
          <cell r="AP728">
            <v>75653500</v>
          </cell>
          <cell r="AQ728">
            <v>6695000</v>
          </cell>
          <cell r="AR728">
            <v>0</v>
          </cell>
          <cell r="AS728">
            <v>2923</v>
          </cell>
          <cell r="AT728">
            <v>788</v>
          </cell>
          <cell r="AU728">
            <v>44568</v>
          </cell>
          <cell r="AV728">
            <v>75854350</v>
          </cell>
          <cell r="AW728" t="str">
            <v>O23011603450000007812</v>
          </cell>
          <cell r="AX728" t="str">
            <v>INVERSION</v>
          </cell>
          <cell r="AY728">
            <v>0</v>
          </cell>
          <cell r="AZ728" t="str">
            <v>5000275246</v>
          </cell>
          <cell r="BA728" t="str">
            <v>737</v>
          </cell>
          <cell r="BB728">
            <v>44585</v>
          </cell>
          <cell r="BC728">
            <v>75653500</v>
          </cell>
          <cell r="BK728" t="str">
            <v/>
          </cell>
          <cell r="CE728" t="str">
            <v/>
          </cell>
          <cell r="CF728" t="str">
            <v/>
          </cell>
          <cell r="EL728" t="str">
            <v>NO</v>
          </cell>
          <cell r="EM728" t="str">
            <v>No Aplica</v>
          </cell>
          <cell r="EN728" t="str">
            <v xml:space="preserve">120
</v>
          </cell>
          <cell r="EO728" t="e">
            <v>#VALUE!</v>
          </cell>
          <cell r="EP728">
            <v>45827</v>
          </cell>
          <cell r="ES728" t="str">
            <v>Clausula 1 - Numeral 6 y 23</v>
          </cell>
          <cell r="ET72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28" t="str">
            <v>No aplica</v>
          </cell>
        </row>
        <row r="729">
          <cell r="E729">
            <v>723</v>
          </cell>
          <cell r="F729" t="str">
            <v>723-2022</v>
          </cell>
          <cell r="G729" t="str">
            <v>CO1.PCCNTR.3345451</v>
          </cell>
          <cell r="H729" t="str">
            <v>GESTIONAR Y ATENDER EL 100 % DE LOS REQUERIMIENTOS ALLEGADOS A LA ENTIDAD, RELACIONADOS CON ARRENDAMIENTO Y DESARROLLO DE VIVIENDA</v>
          </cell>
          <cell r="I729" t="str">
            <v>En Ejecución</v>
          </cell>
          <cell r="J729" t="str">
            <v>https://community.secop.gov.co/Public/Tendering/OpportunityDetail/Index?noticeUID=CO1.NTC.2647404&amp;isFromPublicArea=True&amp;isModal=true&amp;asPopupView=true</v>
          </cell>
          <cell r="K729" t="str">
            <v>SDHT-SDICV-PSP-043-2022</v>
          </cell>
          <cell r="L729" t="str">
            <v>X</v>
          </cell>
          <cell r="N729" t="str">
            <v>CC</v>
          </cell>
          <cell r="O729">
            <v>79797333</v>
          </cell>
          <cell r="P729">
            <v>5</v>
          </cell>
          <cell r="Q729" t="str">
            <v>CUBIDES BOTIA</v>
          </cell>
          <cell r="R729" t="str">
            <v>SERGIO HUMBERTO</v>
          </cell>
          <cell r="S729" t="str">
            <v>No Aplica</v>
          </cell>
          <cell r="T729" t="str">
            <v>SERGIO HUMBERTO CUBIDES BOTIA</v>
          </cell>
          <cell r="U729" t="str">
            <v>M</v>
          </cell>
          <cell r="V729">
            <v>44585</v>
          </cell>
          <cell r="W729" t="str">
            <v>No Aplica</v>
          </cell>
          <cell r="X729">
            <v>44586</v>
          </cell>
          <cell r="Y729">
            <v>44920</v>
          </cell>
          <cell r="Z729" t="str">
            <v>Contratación Directa</v>
          </cell>
          <cell r="AA729" t="str">
            <v>Contrato</v>
          </cell>
          <cell r="AB729" t="str">
            <v>Prestación de Servicios Profesionales</v>
          </cell>
          <cell r="AC729" t="str">
            <v>PRESTAR SERVICIOS PROFESIONALES PARA APOYAR TECNICAMENTE LA SUSTANCIACION DE LAS INVESTIGACIONES ADMINISTRATIVAS RELACIONADAS CON LA ENAJENACION Y ARRENDAMIENTO DE VIVIENDA</v>
          </cell>
          <cell r="AD729">
            <v>44586</v>
          </cell>
          <cell r="AE729">
            <v>44586</v>
          </cell>
          <cell r="AF729">
            <v>44586</v>
          </cell>
          <cell r="AG729">
            <v>44928</v>
          </cell>
          <cell r="AH729">
            <v>11</v>
          </cell>
          <cell r="AI729">
            <v>9</v>
          </cell>
          <cell r="AJ729">
            <v>11.3</v>
          </cell>
          <cell r="AK729">
            <v>11</v>
          </cell>
          <cell r="AL729">
            <v>9</v>
          </cell>
          <cell r="AN729">
            <v>44928</v>
          </cell>
          <cell r="AO729">
            <v>64596450</v>
          </cell>
          <cell r="AP729">
            <v>64596450</v>
          </cell>
          <cell r="AQ729">
            <v>5716500</v>
          </cell>
          <cell r="AR729">
            <v>0</v>
          </cell>
          <cell r="AS729">
            <v>2825</v>
          </cell>
          <cell r="AT729">
            <v>464</v>
          </cell>
          <cell r="AU729">
            <v>44565</v>
          </cell>
          <cell r="AV729">
            <v>64767945</v>
          </cell>
          <cell r="AW729" t="str">
            <v>O23011603450000007812</v>
          </cell>
          <cell r="AX729" t="str">
            <v>INVERSION</v>
          </cell>
          <cell r="AY729">
            <v>0</v>
          </cell>
          <cell r="AZ729" t="str">
            <v>5000279319</v>
          </cell>
          <cell r="BA729" t="str">
            <v>778</v>
          </cell>
          <cell r="BB729">
            <v>44586</v>
          </cell>
          <cell r="BC729">
            <v>64596450</v>
          </cell>
          <cell r="BK729" t="str">
            <v/>
          </cell>
          <cell r="CE729" t="str">
            <v/>
          </cell>
          <cell r="CF729" t="str">
            <v/>
          </cell>
          <cell r="EL729" t="str">
            <v>NO</v>
          </cell>
          <cell r="EM729" t="str">
            <v>No Aplica</v>
          </cell>
          <cell r="EN729" t="str">
            <v xml:space="preserve">120
</v>
          </cell>
          <cell r="EO729" t="e">
            <v>#VALUE!</v>
          </cell>
          <cell r="EP729">
            <v>45828</v>
          </cell>
          <cell r="ES729" t="str">
            <v>Clausula 1 - Numeral 6 y 23</v>
          </cell>
          <cell r="ET72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29" t="str">
            <v>No aplica</v>
          </cell>
        </row>
        <row r="730">
          <cell r="E730">
            <v>724</v>
          </cell>
          <cell r="F730" t="str">
            <v>724-2022</v>
          </cell>
          <cell r="G730" t="str">
            <v>CO1.PCCNTR.3342213</v>
          </cell>
          <cell r="H730" t="str">
            <v>IMPLEMENTAR 1  SISTEMA  DE LA SDHT</v>
          </cell>
          <cell r="I730" t="str">
            <v>En Ejecución</v>
          </cell>
          <cell r="J730" t="str">
            <v>https://community.secop.gov.co/Public/Tendering/OpportunityDetail/Index?noticeUID=CO1.NTC.2645327&amp;isFromPublicArea=True&amp;isModal=true&amp;asPopupView=true</v>
          </cell>
          <cell r="K730" t="str">
            <v>SDHT-SGC-PSP-023-2022</v>
          </cell>
          <cell r="L730" t="str">
            <v>X</v>
          </cell>
          <cell r="N730" t="str">
            <v>CC</v>
          </cell>
          <cell r="O730">
            <v>53072428</v>
          </cell>
          <cell r="P730">
            <v>1</v>
          </cell>
          <cell r="Q730" t="str">
            <v>CHAVES ROSERO</v>
          </cell>
          <cell r="R730" t="str">
            <v>JENNY ROCIO</v>
          </cell>
          <cell r="S730" t="str">
            <v>No Aplica</v>
          </cell>
          <cell r="T730" t="str">
            <v>JENNY ROCIO CHAVES ROSERO</v>
          </cell>
          <cell r="U730" t="str">
            <v>F</v>
          </cell>
          <cell r="V730">
            <v>44582</v>
          </cell>
          <cell r="W730">
            <v>44586</v>
          </cell>
          <cell r="X730">
            <v>44585</v>
          </cell>
          <cell r="Y730">
            <v>44918</v>
          </cell>
          <cell r="Z730" t="str">
            <v>Contratación Directa</v>
          </cell>
          <cell r="AA730" t="str">
            <v>Contrato</v>
          </cell>
          <cell r="AB730" t="str">
            <v>Prestación de Servicios Profesionales</v>
          </cell>
          <cell r="AC730" t="str">
            <v>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v>
          </cell>
          <cell r="AD730">
            <v>44586</v>
          </cell>
          <cell r="AE730">
            <v>44586</v>
          </cell>
          <cell r="AF730">
            <v>44586</v>
          </cell>
          <cell r="AG730">
            <v>44919</v>
          </cell>
          <cell r="AH730">
            <v>11</v>
          </cell>
          <cell r="AI730">
            <v>0</v>
          </cell>
          <cell r="AJ730">
            <v>11</v>
          </cell>
          <cell r="AK730">
            <v>11</v>
          </cell>
          <cell r="AL730">
            <v>0</v>
          </cell>
          <cell r="AN730">
            <v>44919</v>
          </cell>
          <cell r="AO730">
            <v>90200000</v>
          </cell>
          <cell r="AP730">
            <v>90200000</v>
          </cell>
          <cell r="AQ730">
            <v>8200000</v>
          </cell>
          <cell r="AR730">
            <v>0</v>
          </cell>
          <cell r="AS730">
            <v>3787</v>
          </cell>
          <cell r="AT730">
            <v>921</v>
          </cell>
          <cell r="AU730">
            <v>44581</v>
          </cell>
          <cell r="AV730">
            <v>90200000</v>
          </cell>
          <cell r="AW730" t="str">
            <v>O23011605560000007754</v>
          </cell>
          <cell r="AX730" t="str">
            <v>INVERSION</v>
          </cell>
          <cell r="AY730">
            <v>0</v>
          </cell>
          <cell r="AZ730" t="str">
            <v>5000275122</v>
          </cell>
          <cell r="BA730" t="str">
            <v>727</v>
          </cell>
          <cell r="BB730">
            <v>44585</v>
          </cell>
          <cell r="BC730">
            <v>90200000</v>
          </cell>
          <cell r="BK730" t="str">
            <v/>
          </cell>
          <cell r="CE730" t="str">
            <v/>
          </cell>
          <cell r="CF730" t="str">
            <v/>
          </cell>
          <cell r="DQ730">
            <v>44655</v>
          </cell>
          <cell r="DR730">
            <v>44656</v>
          </cell>
          <cell r="DS730">
            <v>44671</v>
          </cell>
          <cell r="DT730">
            <v>16</v>
          </cell>
          <cell r="EL730" t="str">
            <v>NO</v>
          </cell>
          <cell r="EM730" t="str">
            <v>No Aplica</v>
          </cell>
          <cell r="EN730" t="str">
            <v xml:space="preserve">120
</v>
          </cell>
          <cell r="EO730" t="e">
            <v>#VALUE!</v>
          </cell>
          <cell r="EP730">
            <v>45819</v>
          </cell>
          <cell r="ES730" t="str">
            <v>Clausula 1 - Numeral 6 y 23</v>
          </cell>
          <cell r="ET73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30" t="str">
            <v>No aplica</v>
          </cell>
        </row>
        <row r="731">
          <cell r="E731">
            <v>725</v>
          </cell>
          <cell r="F731" t="str">
            <v>725-2022</v>
          </cell>
          <cell r="G731" t="str">
            <v>CO1.PCCNTR.3346792</v>
          </cell>
          <cell r="H731" t="str">
            <v>GESTIONAR Y ATENDER EL 100 % DE LOS REQUERIMIENTOS ALLEGADOS A LA ENTIDAD, RELACIONADOS CON ARRENDAMIENTO Y DESARROLLO DE VIVIENDA</v>
          </cell>
          <cell r="I731" t="str">
            <v>En Ejecución</v>
          </cell>
          <cell r="J731" t="str">
            <v>https://community.secop.gov.co/Public/Tendering/OpportunityDetail/Index?noticeUID=CO1.NTC.2649225&amp;isFromPublicArea=True&amp;isModal=true&amp;asPopupView=true</v>
          </cell>
          <cell r="K731" t="str">
            <v>SDHT-SDICV-PSP-062--2022</v>
          </cell>
          <cell r="L731" t="str">
            <v>X</v>
          </cell>
          <cell r="N731" t="str">
            <v>CC</v>
          </cell>
          <cell r="O731">
            <v>1024590645</v>
          </cell>
          <cell r="P731">
            <v>9</v>
          </cell>
          <cell r="Q731" t="str">
            <v>PINZON FLOREZ</v>
          </cell>
          <cell r="R731" t="str">
            <v>BRAYAN STYVEN</v>
          </cell>
          <cell r="S731" t="str">
            <v>No Aplica</v>
          </cell>
          <cell r="T731" t="str">
            <v>BRAYAN STYVEN PINZON FLOREZ</v>
          </cell>
          <cell r="U731" t="str">
            <v>M</v>
          </cell>
          <cell r="V731">
            <v>44582</v>
          </cell>
          <cell r="W731" t="str">
            <v>No Aplica</v>
          </cell>
          <cell r="X731">
            <v>44585</v>
          </cell>
          <cell r="Y731">
            <v>44762</v>
          </cell>
          <cell r="Z731" t="str">
            <v>Contratación Directa</v>
          </cell>
          <cell r="AA731" t="str">
            <v>Contrato</v>
          </cell>
          <cell r="AB731" t="str">
            <v>Prestación de Servicios Profesionales</v>
          </cell>
          <cell r="AC731" t="str">
            <v>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v>
          </cell>
          <cell r="AD731">
            <v>44585</v>
          </cell>
          <cell r="AE731">
            <v>44586</v>
          </cell>
          <cell r="AF731">
            <v>44586</v>
          </cell>
          <cell r="AG731">
            <v>44766</v>
          </cell>
          <cell r="AH731">
            <v>6</v>
          </cell>
          <cell r="AI731">
            <v>0</v>
          </cell>
          <cell r="AJ731">
            <v>6</v>
          </cell>
          <cell r="AK731">
            <v>6</v>
          </cell>
          <cell r="AL731">
            <v>0</v>
          </cell>
          <cell r="AN731">
            <v>44766</v>
          </cell>
          <cell r="AO731">
            <v>34299000</v>
          </cell>
          <cell r="AP731">
            <v>34299000</v>
          </cell>
          <cell r="AQ731">
            <v>5716500</v>
          </cell>
          <cell r="AR731">
            <v>0</v>
          </cell>
          <cell r="AS731">
            <v>2843</v>
          </cell>
          <cell r="AT731">
            <v>842</v>
          </cell>
          <cell r="AU731">
            <v>44573</v>
          </cell>
          <cell r="AV731">
            <v>34299000</v>
          </cell>
          <cell r="AW731" t="str">
            <v>O23011603450000007812</v>
          </cell>
          <cell r="AX731" t="str">
            <v>INVERSION</v>
          </cell>
          <cell r="AY731">
            <v>0</v>
          </cell>
          <cell r="AZ731" t="str">
            <v>5000275088</v>
          </cell>
          <cell r="BA731" t="str">
            <v>726</v>
          </cell>
          <cell r="BB731">
            <v>44585</v>
          </cell>
          <cell r="BC731">
            <v>34299000</v>
          </cell>
          <cell r="BK731" t="str">
            <v/>
          </cell>
          <cell r="CE731" t="str">
            <v/>
          </cell>
          <cell r="CF731" t="str">
            <v/>
          </cell>
          <cell r="EL731" t="str">
            <v>NO</v>
          </cell>
          <cell r="EM731" t="str">
            <v>No Aplica</v>
          </cell>
          <cell r="EN731" t="str">
            <v xml:space="preserve">120
</v>
          </cell>
          <cell r="EO731" t="e">
            <v>#VALUE!</v>
          </cell>
          <cell r="EP731">
            <v>45666</v>
          </cell>
          <cell r="ES731" t="str">
            <v>Clausula 1 - Numeral 6 y 23</v>
          </cell>
          <cell r="ET73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31" t="str">
            <v>No aplica</v>
          </cell>
        </row>
        <row r="732">
          <cell r="E732">
            <v>726</v>
          </cell>
          <cell r="F732" t="str">
            <v>726-2022</v>
          </cell>
          <cell r="G732" t="str">
            <v>CO1.PCCNTR.3343283</v>
          </cell>
          <cell r="H732" t="str">
            <v>GESTIONAR Y ATENDER EL 100 % DE LOS REQUERIMIENTOS ALLEGADOS A LA ENTIDAD, RELACIONADOS CON ARRENDAMIENTO Y DESARROLLO DE VIVIENDA</v>
          </cell>
          <cell r="I732" t="str">
            <v>En Ejecución</v>
          </cell>
          <cell r="J732" t="str">
            <v>https://community.secop.gov.co/Public/Tendering/OpportunityDetail/Index?noticeUID=CO1.NTC.2646483&amp;isFromPublicArea=True&amp;isModal=true&amp;asPopupView=true</v>
          </cell>
          <cell r="K732" t="str">
            <v>SDHT-SICV-PSP-015-2022</v>
          </cell>
          <cell r="L732" t="str">
            <v>X</v>
          </cell>
          <cell r="N732" t="str">
            <v>CC</v>
          </cell>
          <cell r="O732">
            <v>19475709</v>
          </cell>
          <cell r="P732">
            <v>0</v>
          </cell>
          <cell r="Q732" t="str">
            <v>VANEGAS VANEGAS</v>
          </cell>
          <cell r="R732" t="str">
            <v>NESTOR WILSON</v>
          </cell>
          <cell r="S732" t="str">
            <v>No Aplica</v>
          </cell>
          <cell r="T732" t="str">
            <v>NESTOR WILSON VANEGAS VANEGAS</v>
          </cell>
          <cell r="U732" t="str">
            <v>M</v>
          </cell>
          <cell r="V732">
            <v>44582</v>
          </cell>
          <cell r="W732" t="str">
            <v>No Aplica</v>
          </cell>
          <cell r="X732">
            <v>44586</v>
          </cell>
          <cell r="Y732">
            <v>44931</v>
          </cell>
          <cell r="Z732" t="str">
            <v>Contratación Directa</v>
          </cell>
          <cell r="AA732" t="str">
            <v>Contrato</v>
          </cell>
          <cell r="AB732" t="str">
            <v>Prestación de Servicios Profesionales</v>
          </cell>
          <cell r="AC732" t="str">
            <v xml:space="preserve"> PRESTAR SERVICIOS PROFESIONALES PARA APOYAR TECNICAMENTE A LA COMISIÓN DE VEEDURÍA DE LAS CURADURÍAS URBANAS DE BOGOTÁ EN LA REVISIÓN Y CONCEPTUALIZACIÓN DE LOS CASOS QUE LE SEAN ASIGNADOS EN LOS ASPECTOS ARQUITECTONICOS Y URBANISTICOS</v>
          </cell>
          <cell r="AD732">
            <v>44586</v>
          </cell>
          <cell r="AE732">
            <v>44586</v>
          </cell>
          <cell r="AF732">
            <v>44586</v>
          </cell>
          <cell r="AG732">
            <v>44934</v>
          </cell>
          <cell r="AH732">
            <v>11</v>
          </cell>
          <cell r="AI732">
            <v>15</v>
          </cell>
          <cell r="AJ732">
            <v>11.5</v>
          </cell>
          <cell r="AK732">
            <v>11</v>
          </cell>
          <cell r="AL732">
            <v>15</v>
          </cell>
          <cell r="AN732">
            <v>44934</v>
          </cell>
          <cell r="AO732">
            <v>65739750</v>
          </cell>
          <cell r="AP732">
            <v>65739750</v>
          </cell>
          <cell r="AQ732">
            <v>5716500</v>
          </cell>
          <cell r="AR732">
            <v>0</v>
          </cell>
          <cell r="AS732">
            <v>2964</v>
          </cell>
          <cell r="AT732">
            <v>326</v>
          </cell>
          <cell r="AU732">
            <v>44565</v>
          </cell>
          <cell r="AV732">
            <v>65739750</v>
          </cell>
          <cell r="AW732" t="str">
            <v>O23011603450000007812</v>
          </cell>
          <cell r="AX732" t="str">
            <v>INVERSION</v>
          </cell>
          <cell r="AY732">
            <v>0</v>
          </cell>
          <cell r="AZ732" t="str">
            <v>5000275137</v>
          </cell>
          <cell r="BA732" t="str">
            <v>728</v>
          </cell>
          <cell r="BB732">
            <v>44585</v>
          </cell>
          <cell r="BC732">
            <v>65739750</v>
          </cell>
          <cell r="BK732" t="str">
            <v/>
          </cell>
          <cell r="CE732" t="str">
            <v/>
          </cell>
          <cell r="CF732" t="str">
            <v/>
          </cell>
          <cell r="EL732" t="str">
            <v>NO</v>
          </cell>
          <cell r="EM732" t="str">
            <v>No Aplica</v>
          </cell>
          <cell r="EN732" t="str">
            <v xml:space="preserve">120
</v>
          </cell>
          <cell r="EO732" t="e">
            <v>#VALUE!</v>
          </cell>
          <cell r="EP732">
            <v>45834</v>
          </cell>
          <cell r="ES732" t="str">
            <v>Clausula 1 - Numeral 6 y 23</v>
          </cell>
          <cell r="ET73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32" t="str">
            <v>No aplica</v>
          </cell>
        </row>
        <row r="733">
          <cell r="E733">
            <v>727</v>
          </cell>
          <cell r="F733" t="str">
            <v>727-2022</v>
          </cell>
          <cell r="G733" t="str">
            <v>CO1.PCCNTR.3344393</v>
          </cell>
          <cell r="H733" t="str">
            <v xml:space="preserve">ASIGNAR 4500 SUBSIDIOS PARA MEJORAMIENTO DE VIVIENDA PRIORIZANDO HOGARES CON JEFATURA FEMENINA, PERSONAS CON DISCAPACIDAD, VÍCTIMAS DEL CONFLICTO ARMADO, POBLACIÓN ÉTNICA Y ADULTOS MAYORES </v>
          </cell>
          <cell r="I733" t="str">
            <v>En Ejecución</v>
          </cell>
          <cell r="J733" t="str">
            <v>https://community.secop.gov.co/Public/Tendering/OpportunityDetail/Index?noticeUID=CO1.NTC.2646267&amp;isFromPublicArea=True&amp;isModal=true&amp;asPopupView=true</v>
          </cell>
          <cell r="K733" t="str">
            <v>SDHT-SDB-PSAG-102-2022</v>
          </cell>
          <cell r="L733" t="str">
            <v>X</v>
          </cell>
          <cell r="N733" t="str">
            <v>CC</v>
          </cell>
          <cell r="O733">
            <v>1019073628</v>
          </cell>
          <cell r="P733">
            <v>8</v>
          </cell>
          <cell r="Q733" t="str">
            <v>SANTAMARIA CARDENAS</v>
          </cell>
          <cell r="R733" t="str">
            <v>JUAN DAVID</v>
          </cell>
          <cell r="S733" t="str">
            <v>No Aplica</v>
          </cell>
          <cell r="T733" t="str">
            <v>JUAN DAVID SANTAMARIA CARDENAS</v>
          </cell>
          <cell r="U733" t="str">
            <v>M</v>
          </cell>
          <cell r="V733">
            <v>44585</v>
          </cell>
          <cell r="W733">
            <v>44586</v>
          </cell>
          <cell r="X733">
            <v>44586</v>
          </cell>
          <cell r="Y733">
            <v>44920</v>
          </cell>
          <cell r="Z733" t="str">
            <v>Contratación Directa</v>
          </cell>
          <cell r="AA733" t="str">
            <v>Contrato</v>
          </cell>
          <cell r="AB733" t="str">
            <v>Prestación de Servicios  de Apoyo a la Gestión</v>
          </cell>
          <cell r="AC733" t="str">
            <v>PRESTAR SERVICIOS DE APOYO A LA GESTIÓN DOCUMENTAL EN EL MANEJO, DISTRIBUCIÓN DE LA CORRESPONDENCIA Y ARCHIVO EN EL MARCO DE LA ESTRUCTURACIÓN DE MEJORAMIENTOS DE VIVIENDA Y DEMÁS PROCESOS ADELANTADOS POR LA SUBDIRECCIÓN DE BARRIOS DE LA SECRETARÍA DISTRITAL DEL HÁBITAT.</v>
          </cell>
          <cell r="AD733">
            <v>44586</v>
          </cell>
          <cell r="AE733">
            <v>44586</v>
          </cell>
          <cell r="AF733">
            <v>44586</v>
          </cell>
          <cell r="AG733">
            <v>44919</v>
          </cell>
          <cell r="AH733">
            <v>11</v>
          </cell>
          <cell r="AI733">
            <v>0</v>
          </cell>
          <cell r="AJ733">
            <v>11</v>
          </cell>
          <cell r="AK733">
            <v>11</v>
          </cell>
          <cell r="AL733">
            <v>0</v>
          </cell>
          <cell r="AN733">
            <v>44919</v>
          </cell>
          <cell r="AO733">
            <v>36300000</v>
          </cell>
          <cell r="AP733">
            <v>36300000</v>
          </cell>
          <cell r="AQ733">
            <v>3300000</v>
          </cell>
          <cell r="AR733">
            <v>0</v>
          </cell>
          <cell r="AS733">
            <v>2708</v>
          </cell>
          <cell r="AT733">
            <v>156</v>
          </cell>
          <cell r="AU733">
            <v>44564</v>
          </cell>
          <cell r="AV733">
            <v>36300000</v>
          </cell>
          <cell r="AW733" t="str">
            <v>O23011601010000007715</v>
          </cell>
          <cell r="AX733" t="str">
            <v>INVERSION</v>
          </cell>
          <cell r="AY733">
            <v>0</v>
          </cell>
          <cell r="AZ733" t="str">
            <v>5000277622</v>
          </cell>
          <cell r="BA733" t="str">
            <v>758</v>
          </cell>
          <cell r="BB733">
            <v>44586</v>
          </cell>
          <cell r="BC733">
            <v>36300000</v>
          </cell>
          <cell r="BK733" t="str">
            <v/>
          </cell>
          <cell r="CE733" t="str">
            <v/>
          </cell>
          <cell r="CF733" t="str">
            <v/>
          </cell>
          <cell r="EL733" t="str">
            <v>NO</v>
          </cell>
          <cell r="EM733" t="str">
            <v>No Aplica</v>
          </cell>
          <cell r="EN733" t="str">
            <v xml:space="preserve">120
</v>
          </cell>
          <cell r="EO733" t="e">
            <v>#VALUE!</v>
          </cell>
          <cell r="EP733">
            <v>45819</v>
          </cell>
          <cell r="ES733" t="str">
            <v>Clausula 1 - Numeral 6 y 23</v>
          </cell>
          <cell r="ET73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33" t="str">
            <v>No aplica</v>
          </cell>
        </row>
        <row r="734">
          <cell r="E734">
            <v>728</v>
          </cell>
          <cell r="F734" t="str">
            <v>728-2022</v>
          </cell>
          <cell r="G734" t="str">
            <v>CO1.PCCNTR.3341698</v>
          </cell>
          <cell r="H734" t="str">
            <v xml:space="preserve">REALIZAR ADECUACIONES DE CALIDAD A 4500 VIVIENDAS PRIORIZANDO HOGARES CON JEFATURA FEMENINA, PERSONAS CON DISCAPACIDAD, VÍCTIMAS DEL CONFLICTO ARMADO, POBLACIÓN ÉTNICA Y ADULTOS MAYORES </v>
          </cell>
          <cell r="I734" t="str">
            <v>En Ejecución</v>
          </cell>
          <cell r="J734" t="str">
            <v>https://community.secop.gov.co/Public/Tendering/OpportunityDetail/Index?noticeUID=CO1.NTC.2645408&amp;isFromPublicArea=True&amp;isModal=true&amp;asPopupView=true</v>
          </cell>
          <cell r="K734" t="str">
            <v>SDHT-SDB-PSP-058-2022</v>
          </cell>
          <cell r="L734" t="str">
            <v>X</v>
          </cell>
          <cell r="N734" t="str">
            <v>CC</v>
          </cell>
          <cell r="O734">
            <v>1136884900</v>
          </cell>
          <cell r="P734">
            <v>1</v>
          </cell>
          <cell r="Q734" t="str">
            <v xml:space="preserve">RESTREPO </v>
          </cell>
          <cell r="R734" t="str">
            <v>ESTEFANIA GUEVARA</v>
          </cell>
          <cell r="S734" t="str">
            <v>No Aplica</v>
          </cell>
          <cell r="T734" t="str">
            <v xml:space="preserve">ESTEFANIA GUEVARA RESTREPO </v>
          </cell>
          <cell r="U734" t="str">
            <v>F</v>
          </cell>
          <cell r="V734">
            <v>44582</v>
          </cell>
          <cell r="W734">
            <v>44585</v>
          </cell>
          <cell r="X734">
            <v>44585</v>
          </cell>
          <cell r="Y734">
            <v>44918</v>
          </cell>
          <cell r="Z734" t="str">
            <v>Contratación Directa</v>
          </cell>
          <cell r="AA734" t="str">
            <v>Contrato</v>
          </cell>
          <cell r="AB734" t="str">
            <v>Prestación de Servicios Profesionales</v>
          </cell>
          <cell r="AC734" t="str">
            <v>PRESTAR SERVICIOS PROFESIONALES PARA APOYAR A NIVEL TÉCNICO Y OPERATIVO EN LA IMPLEMENTACIÓN Y SEGUIMIENTO DE LOS MEJORAMIENTOS DE VIVIENDA MODALIDAD HABITABILIDAD EN LOS TERRITORIOS PRIORIZADOS POR LA SECRETARÍA DISTRITAL DEL HÁBITAT.</v>
          </cell>
          <cell r="AD734">
            <v>44586</v>
          </cell>
          <cell r="AE734">
            <v>44586</v>
          </cell>
          <cell r="AF734">
            <v>44586</v>
          </cell>
          <cell r="AG734">
            <v>44919</v>
          </cell>
          <cell r="AH734">
            <v>11</v>
          </cell>
          <cell r="AI734">
            <v>0</v>
          </cell>
          <cell r="AJ734">
            <v>11</v>
          </cell>
          <cell r="AK734">
            <v>11</v>
          </cell>
          <cell r="AL734">
            <v>0</v>
          </cell>
          <cell r="AN734">
            <v>44919</v>
          </cell>
          <cell r="AO734">
            <v>58300000</v>
          </cell>
          <cell r="AP734">
            <v>58300000</v>
          </cell>
          <cell r="AQ734">
            <v>5300000</v>
          </cell>
          <cell r="AR734">
            <v>0</v>
          </cell>
          <cell r="AS734">
            <v>2744</v>
          </cell>
          <cell r="AT734">
            <v>388</v>
          </cell>
          <cell r="AU734">
            <v>44565</v>
          </cell>
          <cell r="AV734">
            <v>58300000</v>
          </cell>
          <cell r="AW734" t="str">
            <v>O23011601010000007715</v>
          </cell>
          <cell r="AX734" t="str">
            <v>INVERSION</v>
          </cell>
          <cell r="AY734">
            <v>0</v>
          </cell>
          <cell r="AZ734" t="str">
            <v>5000277627</v>
          </cell>
          <cell r="BA734" t="str">
            <v>759</v>
          </cell>
          <cell r="BB734">
            <v>44586</v>
          </cell>
          <cell r="BC734">
            <v>58300000</v>
          </cell>
          <cell r="BK734" t="str">
            <v/>
          </cell>
          <cell r="CE734" t="str">
            <v/>
          </cell>
          <cell r="CF734" t="str">
            <v/>
          </cell>
          <cell r="EL734" t="str">
            <v>NO</v>
          </cell>
          <cell r="EM734" t="str">
            <v>No Aplica</v>
          </cell>
          <cell r="EN734" t="str">
            <v xml:space="preserve">120
</v>
          </cell>
          <cell r="EO734" t="e">
            <v>#VALUE!</v>
          </cell>
          <cell r="EP734">
            <v>45819</v>
          </cell>
          <cell r="ES734" t="str">
            <v>Clausula 1 - Numeral 6 y 23</v>
          </cell>
          <cell r="ET73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34" t="str">
            <v>No aplica</v>
          </cell>
        </row>
        <row r="735">
          <cell r="E735">
            <v>729</v>
          </cell>
          <cell r="F735" t="str">
            <v>729-2022</v>
          </cell>
          <cell r="G735" t="str">
            <v>CO1.PCCNTR.3342261</v>
          </cell>
          <cell r="H735" t="str">
            <v xml:space="preserve">REALIZAR ADECUACIONES DE CALIDAD A 4500 VIVIENDAS PRIORIZANDO HOGARES CON JEFATURA FEMENINA, PERSONAS CON DISCAPACIDAD, VÍCTIMAS DEL CONFLICTO ARMADO, POBLACIÓN ÉTNICA Y ADULTOS MAYORES </v>
          </cell>
          <cell r="I735" t="str">
            <v>En Ejecución</v>
          </cell>
          <cell r="J735" t="str">
            <v>https://community.secop.gov.co/Public/Tendering/OpportunityDetail/Index?noticeUID=CO1.NTC.2645523&amp;isFromPublicArea=True&amp;isModal=true&amp;asPopupView=true</v>
          </cell>
          <cell r="K735" t="str">
            <v>SDHT-SDB-PSP-118-2022</v>
          </cell>
          <cell r="L735" t="str">
            <v>X</v>
          </cell>
          <cell r="N735" t="str">
            <v>CC</v>
          </cell>
          <cell r="O735">
            <v>1022394951</v>
          </cell>
          <cell r="P735">
            <v>0</v>
          </cell>
          <cell r="Q735" t="str">
            <v>BAEZ SANTIAGO</v>
          </cell>
          <cell r="R735" t="str">
            <v>JORGE DANIEL</v>
          </cell>
          <cell r="S735" t="str">
            <v>No Aplica</v>
          </cell>
          <cell r="T735" t="str">
            <v>JORGE DANIEL BAEZ SANTIAGO</v>
          </cell>
          <cell r="U735" t="str">
            <v>M</v>
          </cell>
          <cell r="V735">
            <v>44582</v>
          </cell>
          <cell r="W735">
            <v>44585</v>
          </cell>
          <cell r="X735">
            <v>44585</v>
          </cell>
          <cell r="Y735">
            <v>44765</v>
          </cell>
          <cell r="Z735" t="str">
            <v>Contratación Directa</v>
          </cell>
          <cell r="AA735" t="str">
            <v>Contrato</v>
          </cell>
          <cell r="AB735" t="str">
            <v>Prestación de Servicios Profesionales</v>
          </cell>
          <cell r="AC735" t="str">
            <v>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v>
          </cell>
          <cell r="AD735">
            <v>44586</v>
          </cell>
          <cell r="AE735">
            <v>44586</v>
          </cell>
          <cell r="AF735">
            <v>44586</v>
          </cell>
          <cell r="AG735">
            <v>44766</v>
          </cell>
          <cell r="AH735">
            <v>6</v>
          </cell>
          <cell r="AI735">
            <v>0</v>
          </cell>
          <cell r="AJ735">
            <v>6</v>
          </cell>
          <cell r="AK735">
            <v>6</v>
          </cell>
          <cell r="AL735">
            <v>0</v>
          </cell>
          <cell r="AN735">
            <v>44766</v>
          </cell>
          <cell r="AO735">
            <v>31800000</v>
          </cell>
          <cell r="AP735">
            <v>31800000</v>
          </cell>
          <cell r="AQ735">
            <v>5300000</v>
          </cell>
          <cell r="AR735">
            <v>0</v>
          </cell>
          <cell r="AS735">
            <v>2753</v>
          </cell>
          <cell r="AT735">
            <v>398</v>
          </cell>
          <cell r="AU735">
            <v>44565</v>
          </cell>
          <cell r="AV735">
            <v>31800000</v>
          </cell>
          <cell r="AW735" t="str">
            <v>O23011601010000007715</v>
          </cell>
          <cell r="AX735" t="str">
            <v>INVERSION</v>
          </cell>
          <cell r="AY735">
            <v>0</v>
          </cell>
          <cell r="AZ735" t="str">
            <v>5000277644</v>
          </cell>
          <cell r="BA735" t="str">
            <v>760</v>
          </cell>
          <cell r="BB735">
            <v>44586</v>
          </cell>
          <cell r="BC735">
            <v>31800000</v>
          </cell>
          <cell r="BK735" t="str">
            <v/>
          </cell>
          <cell r="CE735" t="str">
            <v/>
          </cell>
          <cell r="CF735" t="str">
            <v/>
          </cell>
          <cell r="EL735" t="str">
            <v>NO</v>
          </cell>
          <cell r="EM735" t="str">
            <v>No Aplica</v>
          </cell>
          <cell r="EN735" t="str">
            <v xml:space="preserve">120
</v>
          </cell>
          <cell r="EO735" t="e">
            <v>#VALUE!</v>
          </cell>
          <cell r="EP735">
            <v>45666</v>
          </cell>
          <cell r="ES735" t="str">
            <v>Clausula 1 - Numeral 6 y 23</v>
          </cell>
          <cell r="ET73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35" t="str">
            <v>No aplica</v>
          </cell>
        </row>
        <row r="736">
          <cell r="E736">
            <v>730</v>
          </cell>
          <cell r="F736" t="str">
            <v>730-2022</v>
          </cell>
          <cell r="G736" t="str">
            <v>CO1.PCCNTR.3342497</v>
          </cell>
          <cell r="H736" t="str">
            <v>ASIGNAR 1250 SUBSIDIOS DISTRITALES DE MEJORAMIENTO DE VIVIENDA</v>
          </cell>
          <cell r="I736" t="str">
            <v>En Ejecución</v>
          </cell>
          <cell r="J736" t="str">
            <v>https://community.secop.gov.co/Public/Tendering/OpportunityDetail/Index?noticeUID=CO1.NTC.2646028&amp;isFromPublicArea=True&amp;isModal=true&amp;asPopupView=true</v>
          </cell>
          <cell r="K736" t="str">
            <v>SDHT-SDB-PSP-121-2022</v>
          </cell>
          <cell r="L736" t="str">
            <v>X</v>
          </cell>
          <cell r="N736" t="str">
            <v>CC</v>
          </cell>
          <cell r="O736">
            <v>1026581898</v>
          </cell>
          <cell r="P736">
            <v>4</v>
          </cell>
          <cell r="Q736" t="str">
            <v>QUINTERO DUQUE</v>
          </cell>
          <cell r="R736" t="str">
            <v>DAVID STEVEN</v>
          </cell>
          <cell r="S736" t="str">
            <v>No Aplica</v>
          </cell>
          <cell r="T736" t="str">
            <v>DAVID STEVEN QUINTERO DUQUE</v>
          </cell>
          <cell r="U736" t="str">
            <v>M</v>
          </cell>
          <cell r="V736">
            <v>44582</v>
          </cell>
          <cell r="W736">
            <v>44586</v>
          </cell>
          <cell r="X736">
            <v>44586</v>
          </cell>
          <cell r="Y736">
            <v>44919</v>
          </cell>
          <cell r="Z736" t="str">
            <v>Contratación Directa</v>
          </cell>
          <cell r="AA736" t="str">
            <v>Contrato</v>
          </cell>
          <cell r="AB736" t="str">
            <v>Prestación de Servicios Profesionales</v>
          </cell>
          <cell r="AC736" t="str">
            <v>PRESTAR SERVICIOS PROFESIONALES PARA BRINDAR INSUMOS JURÍDICO - NORMATIVOS Y APOYAR PROCESOS CONTRACTUALES PARA LA IMPLEMENTACIÓN DEL PROYECTO PILOTO "PLAN TERRAZAS" Y DEMÁS PROCESOS ADELANTADOS POR LA SUBDIRECCIÓN DE BARRIOS DE LA SECRETARÍA DISTRITAL DE HÁBITAT</v>
          </cell>
          <cell r="AD736">
            <v>44586</v>
          </cell>
          <cell r="AE736">
            <v>44586</v>
          </cell>
          <cell r="AF736">
            <v>44586</v>
          </cell>
          <cell r="AG736">
            <v>44919</v>
          </cell>
          <cell r="AH736">
            <v>11</v>
          </cell>
          <cell r="AI736">
            <v>0</v>
          </cell>
          <cell r="AJ736">
            <v>11</v>
          </cell>
          <cell r="AK736">
            <v>11</v>
          </cell>
          <cell r="AL736">
            <v>0</v>
          </cell>
          <cell r="AN736">
            <v>44919</v>
          </cell>
          <cell r="AO736">
            <v>80300000</v>
          </cell>
          <cell r="AP736">
            <v>80300000</v>
          </cell>
          <cell r="AQ736">
            <v>7300000</v>
          </cell>
          <cell r="AR736">
            <v>0</v>
          </cell>
          <cell r="AS736">
            <v>2676</v>
          </cell>
          <cell r="AT736">
            <v>385</v>
          </cell>
          <cell r="AU736">
            <v>44565</v>
          </cell>
          <cell r="AV736">
            <v>80300000</v>
          </cell>
          <cell r="AW736" t="str">
            <v>O23011601190000007582</v>
          </cell>
          <cell r="AX736" t="str">
            <v>INVERSION</v>
          </cell>
          <cell r="AY736">
            <v>0</v>
          </cell>
          <cell r="AZ736" t="str">
            <v>5000277648</v>
          </cell>
          <cell r="BA736" t="str">
            <v>761</v>
          </cell>
          <cell r="BB736">
            <v>44586</v>
          </cell>
          <cell r="BC736">
            <v>80300000</v>
          </cell>
          <cell r="BK736" t="str">
            <v/>
          </cell>
          <cell r="CE736" t="str">
            <v/>
          </cell>
          <cell r="CF736" t="str">
            <v/>
          </cell>
          <cell r="EL736" t="str">
            <v>NO</v>
          </cell>
          <cell r="EM736" t="str">
            <v>No Aplica</v>
          </cell>
          <cell r="EN736" t="str">
            <v xml:space="preserve">120
</v>
          </cell>
          <cell r="EO736" t="e">
            <v>#VALUE!</v>
          </cell>
          <cell r="EP736">
            <v>45819</v>
          </cell>
          <cell r="ES736" t="str">
            <v>Clausula 1 - Numeral 6 y 23</v>
          </cell>
          <cell r="ET73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36" t="str">
            <v>No aplica</v>
          </cell>
        </row>
        <row r="737">
          <cell r="E737">
            <v>731</v>
          </cell>
          <cell r="F737" t="str">
            <v>731-2022</v>
          </cell>
          <cell r="G737" t="str">
            <v>CO1.PCCNTR.3395803</v>
          </cell>
          <cell r="H737" t="str">
            <v>ELABORAR 8 DOCUMENTOS DE LINEAMIENTOS DE INTERVENCIÓN, GESTIÓN INTERINSTITUCIONAL Y EVALUACIÓN DE LAS INTERVENCIONES TERRITORIALES EN LOS 8 TERRITORIOS PRIORIZADOS EN ÁREAS DE ORIGEN INFORMAL</v>
          </cell>
          <cell r="I737" t="str">
            <v>En Ejecución</v>
          </cell>
          <cell r="J737" t="str">
            <v>https://community.secop.gov.co/Public/Tendering/OpportunityDetail/Index?noticeUID=CO1.NTC.2690684&amp;isFromPublicArea=True&amp;isModal=true&amp;asPopupView=true</v>
          </cell>
          <cell r="K737" t="str">
            <v>SDHT-SDB-PSP-050-2022</v>
          </cell>
          <cell r="L737" t="str">
            <v>X</v>
          </cell>
          <cell r="N737" t="str">
            <v>CC</v>
          </cell>
          <cell r="O737">
            <v>1032471367</v>
          </cell>
          <cell r="P737">
            <v>5</v>
          </cell>
          <cell r="Q737" t="str">
            <v>RAMIREZ VILLALOBOS</v>
          </cell>
          <cell r="R737" t="str">
            <v>KAREN JOHANNA</v>
          </cell>
          <cell r="S737" t="str">
            <v>No Aplica</v>
          </cell>
          <cell r="T737" t="str">
            <v>KAREN JOHANNA RAMIREZ VILLALOBOS</v>
          </cell>
          <cell r="U737" t="str">
            <v>F</v>
          </cell>
          <cell r="V737">
            <v>44586</v>
          </cell>
          <cell r="W737">
            <v>44588</v>
          </cell>
          <cell r="X737">
            <v>44587</v>
          </cell>
          <cell r="Y737">
            <v>44919</v>
          </cell>
          <cell r="Z737" t="str">
            <v>Contratación Directa</v>
          </cell>
          <cell r="AA737" t="str">
            <v>Contrato</v>
          </cell>
          <cell r="AB737" t="str">
            <v>Prestación de Servicios Profesionales</v>
          </cell>
          <cell r="AC737" t="str">
            <v>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v>
          </cell>
          <cell r="AD737">
            <v>44588</v>
          </cell>
          <cell r="AE737">
            <v>44588</v>
          </cell>
          <cell r="AF737">
            <v>44588</v>
          </cell>
          <cell r="AG737">
            <v>44921</v>
          </cell>
          <cell r="AH737">
            <v>11</v>
          </cell>
          <cell r="AI737">
            <v>0</v>
          </cell>
          <cell r="AJ737">
            <v>11</v>
          </cell>
          <cell r="AK737">
            <v>11</v>
          </cell>
          <cell r="AL737">
            <v>0</v>
          </cell>
          <cell r="AN737">
            <v>44921</v>
          </cell>
          <cell r="AO737">
            <v>58300000</v>
          </cell>
          <cell r="AP737">
            <v>58300000</v>
          </cell>
          <cell r="AQ737">
            <v>5300000</v>
          </cell>
          <cell r="AR737">
            <v>0</v>
          </cell>
          <cell r="AS737">
            <v>3637</v>
          </cell>
          <cell r="AT737">
            <v>289</v>
          </cell>
          <cell r="AU737">
            <v>44565</v>
          </cell>
          <cell r="AV737">
            <v>58300000</v>
          </cell>
          <cell r="AW737" t="str">
            <v>O23011601190000007575</v>
          </cell>
          <cell r="AX737" t="str">
            <v>INVERSION</v>
          </cell>
          <cell r="AY737">
            <v>0</v>
          </cell>
          <cell r="AZ737" t="str">
            <v>5000279569</v>
          </cell>
          <cell r="BA737" t="str">
            <v>789</v>
          </cell>
          <cell r="BB737">
            <v>44586</v>
          </cell>
          <cell r="BC737">
            <v>58300000</v>
          </cell>
          <cell r="BK737" t="str">
            <v/>
          </cell>
          <cell r="CE737" t="str">
            <v/>
          </cell>
          <cell r="CF737" t="str">
            <v/>
          </cell>
          <cell r="EL737" t="str">
            <v>NO</v>
          </cell>
          <cell r="EM737" t="str">
            <v>No Aplica</v>
          </cell>
          <cell r="EN737" t="str">
            <v xml:space="preserve">120
</v>
          </cell>
          <cell r="EO737" t="e">
            <v>#VALUE!</v>
          </cell>
          <cell r="EP737">
            <v>45821</v>
          </cell>
          <cell r="ES737" t="str">
            <v>Clausula 1 - Numeral 6 y 23</v>
          </cell>
          <cell r="ET73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37" t="str">
            <v>No aplica</v>
          </cell>
        </row>
        <row r="738">
          <cell r="E738">
            <v>732</v>
          </cell>
          <cell r="F738" t="str">
            <v>732-2022</v>
          </cell>
          <cell r="G738" t="str">
            <v>CO1.PCCNTR.3344110</v>
          </cell>
          <cell r="H738" t="str">
            <v>ADELANTAR EL 100 % DE  ACCIONES DE PREVENCIÓN, VIGILANCIA Y CONTROL FRENTE A LOS DESARROLLOS URBANÍSTICOS ILEGALES.</v>
          </cell>
          <cell r="I738" t="str">
            <v>En Ejecución</v>
          </cell>
          <cell r="J738" t="str">
            <v>https://community.secop.gov.co/Public/Tendering/OpportunityDetail/Index?noticeUID=CO1.NTC.2646743&amp;isFromPublicArea=True&amp;isModal=true&amp;asPopupView=true</v>
          </cell>
          <cell r="K738" t="str">
            <v>SDHT-SDPS-PSP-028-2022</v>
          </cell>
          <cell r="L738" t="str">
            <v>X</v>
          </cell>
          <cell r="N738" t="str">
            <v>CC</v>
          </cell>
          <cell r="O738">
            <v>1076662112</v>
          </cell>
          <cell r="P738">
            <v>4</v>
          </cell>
          <cell r="Q738" t="str">
            <v>PACHON ROMERO</v>
          </cell>
          <cell r="R738" t="str">
            <v>JAVIER ALEJANDRO</v>
          </cell>
          <cell r="S738" t="str">
            <v>No Aplica</v>
          </cell>
          <cell r="T738" t="str">
            <v>JAVIER ALEJANDRO PACHON ROMERO</v>
          </cell>
          <cell r="U738" t="str">
            <v>M</v>
          </cell>
          <cell r="V738">
            <v>44582</v>
          </cell>
          <cell r="W738" t="str">
            <v>No Aplica</v>
          </cell>
          <cell r="X738">
            <v>44586</v>
          </cell>
          <cell r="Y738">
            <v>44927</v>
          </cell>
          <cell r="Z738" t="str">
            <v>Contratación Directa</v>
          </cell>
          <cell r="AA738" t="str">
            <v>Contrato</v>
          </cell>
          <cell r="AB738" t="str">
            <v>Prestación de Servicios Profesionales</v>
          </cell>
          <cell r="AC738" t="str">
            <v>PRESTAR SERVICIOS PROFESIONALES PARA APOYAR TECNICAMENTE A LA SUBDIRECCIÓN DE PREVENCIÓN Y SEGUIMIENTO EN LAS ACTIVIDADES DE MONITOREO DE LAS AREAS SUSCEPTIBLES DE OCUPACIÓN ILEGAL Y EN LA PREVENCIÓN DE DESARROLLOS ILEGALES EN EL DISTRITO CAPITAL</v>
          </cell>
          <cell r="AD738">
            <v>44586</v>
          </cell>
          <cell r="AE738">
            <v>44586</v>
          </cell>
          <cell r="AF738">
            <v>44586</v>
          </cell>
          <cell r="AG738">
            <v>44928</v>
          </cell>
          <cell r="AH738">
            <v>11</v>
          </cell>
          <cell r="AI738">
            <v>9</v>
          </cell>
          <cell r="AJ738">
            <v>11.3</v>
          </cell>
          <cell r="AK738">
            <v>11</v>
          </cell>
          <cell r="AL738">
            <v>9</v>
          </cell>
          <cell r="AN738">
            <v>44928</v>
          </cell>
          <cell r="AO738">
            <v>64596450</v>
          </cell>
          <cell r="AP738">
            <v>64596450</v>
          </cell>
          <cell r="AQ738">
            <v>5716500</v>
          </cell>
          <cell r="AR738">
            <v>0</v>
          </cell>
          <cell r="AS738">
            <v>2998</v>
          </cell>
          <cell r="AT738">
            <v>844</v>
          </cell>
          <cell r="AU738">
            <v>44573</v>
          </cell>
          <cell r="AV738">
            <v>64767945</v>
          </cell>
          <cell r="AW738" t="str">
            <v>O23011603450000007812</v>
          </cell>
          <cell r="AX738" t="str">
            <v>INVERSION</v>
          </cell>
          <cell r="AY738">
            <v>0</v>
          </cell>
          <cell r="AZ738" t="str">
            <v>5000275176</v>
          </cell>
          <cell r="BA738" t="str">
            <v>729</v>
          </cell>
          <cell r="BB738">
            <v>44585</v>
          </cell>
          <cell r="BC738">
            <v>64596450</v>
          </cell>
          <cell r="BK738" t="str">
            <v/>
          </cell>
          <cell r="CE738" t="str">
            <v/>
          </cell>
          <cell r="CF738" t="str">
            <v/>
          </cell>
          <cell r="EL738" t="str">
            <v>NO</v>
          </cell>
          <cell r="EM738" t="str">
            <v>No Aplica</v>
          </cell>
          <cell r="EN738" t="str">
            <v xml:space="preserve">120
</v>
          </cell>
          <cell r="EO738" t="e">
            <v>#VALUE!</v>
          </cell>
          <cell r="EP738">
            <v>45828</v>
          </cell>
          <cell r="ES738" t="str">
            <v>Clausula 1 - Numeral 6 y 23</v>
          </cell>
          <cell r="ET73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38" t="str">
            <v>No aplica</v>
          </cell>
        </row>
        <row r="739">
          <cell r="E739">
            <v>733</v>
          </cell>
          <cell r="F739" t="str">
            <v>733-2022</v>
          </cell>
          <cell r="G739" t="str">
            <v>CO1.PCCNTR.3387926</v>
          </cell>
          <cell r="H739" t="str">
            <v>GESTIONAR Y ATENDER EL 100 % DE LOS REQUERIMIENTOS ALLEGADOS A LA ENTIDAD, RELACIONADOS CON ARRENDAMIENTO Y DESARROLLO DE VIVIENDA</v>
          </cell>
          <cell r="I739" t="str">
            <v>En Ejecución</v>
          </cell>
          <cell r="J739" t="str">
            <v>https://community.secop.gov.co/Public/Tendering/OpportunityDetail/Index?noticeUID=CO1.NTC.2684200&amp;isFromPublicArea=True&amp;isModal=true&amp;asPopupView=true</v>
          </cell>
          <cell r="K739" t="str">
            <v>SDHT-SDICV-PSP-070-2022</v>
          </cell>
          <cell r="L739" t="str">
            <v>X</v>
          </cell>
          <cell r="N739" t="str">
            <v>CC</v>
          </cell>
          <cell r="O739">
            <v>1032392133</v>
          </cell>
          <cell r="P739">
            <v>1</v>
          </cell>
          <cell r="Q739" t="str">
            <v>RIVERA FRANCO</v>
          </cell>
          <cell r="R739" t="str">
            <v>HERNAN CAMILO</v>
          </cell>
          <cell r="S739" t="str">
            <v>No Aplica</v>
          </cell>
          <cell r="T739" t="str">
            <v>HERNAN CAMILO RIVERA FRANCO</v>
          </cell>
          <cell r="U739" t="str">
            <v>M</v>
          </cell>
          <cell r="V739">
            <v>44586</v>
          </cell>
          <cell r="W739" t="str">
            <v>No Aplica</v>
          </cell>
          <cell r="X739">
            <v>44587</v>
          </cell>
          <cell r="Y739">
            <v>44920</v>
          </cell>
          <cell r="Z739" t="str">
            <v>Contratación Directa</v>
          </cell>
          <cell r="AA739" t="str">
            <v>Contrato</v>
          </cell>
          <cell r="AB739" t="str">
            <v>Prestación de Servicios Profesionales</v>
          </cell>
          <cell r="AC739" t="str">
            <v>PRESTAR SERVICIOS PROFESIONALES DE APOYO JURIDICO PARA SUSTANCIAR INVESTIGACIONES ADMINISTRATIVAS RELACIONADAS CON LA ENAJENACION Y ARRENDAMIENTO DE VIVIENDA.</v>
          </cell>
          <cell r="AD739">
            <v>44587</v>
          </cell>
          <cell r="AE739">
            <v>44587</v>
          </cell>
          <cell r="AF739">
            <v>44587</v>
          </cell>
          <cell r="AG739">
            <v>44929</v>
          </cell>
          <cell r="AH739">
            <v>11</v>
          </cell>
          <cell r="AI739">
            <v>9</v>
          </cell>
          <cell r="AJ739">
            <v>11.3</v>
          </cell>
          <cell r="AK739">
            <v>11</v>
          </cell>
          <cell r="AL739">
            <v>9</v>
          </cell>
          <cell r="AN739">
            <v>44929</v>
          </cell>
          <cell r="AO739">
            <v>64596450</v>
          </cell>
          <cell r="AP739">
            <v>64596450</v>
          </cell>
          <cell r="AQ739">
            <v>5716500</v>
          </cell>
          <cell r="AR739">
            <v>0</v>
          </cell>
          <cell r="AS739">
            <v>2769</v>
          </cell>
          <cell r="AT739">
            <v>865</v>
          </cell>
          <cell r="AU739">
            <v>44575</v>
          </cell>
          <cell r="AV739">
            <v>64767945</v>
          </cell>
          <cell r="AW739" t="str">
            <v>O23011603450000007812</v>
          </cell>
          <cell r="AX739" t="str">
            <v>INVERSION</v>
          </cell>
          <cell r="AY739">
            <v>0</v>
          </cell>
          <cell r="AZ739" t="str">
            <v>5000280848</v>
          </cell>
          <cell r="BA739">
            <v>801</v>
          </cell>
          <cell r="BB739">
            <v>44587</v>
          </cell>
          <cell r="BC739">
            <v>64596450</v>
          </cell>
          <cell r="BK739" t="str">
            <v/>
          </cell>
          <cell r="CE739" t="str">
            <v/>
          </cell>
          <cell r="CF739" t="str">
            <v/>
          </cell>
          <cell r="DA739">
            <v>44637</v>
          </cell>
          <cell r="DB739" t="str">
            <v>DIANA CAROLINA CASTILLO MOSQUERA</v>
          </cell>
          <cell r="DC739">
            <v>53106077</v>
          </cell>
          <cell r="DD739" t="str">
            <v>Carrera 131A No. 53-60 Apto 402</v>
          </cell>
          <cell r="DE739">
            <v>3114795818</v>
          </cell>
          <cell r="DF739" t="str">
            <v>dianekka21@hotmail.com</v>
          </cell>
          <cell r="DG739">
            <v>54878400</v>
          </cell>
          <cell r="DH739" t="str">
            <v>No Aplica</v>
          </cell>
          <cell r="EG739">
            <v>44637</v>
          </cell>
          <cell r="EI739">
            <v>3048800</v>
          </cell>
          <cell r="EJ739" t="str">
            <v>Reducción en Cesión 1</v>
          </cell>
          <cell r="EL739" t="str">
            <v>NO</v>
          </cell>
          <cell r="EM739" t="str">
            <v>No Aplica</v>
          </cell>
          <cell r="EN739" t="str">
            <v xml:space="preserve">120
</v>
          </cell>
          <cell r="EO739" t="e">
            <v>#VALUE!</v>
          </cell>
          <cell r="EP739">
            <v>45829</v>
          </cell>
          <cell r="ES739" t="str">
            <v>Clausula 1 - Numeral 6 y 23</v>
          </cell>
          <cell r="ET73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39" t="str">
            <v>No aplica</v>
          </cell>
        </row>
        <row r="740">
          <cell r="E740">
            <v>734</v>
          </cell>
          <cell r="F740" t="str">
            <v>734-2022</v>
          </cell>
          <cell r="G740" t="str">
            <v>CO1.PCCNTR.3388720</v>
          </cell>
          <cell r="H740" t="str">
            <v>GESTIONAR Y ATENDER EL 100 % DE LOS REQUERIMIENTOS ALLEGADOS A LA ENTIDAD, RELACIONADOS CON ARRENDAMIENTO Y DESARROLLO DE VIVIENDA</v>
          </cell>
          <cell r="I740" t="str">
            <v>En Ejecución</v>
          </cell>
          <cell r="J740" t="str">
            <v>https://community.secop.gov.co/Public/Tendering/OpportunityDetail/Index?noticeUID=CO1.NTC.2684844&amp;isFromPublicArea=True&amp;isModal=true&amp;asPopupView=true</v>
          </cell>
          <cell r="K740" t="str">
            <v>SDHT-SDICV-PSP-068-2022</v>
          </cell>
          <cell r="L740" t="str">
            <v>X</v>
          </cell>
          <cell r="N740" t="str">
            <v>CC</v>
          </cell>
          <cell r="O740">
            <v>52478924</v>
          </cell>
          <cell r="P740">
            <v>1</v>
          </cell>
          <cell r="Q740" t="str">
            <v>REGALADO MONROY</v>
          </cell>
          <cell r="R740" t="str">
            <v>DIANA STELLA</v>
          </cell>
          <cell r="S740" t="str">
            <v>No Aplica</v>
          </cell>
          <cell r="T740" t="str">
            <v>DIANA STELLA REGALADO MONROY</v>
          </cell>
          <cell r="U740" t="str">
            <v>F</v>
          </cell>
          <cell r="V740">
            <v>44586</v>
          </cell>
          <cell r="W740" t="str">
            <v>No Aplica</v>
          </cell>
          <cell r="X740">
            <v>44587</v>
          </cell>
          <cell r="Y740">
            <v>44920</v>
          </cell>
          <cell r="Z740" t="str">
            <v>Contratación Directa</v>
          </cell>
          <cell r="AA740" t="str">
            <v>Contrato</v>
          </cell>
          <cell r="AB740" t="str">
            <v>Prestación de Servicios Profesionales</v>
          </cell>
          <cell r="AC740" t="str">
            <v>PRESTAR SERVICIOS PROFESIONALES DE APOYO JURIDICO PARA SUSTANCIAR INVESTIGACIONES ADMINISTRATIVAS RELACIONADAS CON LA ENAJENACION Y ARRENDAMIENTO DE VIVIENDA.</v>
          </cell>
          <cell r="AD740">
            <v>44587</v>
          </cell>
          <cell r="AE740">
            <v>44587</v>
          </cell>
          <cell r="AF740">
            <v>44587</v>
          </cell>
          <cell r="AG740">
            <v>44929</v>
          </cell>
          <cell r="AH740">
            <v>11</v>
          </cell>
          <cell r="AI740">
            <v>9</v>
          </cell>
          <cell r="AJ740">
            <v>11.3</v>
          </cell>
          <cell r="AK740">
            <v>11</v>
          </cell>
          <cell r="AL740">
            <v>9</v>
          </cell>
          <cell r="AN740">
            <v>44929</v>
          </cell>
          <cell r="AO740">
            <v>64596450</v>
          </cell>
          <cell r="AP740">
            <v>64596450</v>
          </cell>
          <cell r="AQ740">
            <v>5716500</v>
          </cell>
          <cell r="AR740">
            <v>0</v>
          </cell>
          <cell r="AS740">
            <v>2860</v>
          </cell>
          <cell r="AT740">
            <v>867</v>
          </cell>
          <cell r="AU740">
            <v>44575</v>
          </cell>
          <cell r="AV740">
            <v>64767945</v>
          </cell>
          <cell r="AW740" t="str">
            <v>O23011603450000007812</v>
          </cell>
          <cell r="AX740" t="str">
            <v>INVERSION</v>
          </cell>
          <cell r="AY740">
            <v>0</v>
          </cell>
          <cell r="AZ740" t="str">
            <v>5000280859</v>
          </cell>
          <cell r="BA740">
            <v>802</v>
          </cell>
          <cell r="BB740">
            <v>44587</v>
          </cell>
          <cell r="BC740">
            <v>64596450</v>
          </cell>
          <cell r="BK740" t="str">
            <v/>
          </cell>
          <cell r="CE740" t="str">
            <v/>
          </cell>
          <cell r="CF740" t="str">
            <v/>
          </cell>
          <cell r="EL740" t="str">
            <v>NO</v>
          </cell>
          <cell r="EM740" t="str">
            <v>No Aplica</v>
          </cell>
          <cell r="EN740" t="str">
            <v xml:space="preserve">120
</v>
          </cell>
          <cell r="EO740" t="e">
            <v>#VALUE!</v>
          </cell>
          <cell r="EP740">
            <v>45829</v>
          </cell>
          <cell r="ES740" t="str">
            <v>Clausula 1 - Numeral 6 y 23</v>
          </cell>
          <cell r="ET74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40" t="str">
            <v>No aplica</v>
          </cell>
        </row>
        <row r="741">
          <cell r="E741">
            <v>735</v>
          </cell>
          <cell r="F741" t="str">
            <v>735-2022</v>
          </cell>
          <cell r="G741" t="str">
            <v>CO1.PCCNTR.3346342</v>
          </cell>
          <cell r="H741" t="str">
            <v>GESTIONAR Y ATENDER EL 100 % DE LOS REQUERIMIENTOS ALLEGADOS A LA ENTIDAD, RELACIONADOS CON ARRENDAMIENTO Y DESARROLLO DE VIVIENDA</v>
          </cell>
          <cell r="I741" t="str">
            <v>En Ejecución</v>
          </cell>
          <cell r="J741" t="str">
            <v>https://community.secop.gov.co/Public/Tendering/OpportunityDetail/Index?noticeUID=CO1.NTC.2648273&amp;isFromPublicArea=True&amp;isModal=true&amp;asPopupView=true</v>
          </cell>
          <cell r="K741" t="str">
            <v>SDHT-SDICV-PSP-065-2022</v>
          </cell>
          <cell r="L741" t="str">
            <v>X</v>
          </cell>
          <cell r="N741" t="str">
            <v>CC</v>
          </cell>
          <cell r="O741">
            <v>1016070278</v>
          </cell>
          <cell r="P741">
            <v>9</v>
          </cell>
          <cell r="Q741" t="str">
            <v>LOPEZ RODRIGUEZ</v>
          </cell>
          <cell r="R741" t="str">
            <v>DIEGO FELIPE</v>
          </cell>
          <cell r="S741" t="str">
            <v>No Aplica</v>
          </cell>
          <cell r="T741" t="str">
            <v>DIEGO FELIPE LOPEZ RODRIGUEZ</v>
          </cell>
          <cell r="U741" t="str">
            <v>M</v>
          </cell>
          <cell r="V741">
            <v>44582</v>
          </cell>
          <cell r="W741" t="str">
            <v>No Aplica</v>
          </cell>
          <cell r="X741">
            <v>44586</v>
          </cell>
          <cell r="Y741">
            <v>44927</v>
          </cell>
          <cell r="Z741" t="str">
            <v>Contratación Directa</v>
          </cell>
          <cell r="AA741" t="str">
            <v>Contrato</v>
          </cell>
          <cell r="AB741" t="str">
            <v>Prestación de Servicios Profesionales</v>
          </cell>
          <cell r="AC741" t="str">
            <v>PRESTAR SERVICIOS PROFESIONALES DE CARÁCTER JURIDICO PARA SUSTANCIAR INVESTIGACIONES ADMINISTRATIVAS RELACIONADAS CON LA ENAJENACIÓN Y ARRENDAMIENTO DE VIVIENDA.</v>
          </cell>
          <cell r="AD741">
            <v>44586</v>
          </cell>
          <cell r="AE741">
            <v>44586</v>
          </cell>
          <cell r="AF741">
            <v>44586</v>
          </cell>
          <cell r="AG741">
            <v>44929</v>
          </cell>
          <cell r="AH741">
            <v>11</v>
          </cell>
          <cell r="AI741">
            <v>9</v>
          </cell>
          <cell r="AJ741">
            <v>11.3</v>
          </cell>
          <cell r="AK741">
            <v>11</v>
          </cell>
          <cell r="AL741">
            <v>9</v>
          </cell>
          <cell r="AM741">
            <v>44929</v>
          </cell>
          <cell r="AN741">
            <v>44929</v>
          </cell>
          <cell r="AO741">
            <v>64596450</v>
          </cell>
          <cell r="AP741">
            <v>64596450</v>
          </cell>
          <cell r="AQ741">
            <v>5716500</v>
          </cell>
          <cell r="AR741">
            <v>0</v>
          </cell>
          <cell r="AS741">
            <v>2854</v>
          </cell>
          <cell r="AT741">
            <v>796</v>
          </cell>
          <cell r="AU741">
            <v>44568</v>
          </cell>
          <cell r="AV741">
            <v>64767945</v>
          </cell>
          <cell r="AW741" t="str">
            <v>O23011603450000007812</v>
          </cell>
          <cell r="AX741" t="str">
            <v>INVERSION</v>
          </cell>
          <cell r="AY741">
            <v>0</v>
          </cell>
          <cell r="AZ741" t="str">
            <v>5000275278</v>
          </cell>
          <cell r="BA741" t="str">
            <v>740</v>
          </cell>
          <cell r="BB741">
            <v>44585</v>
          </cell>
          <cell r="BC741">
            <v>64596450</v>
          </cell>
          <cell r="BK741" t="str">
            <v/>
          </cell>
          <cell r="CE741" t="str">
            <v/>
          </cell>
          <cell r="CF741" t="str">
            <v/>
          </cell>
          <cell r="EL741" t="str">
            <v>NO</v>
          </cell>
          <cell r="EM741" t="str">
            <v>No Aplica</v>
          </cell>
          <cell r="EN741" t="str">
            <v xml:space="preserve">120
</v>
          </cell>
          <cell r="EO741" t="e">
            <v>#VALUE!</v>
          </cell>
          <cell r="EP741">
            <v>45829</v>
          </cell>
          <cell r="ES741" t="str">
            <v>Clausula 1 - Numeral 6 y 23</v>
          </cell>
          <cell r="ET74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41" t="str">
            <v>No aplica</v>
          </cell>
        </row>
        <row r="742">
          <cell r="E742">
            <v>736</v>
          </cell>
          <cell r="F742" t="str">
            <v>736-2022</v>
          </cell>
          <cell r="G742" t="str">
            <v>CO1.PCCNTR.3345893</v>
          </cell>
          <cell r="H742" t="str">
            <v>IMPLEMENTAR EL 100 % SISTEMAS DE INFORMACIÓN MISIONAL DE LA SDHT.</v>
          </cell>
          <cell r="I742" t="str">
            <v>En Ejecución</v>
          </cell>
          <cell r="J742" t="str">
            <v>https://community.secop.gov.co/Public/Tendering/OpportunityDetail/Index?noticeUID=CO1.NTC.2648464&amp;isFromPublicArea=True&amp;isModal=true&amp;asPopupView=true</v>
          </cell>
          <cell r="K742" t="str">
            <v>SDHT-SGC-PSP-009-2022</v>
          </cell>
          <cell r="L742" t="str">
            <v>X</v>
          </cell>
          <cell r="N742" t="str">
            <v>CC</v>
          </cell>
          <cell r="O742">
            <v>79690681</v>
          </cell>
          <cell r="P742">
            <v>2</v>
          </cell>
          <cell r="Q742" t="str">
            <v>MARTINEZ SILVA</v>
          </cell>
          <cell r="R742" t="str">
            <v>HECTOR ALEXANDER</v>
          </cell>
          <cell r="S742" t="str">
            <v>No Aplica</v>
          </cell>
          <cell r="T742" t="str">
            <v>HECTOR ALEXANDER MARTINEZ SILVA</v>
          </cell>
          <cell r="U742" t="str">
            <v>M</v>
          </cell>
          <cell r="V742">
            <v>44585</v>
          </cell>
          <cell r="W742" t="str">
            <v>No Aplica</v>
          </cell>
          <cell r="X742">
            <v>44583</v>
          </cell>
          <cell r="Y742">
            <v>44786</v>
          </cell>
          <cell r="Z742" t="str">
            <v>Contratación Directa</v>
          </cell>
          <cell r="AA742" t="str">
            <v>Contrato</v>
          </cell>
          <cell r="AB742" t="str">
            <v>Prestación de Servicios Profesionales</v>
          </cell>
          <cell r="AC742" t="str">
            <v>PRESTAR SERVICIOS PROFESIONALES DE SOPORTE AL SISTEMA DE CORRESPONDENCIA Y GESTIÓN DOCUMENTAL SIGA</v>
          </cell>
          <cell r="AD742">
            <v>44585</v>
          </cell>
          <cell r="AE742">
            <v>44586</v>
          </cell>
          <cell r="AF742">
            <v>44586</v>
          </cell>
          <cell r="AG742">
            <v>44797</v>
          </cell>
          <cell r="AH742">
            <v>7</v>
          </cell>
          <cell r="AI742">
            <v>0</v>
          </cell>
          <cell r="AJ742">
            <v>7</v>
          </cell>
          <cell r="AK742">
            <v>7</v>
          </cell>
          <cell r="AL742">
            <v>0</v>
          </cell>
          <cell r="AN742">
            <v>44797</v>
          </cell>
          <cell r="AO742">
            <v>50470000</v>
          </cell>
          <cell r="AP742">
            <v>50470000</v>
          </cell>
          <cell r="AQ742">
            <v>7210000</v>
          </cell>
          <cell r="AR742">
            <v>0</v>
          </cell>
          <cell r="AS742">
            <v>3657</v>
          </cell>
          <cell r="AT742">
            <v>100</v>
          </cell>
          <cell r="AU742">
            <v>44564</v>
          </cell>
          <cell r="AV742">
            <v>50470000</v>
          </cell>
          <cell r="AW742" t="str">
            <v>O23011605530000007815</v>
          </cell>
          <cell r="AX742" t="str">
            <v>INVERSION</v>
          </cell>
          <cell r="AY742">
            <v>0</v>
          </cell>
          <cell r="AZ742" t="str">
            <v>5000275459</v>
          </cell>
          <cell r="BA742" t="str">
            <v>745</v>
          </cell>
          <cell r="BB742">
            <v>44585</v>
          </cell>
          <cell r="BC742">
            <v>50470000</v>
          </cell>
          <cell r="BK742" t="str">
            <v/>
          </cell>
          <cell r="CE742" t="str">
            <v/>
          </cell>
          <cell r="CF742" t="str">
            <v/>
          </cell>
          <cell r="EL742" t="str">
            <v>NO</v>
          </cell>
          <cell r="EM742" t="str">
            <v>No Aplica</v>
          </cell>
          <cell r="EN742" t="str">
            <v xml:space="preserve">120
</v>
          </cell>
          <cell r="EO742" t="e">
            <v>#VALUE!</v>
          </cell>
          <cell r="EP742">
            <v>45697</v>
          </cell>
          <cell r="ES742" t="str">
            <v>Clausula 1 - Numeral 6 y 23</v>
          </cell>
          <cell r="ET74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42" t="str">
            <v>No aplica</v>
          </cell>
        </row>
        <row r="743">
          <cell r="E743">
            <v>737</v>
          </cell>
          <cell r="F743" t="str">
            <v>737-2022</v>
          </cell>
          <cell r="G743" t="str">
            <v>CO1.PCCNTR.3345258</v>
          </cell>
          <cell r="H743" t="str">
            <v>GESTIONAR Y ATENDER EL 100 % DE LOS REQUERIMIENTOS ALLEGADOS A LA ENTIDAD, RELACIONADOS CON ARRENDAMIENTO Y DESARROLLO DE VIVIENDA</v>
          </cell>
          <cell r="I743" t="str">
            <v>En Ejecución</v>
          </cell>
          <cell r="J743" t="str">
            <v>https://community.secop.gov.co/Public/Tendering/OpportunityDetail/Index?noticeUID=CO1.NTC.2647690&amp;isFromPublicArea=True&amp;isModal=true&amp;asPopupView=true</v>
          </cell>
          <cell r="K743" t="str">
            <v>SDHT-SDPS-PSP-027-2022</v>
          </cell>
          <cell r="L743" t="str">
            <v>X</v>
          </cell>
          <cell r="N743" t="str">
            <v>CC</v>
          </cell>
          <cell r="O743">
            <v>52332432</v>
          </cell>
          <cell r="P743">
            <v>2</v>
          </cell>
          <cell r="Q743" t="str">
            <v xml:space="preserve">GONZALEZ </v>
          </cell>
          <cell r="R743" t="str">
            <v>MARITZA POVEDA</v>
          </cell>
          <cell r="S743" t="str">
            <v>No Aplica</v>
          </cell>
          <cell r="T743" t="str">
            <v xml:space="preserve">MARITZA POVEDA GONZALEZ </v>
          </cell>
          <cell r="U743" t="str">
            <v>F</v>
          </cell>
          <cell r="V743">
            <v>44582</v>
          </cell>
          <cell r="W743" t="str">
            <v>No Aplica</v>
          </cell>
          <cell r="X743">
            <v>44586</v>
          </cell>
          <cell r="Y743">
            <v>44927</v>
          </cell>
          <cell r="Z743" t="str">
            <v>Contratación Directa</v>
          </cell>
          <cell r="AA743" t="str">
            <v>Contrato</v>
          </cell>
          <cell r="AB743" t="str">
            <v>Prestación de Servicios Profesionales</v>
          </cell>
          <cell r="AC743" t="str">
            <v>RESTAR SERVICIOS PROFESIONALES PARA BRINDAR APOYO ADMINISTRATIVO EN LO RELACIONADO CON LOS TRÁMITES E INFORMES DE SEGUIMIENTO NECESARIOS DE LA SUBDIRECCIÓN DE PREVENCIÓN Y SEGUIMIENTO</v>
          </cell>
          <cell r="AD743">
            <v>44586</v>
          </cell>
          <cell r="AE743">
            <v>44586</v>
          </cell>
          <cell r="AF743">
            <v>44586</v>
          </cell>
          <cell r="AG743">
            <v>44928</v>
          </cell>
          <cell r="AH743">
            <v>11</v>
          </cell>
          <cell r="AI743">
            <v>9</v>
          </cell>
          <cell r="AJ743">
            <v>11.3</v>
          </cell>
          <cell r="AK743">
            <v>11</v>
          </cell>
          <cell r="AL743">
            <v>9</v>
          </cell>
          <cell r="AN743">
            <v>44928</v>
          </cell>
          <cell r="AO743">
            <v>64596450</v>
          </cell>
          <cell r="AP743">
            <v>64596450</v>
          </cell>
          <cell r="AQ743">
            <v>5716500</v>
          </cell>
          <cell r="AR743">
            <v>0</v>
          </cell>
          <cell r="AS743">
            <v>2976</v>
          </cell>
          <cell r="AT743">
            <v>869</v>
          </cell>
          <cell r="AU743">
            <v>44575</v>
          </cell>
          <cell r="AV743">
            <v>64767945</v>
          </cell>
          <cell r="AW743" t="str">
            <v>O23011603450000007812</v>
          </cell>
          <cell r="AX743" t="str">
            <v>INVERSION</v>
          </cell>
          <cell r="AY743">
            <v>0</v>
          </cell>
          <cell r="AZ743" t="str">
            <v>5000275268</v>
          </cell>
          <cell r="BA743" t="str">
            <v>739</v>
          </cell>
          <cell r="BB743">
            <v>44585</v>
          </cell>
          <cell r="BC743">
            <v>64596450</v>
          </cell>
          <cell r="BK743" t="str">
            <v/>
          </cell>
          <cell r="CE743" t="str">
            <v/>
          </cell>
          <cell r="CF743" t="str">
            <v/>
          </cell>
          <cell r="EL743" t="str">
            <v>NO</v>
          </cell>
          <cell r="EM743" t="str">
            <v>No Aplica</v>
          </cell>
          <cell r="EN743" t="str">
            <v xml:space="preserve">120
</v>
          </cell>
          <cell r="EO743" t="e">
            <v>#VALUE!</v>
          </cell>
          <cell r="EP743">
            <v>45828</v>
          </cell>
          <cell r="ES743" t="str">
            <v>Clausula 1 - Numeral 6 y 23</v>
          </cell>
          <cell r="ET74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43" t="str">
            <v>No aplica</v>
          </cell>
        </row>
        <row r="744">
          <cell r="E744">
            <v>738</v>
          </cell>
          <cell r="F744" t="str">
            <v>738-2022</v>
          </cell>
          <cell r="G744" t="str">
            <v>CO1.PCCNTR.3345740</v>
          </cell>
          <cell r="H744" t="str">
            <v>CONSTRUIR  8  OBRAS EN ESPACIOS PÚBLICOS EN TERRITORIOS DE MEJORAMIENTO INTEGRAL DE BARRIOS</v>
          </cell>
          <cell r="I744" t="str">
            <v>En Ejecución</v>
          </cell>
          <cell r="J744" t="str">
            <v>https://community.secop.gov.co/Public/Tendering/OpportunityDetail/Index?noticeUID=CO1.NTC.2648181&amp;isFromPublicArea=True&amp;isModal=true&amp;asPopupView=true</v>
          </cell>
          <cell r="K744" t="str">
            <v>SDHT-SDB-PSAG-110-2022</v>
          </cell>
          <cell r="L744" t="str">
            <v>X</v>
          </cell>
          <cell r="N744" t="str">
            <v>CC</v>
          </cell>
          <cell r="O744">
            <v>1033790854</v>
          </cell>
          <cell r="P744">
            <v>2</v>
          </cell>
          <cell r="Q744" t="str">
            <v xml:space="preserve">PUSCUE </v>
          </cell>
          <cell r="R744" t="str">
            <v>DIANA PAOLA</v>
          </cell>
          <cell r="S744" t="str">
            <v>No Aplica</v>
          </cell>
          <cell r="T744" t="str">
            <v xml:space="preserve">DIANA PAOLA PUSCUE </v>
          </cell>
          <cell r="U744" t="str">
            <v>F</v>
          </cell>
          <cell r="V744">
            <v>44582</v>
          </cell>
          <cell r="W744">
            <v>44586</v>
          </cell>
          <cell r="X744">
            <v>44586</v>
          </cell>
          <cell r="Y744">
            <v>44918</v>
          </cell>
          <cell r="Z744" t="str">
            <v>Contratación Directa</v>
          </cell>
          <cell r="AA744" t="str">
            <v>Contrato</v>
          </cell>
          <cell r="AB744" t="str">
            <v>Prestación de Servicios  de Apoyo a la Gestión</v>
          </cell>
          <cell r="AC744" t="str">
            <v>PRESTAR SERVICIOS DE APOYO A LA GESTIÓN PARA REALIZAR ACTIVIDADES LOGÍSTICAS NECESARIAS EN LA IMPLEMENTACIÓN DEL COMPONENTE SOCIAL PARA LA INTERVENCIÓN EN TERRITORIOS PRIORIZADOS POR LA SECRETARÍA DISTRITAL DEL HÁBITAT.</v>
          </cell>
          <cell r="AD744">
            <v>44586</v>
          </cell>
          <cell r="AE744">
            <v>44586</v>
          </cell>
          <cell r="AF744">
            <v>44586</v>
          </cell>
          <cell r="AG744">
            <v>44919</v>
          </cell>
          <cell r="AH744">
            <v>11</v>
          </cell>
          <cell r="AI744">
            <v>0</v>
          </cell>
          <cell r="AJ744">
            <v>11</v>
          </cell>
          <cell r="AK744">
            <v>11</v>
          </cell>
          <cell r="AL744">
            <v>0</v>
          </cell>
          <cell r="AN744">
            <v>44919</v>
          </cell>
          <cell r="AO744">
            <v>31460000</v>
          </cell>
          <cell r="AP744">
            <v>31460000</v>
          </cell>
          <cell r="AQ744">
            <v>2860000</v>
          </cell>
          <cell r="AR744">
            <v>0</v>
          </cell>
          <cell r="AS744">
            <v>2793</v>
          </cell>
          <cell r="AT744">
            <v>283</v>
          </cell>
          <cell r="AU744">
            <v>44565</v>
          </cell>
          <cell r="AV744">
            <v>31460000</v>
          </cell>
          <cell r="AW744" t="str">
            <v>O23011601190000007575</v>
          </cell>
          <cell r="AX744" t="str">
            <v>INVERSION</v>
          </cell>
          <cell r="AY744">
            <v>0</v>
          </cell>
          <cell r="AZ744" t="str">
            <v>5000275204</v>
          </cell>
          <cell r="BA744" t="str">
            <v>731</v>
          </cell>
          <cell r="BB744">
            <v>44585</v>
          </cell>
          <cell r="BC744">
            <v>31460000</v>
          </cell>
          <cell r="BK744" t="str">
            <v/>
          </cell>
          <cell r="CE744" t="str">
            <v/>
          </cell>
          <cell r="CF744" t="str">
            <v/>
          </cell>
          <cell r="EL744" t="str">
            <v>NO</v>
          </cell>
          <cell r="EM744" t="str">
            <v>No Aplica</v>
          </cell>
          <cell r="EN744" t="str">
            <v xml:space="preserve">120
</v>
          </cell>
          <cell r="EO744" t="e">
            <v>#VALUE!</v>
          </cell>
          <cell r="EP744">
            <v>45819</v>
          </cell>
          <cell r="ES744" t="str">
            <v>Clausula 1 - Numeral 6 y 23</v>
          </cell>
          <cell r="ET74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44" t="str">
            <v>No aplica</v>
          </cell>
        </row>
        <row r="745">
          <cell r="E745">
            <v>739</v>
          </cell>
          <cell r="F745" t="str">
            <v>739-2022</v>
          </cell>
          <cell r="G745" t="str">
            <v>CO1.PCCNTR.3347720</v>
          </cell>
          <cell r="H745" t="str">
            <v>GESTIONAR Y ATENDER EL 100 % DE LOS REQUERIMIENTOS ALLEGADOS A LA ENTIDAD, RELACIONADOS CON ARRENDAMIENTO Y DESARROLLO DE VIVIENDA</v>
          </cell>
          <cell r="I745" t="str">
            <v>En Ejecución</v>
          </cell>
          <cell r="J745" t="str">
            <v>https://community.secop.gov.co/Public/Tendering/OpportunityDetail/Index?noticeUID=CO1.NTC.2649829&amp;isFromPublicArea=True&amp;isModal=true&amp;asPopupView=true</v>
          </cell>
          <cell r="K745" t="str">
            <v>SDHT-SDICV-PSP-069-2022</v>
          </cell>
          <cell r="L745" t="str">
            <v>X</v>
          </cell>
          <cell r="N745" t="str">
            <v>CC</v>
          </cell>
          <cell r="O745">
            <v>7226796</v>
          </cell>
          <cell r="P745">
            <v>0</v>
          </cell>
          <cell r="Q745" t="str">
            <v xml:space="preserve">FLOREZ </v>
          </cell>
          <cell r="R745" t="str">
            <v>EMIRO SILVA</v>
          </cell>
          <cell r="S745" t="str">
            <v>No Aplica</v>
          </cell>
          <cell r="T745" t="str">
            <v xml:space="preserve">EMIRO SILVA FLOREZ </v>
          </cell>
          <cell r="U745" t="str">
            <v>M</v>
          </cell>
          <cell r="V745">
            <v>44582</v>
          </cell>
          <cell r="W745" t="str">
            <v>No Aplica</v>
          </cell>
          <cell r="X745">
            <v>44586</v>
          </cell>
          <cell r="Y745">
            <v>44933</v>
          </cell>
          <cell r="Z745" t="str">
            <v>Contratación Directa</v>
          </cell>
          <cell r="AA745" t="str">
            <v>Contrato</v>
          </cell>
          <cell r="AB745" t="str">
            <v>Prestación de Servicios Profesionales</v>
          </cell>
          <cell r="AC745" t="str">
            <v>PRESTAR SERVICIOS PROFESIONALES PARA APOYAR TECNICAMENTE LA SUSTANCIACIÓN DE LAS INVESTIGACIONES ADMINISTRATIVAS RELACIONADAS CON LA ENAJENACIÓN Y ARRENDAMIENTO DE VIVIENDA</v>
          </cell>
          <cell r="AD745">
            <v>44586</v>
          </cell>
          <cell r="AE745">
            <v>44586</v>
          </cell>
          <cell r="AF745">
            <v>44586</v>
          </cell>
          <cell r="AG745">
            <v>44934</v>
          </cell>
          <cell r="AH745">
            <v>11</v>
          </cell>
          <cell r="AI745">
            <v>15</v>
          </cell>
          <cell r="AJ745">
            <v>11.5</v>
          </cell>
          <cell r="AK745">
            <v>11</v>
          </cell>
          <cell r="AL745">
            <v>15</v>
          </cell>
          <cell r="AN745">
            <v>44934</v>
          </cell>
          <cell r="AO745">
            <v>65739750</v>
          </cell>
          <cell r="AP745">
            <v>65739750</v>
          </cell>
          <cell r="AQ745">
            <v>5716500</v>
          </cell>
          <cell r="AR745">
            <v>0</v>
          </cell>
          <cell r="AS745">
            <v>2835</v>
          </cell>
          <cell r="AT745">
            <v>470</v>
          </cell>
          <cell r="AU745">
            <v>44565</v>
          </cell>
          <cell r="AV745">
            <v>65739750</v>
          </cell>
          <cell r="AW745" t="str">
            <v>O23011603450000007812</v>
          </cell>
          <cell r="AX745" t="str">
            <v>INVERSION</v>
          </cell>
          <cell r="AY745">
            <v>0</v>
          </cell>
          <cell r="AZ745" t="str">
            <v>5000275220</v>
          </cell>
          <cell r="BA745" t="str">
            <v>734</v>
          </cell>
          <cell r="BB745">
            <v>44585</v>
          </cell>
          <cell r="BC745">
            <v>65739750</v>
          </cell>
          <cell r="BK745" t="str">
            <v/>
          </cell>
          <cell r="CE745" t="str">
            <v/>
          </cell>
          <cell r="CF745" t="str">
            <v/>
          </cell>
          <cell r="EL745" t="str">
            <v>NO</v>
          </cell>
          <cell r="EM745" t="str">
            <v>No Aplica</v>
          </cell>
          <cell r="EN745" t="str">
            <v xml:space="preserve">120
</v>
          </cell>
          <cell r="EO745" t="e">
            <v>#VALUE!</v>
          </cell>
          <cell r="EP745">
            <v>45834</v>
          </cell>
          <cell r="ES745" t="str">
            <v>Clausula 1 - Numeral 6 y 23</v>
          </cell>
          <cell r="ET74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45" t="str">
            <v>No aplica</v>
          </cell>
        </row>
        <row r="746">
          <cell r="E746">
            <v>740</v>
          </cell>
          <cell r="F746" t="str">
            <v>740-2022</v>
          </cell>
          <cell r="G746" t="str">
            <v>CO1.PCCNTR.3348160</v>
          </cell>
          <cell r="H746" t="str">
            <v>IMPLEMENTAR 1  SISTEMA  DE LA SDHT</v>
          </cell>
          <cell r="I746" t="str">
            <v>En Ejecución</v>
          </cell>
          <cell r="J746" t="str">
            <v>https://community.secop.gov.co/Public/Tendering/OpportunityDetail/Index?noticeUID=CO1.NTC.2650217&amp;isFromPublicArea=True&amp;isModal=true&amp;asPopupView=true</v>
          </cell>
          <cell r="K746" t="str">
            <v>SDHT-SDA-PSP-0053-2022</v>
          </cell>
          <cell r="L746" t="str">
            <v>X</v>
          </cell>
          <cell r="N746" t="str">
            <v>CC</v>
          </cell>
          <cell r="O746">
            <v>52426352</v>
          </cell>
          <cell r="P746">
            <v>6</v>
          </cell>
          <cell r="Q746" t="str">
            <v xml:space="preserve">RODRIGUEZ </v>
          </cell>
          <cell r="R746" t="str">
            <v>MARCELA AGUDELO</v>
          </cell>
          <cell r="S746" t="str">
            <v>No Aplica</v>
          </cell>
          <cell r="T746" t="str">
            <v xml:space="preserve">MARCELA AGUDELO RODRIGUEZ </v>
          </cell>
          <cell r="U746" t="str">
            <v>F</v>
          </cell>
          <cell r="V746">
            <v>44582</v>
          </cell>
          <cell r="W746">
            <v>44585</v>
          </cell>
          <cell r="X746">
            <v>44585</v>
          </cell>
          <cell r="Y746">
            <v>44918</v>
          </cell>
          <cell r="Z746" t="str">
            <v>Contratación Directa</v>
          </cell>
          <cell r="AA746" t="str">
            <v>Contrato</v>
          </cell>
          <cell r="AB746" t="str">
            <v>Prestación de Servicios Profesionales</v>
          </cell>
          <cell r="AC746" t="str">
            <v>PRESTAR SERVICIOS PROFESIONALES PARA APOYAR LA EJECUCIÓN, SEGUIMIENTO Y EVALUACIÓN DE LAS ACTIVIDADES RELACIONADAS CON EL DESARROLLO DE TALENTO HUMANO DE LA SECRETARÍA DISTRITAL DEL HÁBITAT.</v>
          </cell>
          <cell r="AD746">
            <v>44585</v>
          </cell>
          <cell r="AE746">
            <v>44585</v>
          </cell>
          <cell r="AF746">
            <v>44585</v>
          </cell>
          <cell r="AG746">
            <v>44918</v>
          </cell>
          <cell r="AH746">
            <v>11</v>
          </cell>
          <cell r="AI746">
            <v>0</v>
          </cell>
          <cell r="AJ746">
            <v>11</v>
          </cell>
          <cell r="AK746">
            <v>11</v>
          </cell>
          <cell r="AL746">
            <v>0</v>
          </cell>
          <cell r="AN746">
            <v>44918</v>
          </cell>
          <cell r="AO746">
            <v>79200000</v>
          </cell>
          <cell r="AP746">
            <v>79200000</v>
          </cell>
          <cell r="AQ746">
            <v>7200000</v>
          </cell>
          <cell r="AR746">
            <v>0</v>
          </cell>
          <cell r="AS746">
            <v>3785</v>
          </cell>
          <cell r="AT746">
            <v>920</v>
          </cell>
          <cell r="AU746">
            <v>44581</v>
          </cell>
          <cell r="AV746">
            <v>79200000</v>
          </cell>
          <cell r="AW746" t="str">
            <v>O23011605560000007754</v>
          </cell>
          <cell r="AX746" t="str">
            <v>INVERSION</v>
          </cell>
          <cell r="AY746">
            <v>0</v>
          </cell>
          <cell r="AZ746" t="str">
            <v>5000275239</v>
          </cell>
          <cell r="BA746" t="str">
            <v>736</v>
          </cell>
          <cell r="BB746">
            <v>44585</v>
          </cell>
          <cell r="BC746">
            <v>79200000</v>
          </cell>
          <cell r="BK746" t="str">
            <v/>
          </cell>
          <cell r="CE746" t="str">
            <v/>
          </cell>
          <cell r="CF746" t="str">
            <v/>
          </cell>
          <cell r="EL746" t="str">
            <v>NO</v>
          </cell>
          <cell r="EM746" t="str">
            <v>No Aplica</v>
          </cell>
          <cell r="EN746" t="str">
            <v xml:space="preserve">120
</v>
          </cell>
          <cell r="EO746" t="e">
            <v>#VALUE!</v>
          </cell>
          <cell r="EP746">
            <v>45818</v>
          </cell>
          <cell r="ES746" t="str">
            <v>Clausula 1 - Numeral 6 y 23</v>
          </cell>
          <cell r="ET74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46" t="str">
            <v>No aplica</v>
          </cell>
        </row>
        <row r="747">
          <cell r="E747">
            <v>741</v>
          </cell>
          <cell r="F747" t="str">
            <v>741-2022</v>
          </cell>
          <cell r="G747" t="str">
            <v>CO1.PCCNTR.3349141</v>
          </cell>
          <cell r="H747" t="str">
            <v>IMPLEMENTAR 1  SISTEMA  DE LA SDHT</v>
          </cell>
          <cell r="I747" t="str">
            <v>En Ejecución</v>
          </cell>
          <cell r="J747" t="str">
            <v>https://community.secop.gov.co/Public/Tendering/OpportunityDetail/Index?noticeUID=CO1.NTC.2650993&amp;isFromPublicArea=True&amp;isModal=true&amp;asPopupView=true</v>
          </cell>
          <cell r="K747" t="str">
            <v>SDHT-SDA-PSAG-007-2022.</v>
          </cell>
          <cell r="L747" t="str">
            <v>X</v>
          </cell>
          <cell r="N747" t="str">
            <v>CC</v>
          </cell>
          <cell r="O747">
            <v>51739179</v>
          </cell>
          <cell r="P747">
            <v>8</v>
          </cell>
          <cell r="Q747" t="str">
            <v>SIMBAQUEVA POVEDA</v>
          </cell>
          <cell r="R747" t="str">
            <v>HILDA MERCEDES</v>
          </cell>
          <cell r="S747" t="str">
            <v>No Aplica</v>
          </cell>
          <cell r="T747" t="str">
            <v>HILDA MERCEDES SIMBAQUEVA POVEDA</v>
          </cell>
          <cell r="U747" t="str">
            <v>F</v>
          </cell>
          <cell r="V747">
            <v>44582</v>
          </cell>
          <cell r="W747">
            <v>44586</v>
          </cell>
          <cell r="X747">
            <v>44585</v>
          </cell>
          <cell r="Y747">
            <v>44765</v>
          </cell>
          <cell r="Z747" t="str">
            <v>Contratación Directa</v>
          </cell>
          <cell r="AA747" t="str">
            <v>Contrato</v>
          </cell>
          <cell r="AB747" t="str">
            <v>Prestación de Servicios  de Apoyo a la Gestión</v>
          </cell>
          <cell r="AC747" t="str">
            <v>PRESTAR SERVICIOS DE APOYO ADMINISTRATIVO EN LOS PROCESOS A CARGO DE TALENTO HUMANO DE LA SUBDIRECCIÓN ADMINISTRATIVA.</v>
          </cell>
          <cell r="AD747">
            <v>44586</v>
          </cell>
          <cell r="AE747">
            <v>44586</v>
          </cell>
          <cell r="AF747">
            <v>44586</v>
          </cell>
          <cell r="AG747">
            <v>44766</v>
          </cell>
          <cell r="AH747">
            <v>6</v>
          </cell>
          <cell r="AI747">
            <v>0</v>
          </cell>
          <cell r="AJ747">
            <v>6</v>
          </cell>
          <cell r="AK747">
            <v>6</v>
          </cell>
          <cell r="AL747">
            <v>0</v>
          </cell>
          <cell r="AN747">
            <v>44766</v>
          </cell>
          <cell r="AO747">
            <v>21600000</v>
          </cell>
          <cell r="AP747">
            <v>21600000</v>
          </cell>
          <cell r="AQ747">
            <v>3600000</v>
          </cell>
          <cell r="AR747">
            <v>0</v>
          </cell>
          <cell r="AS747">
            <v>3194</v>
          </cell>
          <cell r="AT747">
            <v>700</v>
          </cell>
          <cell r="AU747">
            <v>44565</v>
          </cell>
          <cell r="AV747">
            <v>35650000</v>
          </cell>
          <cell r="AW747" t="str">
            <v>O23011605560000007754</v>
          </cell>
          <cell r="AX747" t="str">
            <v>INVERSION</v>
          </cell>
          <cell r="AY747">
            <v>0</v>
          </cell>
          <cell r="AZ747" t="str">
            <v>5000275233</v>
          </cell>
          <cell r="BA747" t="str">
            <v>735</v>
          </cell>
          <cell r="BB747">
            <v>44585</v>
          </cell>
          <cell r="BC747">
            <v>21600000</v>
          </cell>
          <cell r="BK747" t="str">
            <v/>
          </cell>
          <cell r="CE747" t="str">
            <v/>
          </cell>
          <cell r="CF747" t="str">
            <v/>
          </cell>
          <cell r="EL747" t="str">
            <v>NO</v>
          </cell>
          <cell r="EM747" t="str">
            <v>No Aplica</v>
          </cell>
          <cell r="EN747" t="str">
            <v xml:space="preserve">120
</v>
          </cell>
          <cell r="EO747" t="e">
            <v>#VALUE!</v>
          </cell>
          <cell r="EP747">
            <v>45666</v>
          </cell>
          <cell r="ES747" t="str">
            <v>Clausula 1 - Numeral 6 y 23</v>
          </cell>
          <cell r="ET74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47" t="str">
            <v>No aplica</v>
          </cell>
        </row>
        <row r="748">
          <cell r="E748">
            <v>742</v>
          </cell>
          <cell r="F748" t="str">
            <v>742-2022</v>
          </cell>
          <cell r="G748" t="str">
            <v>CO1.PCCNTR.3349942</v>
          </cell>
          <cell r="H748" t="str">
            <v xml:space="preserve">IMPLEMENTAR 1  SISTEMA  DE GESTIÓN DOCUMENTAL </v>
          </cell>
          <cell r="I748" t="str">
            <v>En Ejecución</v>
          </cell>
          <cell r="J748" t="str">
            <v>https://community.secop.gov.co/Public/Tendering/OpportunityDetail/Index?noticeUID=CO1.NTC.2651915&amp;isFromPublicArea=True&amp;isModal=true&amp;asPopupView=true</v>
          </cell>
          <cell r="K748" t="str">
            <v>SDHT-SDA-PSP-046-2022</v>
          </cell>
          <cell r="L748" t="str">
            <v>X</v>
          </cell>
          <cell r="N748" t="str">
            <v>CC</v>
          </cell>
          <cell r="O748">
            <v>80181392</v>
          </cell>
          <cell r="P748">
            <v>9</v>
          </cell>
          <cell r="Q748" t="str">
            <v xml:space="preserve">PENAGOS </v>
          </cell>
          <cell r="R748" t="str">
            <v>GUILLERMO MAHECHA</v>
          </cell>
          <cell r="S748" t="str">
            <v>No Aplica</v>
          </cell>
          <cell r="T748" t="str">
            <v xml:space="preserve">GUILLERMO MAHECHA PENAGOS </v>
          </cell>
          <cell r="U748" t="str">
            <v>M</v>
          </cell>
          <cell r="V748">
            <v>44582</v>
          </cell>
          <cell r="W748">
            <v>44589</v>
          </cell>
          <cell r="X748">
            <v>44585</v>
          </cell>
          <cell r="Y748">
            <v>44927</v>
          </cell>
          <cell r="Z748" t="str">
            <v>Contratación Directa</v>
          </cell>
          <cell r="AA748" t="str">
            <v>Contrato</v>
          </cell>
          <cell r="AB748" t="str">
            <v>Prestación de Servicios Profesionales</v>
          </cell>
          <cell r="AC748" t="str">
            <v>PRESTAR LOS SERVICIOS PROFESIONALES PARA APOYAR EL DESARROLLO DE LAS ACCIONES Y LINEAMIENTOS QUE SE IMPLEMENTEN EN EL MARCO DEL PROGRAMA DE GESTIÓN DOCUMENTAL</v>
          </cell>
          <cell r="AD748">
            <v>44589</v>
          </cell>
          <cell r="AE748">
            <v>44589</v>
          </cell>
          <cell r="AF748">
            <v>44589</v>
          </cell>
          <cell r="AG748">
            <v>44927</v>
          </cell>
          <cell r="AH748">
            <v>11</v>
          </cell>
          <cell r="AI748">
            <v>8</v>
          </cell>
          <cell r="AJ748">
            <v>11.266666666666667</v>
          </cell>
          <cell r="AK748">
            <v>11</v>
          </cell>
          <cell r="AL748">
            <v>8</v>
          </cell>
          <cell r="AN748">
            <v>44927</v>
          </cell>
          <cell r="AO748">
            <v>60276667</v>
          </cell>
          <cell r="AP748">
            <v>60276667</v>
          </cell>
          <cell r="AQ748">
            <v>5350000</v>
          </cell>
          <cell r="AR748">
            <v>-0.3333333283662796</v>
          </cell>
          <cell r="AS748">
            <v>3091</v>
          </cell>
          <cell r="AT748">
            <v>589</v>
          </cell>
          <cell r="AU748">
            <v>44565</v>
          </cell>
          <cell r="AV748">
            <v>64400000</v>
          </cell>
          <cell r="AW748" t="str">
            <v>O23011605560000007754</v>
          </cell>
          <cell r="AX748" t="str">
            <v>INVERSION</v>
          </cell>
          <cell r="AY748">
            <v>0</v>
          </cell>
          <cell r="AZ748" t="str">
            <v>5000275305</v>
          </cell>
          <cell r="BA748" t="str">
            <v>742</v>
          </cell>
          <cell r="BB748">
            <v>44585</v>
          </cell>
          <cell r="BC748">
            <v>60276667</v>
          </cell>
          <cell r="BK748" t="str">
            <v/>
          </cell>
          <cell r="CE748" t="str">
            <v/>
          </cell>
          <cell r="CF748" t="str">
            <v/>
          </cell>
          <cell r="EL748" t="str">
            <v>NO</v>
          </cell>
          <cell r="EM748" t="str">
            <v>No Aplica</v>
          </cell>
          <cell r="EN748" t="str">
            <v xml:space="preserve">120
</v>
          </cell>
          <cell r="EO748" t="e">
            <v>#VALUE!</v>
          </cell>
          <cell r="EP748">
            <v>45827</v>
          </cell>
          <cell r="ES748" t="str">
            <v>Clausula 1 - Numeral 6 y 23</v>
          </cell>
          <cell r="ET74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48" t="str">
            <v>No aplica</v>
          </cell>
        </row>
        <row r="749">
          <cell r="E749">
            <v>743</v>
          </cell>
          <cell r="F749" t="str">
            <v>743-2022</v>
          </cell>
          <cell r="G749" t="str">
            <v>CO1.PCCNTR.3352206</v>
          </cell>
          <cell r="H749" t="str">
            <v xml:space="preserve">IMPLEMENTAR 1  SISTEMA  DE GESTIÓN DOCUMENTAL </v>
          </cell>
          <cell r="I749" t="str">
            <v>En Ejecución</v>
          </cell>
          <cell r="J749" t="str">
            <v>https://community.secop.gov.co/Public/Tendering/OpportunityDetail/Index?noticeUID=CO1.NTC.2653582&amp;isFromPublicArea=True&amp;isModal=true&amp;asPopupView=true</v>
          </cell>
          <cell r="K749" t="str">
            <v>SDHT-SDA-PSP-045-2022</v>
          </cell>
          <cell r="L749" t="str">
            <v>X</v>
          </cell>
          <cell r="N749" t="str">
            <v>CC</v>
          </cell>
          <cell r="O749">
            <v>79950133</v>
          </cell>
          <cell r="P749">
            <v>4</v>
          </cell>
          <cell r="Q749" t="str">
            <v>MORENO VERA</v>
          </cell>
          <cell r="R749" t="str">
            <v>OMAR ELIECER</v>
          </cell>
          <cell r="S749" t="str">
            <v>No Aplica</v>
          </cell>
          <cell r="T749" t="str">
            <v>OMAR ELIECER MORENO VERA</v>
          </cell>
          <cell r="U749" t="str">
            <v>M</v>
          </cell>
          <cell r="V749">
            <v>44582</v>
          </cell>
          <cell r="W749" t="str">
            <v>No Aplica</v>
          </cell>
          <cell r="X749">
            <v>44586</v>
          </cell>
          <cell r="Y749">
            <v>44927</v>
          </cell>
          <cell r="Z749" t="str">
            <v>Contratación Directa</v>
          </cell>
          <cell r="AA749" t="str">
            <v>Contrato</v>
          </cell>
          <cell r="AB749" t="str">
            <v>Prestación de Servicios Profesionales</v>
          </cell>
          <cell r="AC749" t="str">
            <v>PRESTAR SERVICIOS PROFESIONALES PARA APOYAR LA EJECUCIÓN DE LAS ACTIVIDADES DESARROLLADAS EN EL MARCO DEL PROCESO DE GESTIÓN DOCUMENTAL</v>
          </cell>
          <cell r="AD749">
            <v>44586</v>
          </cell>
          <cell r="AE749">
            <v>44586</v>
          </cell>
          <cell r="AF749">
            <v>44586</v>
          </cell>
          <cell r="AG749">
            <v>44927</v>
          </cell>
          <cell r="AH749">
            <v>11</v>
          </cell>
          <cell r="AI749">
            <v>8</v>
          </cell>
          <cell r="AJ749">
            <v>11.266666666666667</v>
          </cell>
          <cell r="AK749">
            <v>11</v>
          </cell>
          <cell r="AL749">
            <v>8</v>
          </cell>
          <cell r="AN749">
            <v>44927</v>
          </cell>
          <cell r="AO749">
            <v>50700000</v>
          </cell>
          <cell r="AP749">
            <v>50700000</v>
          </cell>
          <cell r="AQ749">
            <v>4500000</v>
          </cell>
          <cell r="AR749">
            <v>0</v>
          </cell>
          <cell r="AS749">
            <v>3089</v>
          </cell>
          <cell r="AT749">
            <v>371</v>
          </cell>
          <cell r="AU749">
            <v>44565</v>
          </cell>
          <cell r="AV749">
            <v>51750000</v>
          </cell>
          <cell r="AW749" t="str">
            <v>O23011605560000007754</v>
          </cell>
          <cell r="AX749" t="str">
            <v>INVERSION</v>
          </cell>
          <cell r="AY749">
            <v>0</v>
          </cell>
          <cell r="AZ749" t="str">
            <v>5000275286</v>
          </cell>
          <cell r="BA749" t="str">
            <v>741</v>
          </cell>
          <cell r="BB749">
            <v>44585</v>
          </cell>
          <cell r="BC749">
            <v>50700000</v>
          </cell>
          <cell r="BK749" t="str">
            <v/>
          </cell>
          <cell r="CE749" t="str">
            <v/>
          </cell>
          <cell r="CF749" t="str">
            <v/>
          </cell>
          <cell r="EL749" t="str">
            <v>NO</v>
          </cell>
          <cell r="EM749" t="str">
            <v>No Aplica</v>
          </cell>
          <cell r="EN749" t="str">
            <v xml:space="preserve">120
</v>
          </cell>
          <cell r="EO749" t="e">
            <v>#VALUE!</v>
          </cell>
          <cell r="EP749">
            <v>45827</v>
          </cell>
          <cell r="ES749" t="str">
            <v>Clausula 1 - Numeral 6 y 23</v>
          </cell>
          <cell r="ET74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49" t="str">
            <v>No aplica</v>
          </cell>
        </row>
        <row r="750">
          <cell r="E750">
            <v>744</v>
          </cell>
          <cell r="F750" t="str">
            <v>744-2022</v>
          </cell>
          <cell r="H750" t="str">
            <v>No Aplica</v>
          </cell>
          <cell r="I750" t="str">
            <v>Rechazado</v>
          </cell>
          <cell r="J750" t="str">
            <v>https://community.secop.gov.co/Public/Tendering/OpportunityDetail/Index?noticeUID=CO1.NTC.2653388&amp;isFromPublicArea=True&amp;isModal=False</v>
          </cell>
          <cell r="K750" t="str">
            <v>SDHT-SDA-PSP-050-2022</v>
          </cell>
          <cell r="Q750" t="str">
            <v xml:space="preserve"> </v>
          </cell>
          <cell r="R750" t="str">
            <v xml:space="preserve"> </v>
          </cell>
          <cell r="T750">
            <v>0</v>
          </cell>
          <cell r="AC750" t="str">
            <v/>
          </cell>
          <cell r="AJ750">
            <v>0</v>
          </cell>
          <cell r="AK750">
            <v>0</v>
          </cell>
          <cell r="AL750">
            <v>0</v>
          </cell>
          <cell r="AP750">
            <v>0</v>
          </cell>
          <cell r="AR750">
            <v>0</v>
          </cell>
          <cell r="AX750" t="str">
            <v/>
          </cell>
          <cell r="BK750" t="str">
            <v/>
          </cell>
        </row>
        <row r="751">
          <cell r="E751">
            <v>745</v>
          </cell>
          <cell r="F751" t="str">
            <v>745-2022</v>
          </cell>
          <cell r="G751" t="str">
            <v>CO1.PCCNTR.3352858</v>
          </cell>
          <cell r="H751" t="str">
            <v xml:space="preserve">IMPLEMENTAR 1  SISTEMA  DE GESTIÓN DOCUMENTAL </v>
          </cell>
          <cell r="I751" t="str">
            <v>En Ejecución</v>
          </cell>
          <cell r="J751" t="str">
            <v>https://community.secop.gov.co/Public/Tendering/OpportunityDetail/Index?noticeUID=CO1.NTC.2654304&amp;isFromPublicArea=True&amp;isModal=true&amp;asPopupView=true</v>
          </cell>
          <cell r="K751" t="str">
            <v>SDHT-SDA-PSAG-032-2022</v>
          </cell>
          <cell r="L751" t="str">
            <v>X</v>
          </cell>
          <cell r="N751" t="str">
            <v>CC</v>
          </cell>
          <cell r="O751">
            <v>1015422350</v>
          </cell>
          <cell r="P751">
            <v>1</v>
          </cell>
          <cell r="Q751" t="str">
            <v>GORDILLO CANTOR</v>
          </cell>
          <cell r="R751" t="str">
            <v>DANIEL FERNANDO</v>
          </cell>
          <cell r="S751" t="str">
            <v>No Aplica</v>
          </cell>
          <cell r="T751" t="str">
            <v>DANIEL FERNANDO GORDILLO CANTOR</v>
          </cell>
          <cell r="U751" t="str">
            <v>M</v>
          </cell>
          <cell r="V751">
            <v>44585</v>
          </cell>
          <cell r="W751" t="str">
            <v>No Aplica</v>
          </cell>
          <cell r="X751">
            <v>44586</v>
          </cell>
          <cell r="Y751">
            <v>44927</v>
          </cell>
          <cell r="Z751" t="str">
            <v>Contratación Directa</v>
          </cell>
          <cell r="AA751" t="str">
            <v>Contrato</v>
          </cell>
          <cell r="AB751" t="str">
            <v>Prestación de Servicios  de Apoyo a la Gestión</v>
          </cell>
          <cell r="AC751" t="str">
            <v>PRESTAR SERVICIOS PARA APOYAR TÉCNICAMENTE EL PROCESO DE GESTIÓN DOCUMENTAL EN LO RELACIONADO CON LOS ARCHIVOS DE GESTIÓN Y CORRESPONDENCIA DE LA ENTIDAD.</v>
          </cell>
          <cell r="AD751">
            <v>44586</v>
          </cell>
          <cell r="AE751">
            <v>44586</v>
          </cell>
          <cell r="AF751">
            <v>44586</v>
          </cell>
          <cell r="AG751">
            <v>44927</v>
          </cell>
          <cell r="AH751">
            <v>11</v>
          </cell>
          <cell r="AI751">
            <v>8</v>
          </cell>
          <cell r="AJ751">
            <v>11.266666666666667</v>
          </cell>
          <cell r="AK751">
            <v>11</v>
          </cell>
          <cell r="AL751">
            <v>8</v>
          </cell>
          <cell r="AN751">
            <v>44927</v>
          </cell>
          <cell r="AO751">
            <v>46193333</v>
          </cell>
          <cell r="AP751">
            <v>46193333</v>
          </cell>
          <cell r="AQ751">
            <v>4100000</v>
          </cell>
          <cell r="AR751">
            <v>0.3333333283662796</v>
          </cell>
          <cell r="AS751">
            <v>3750</v>
          </cell>
          <cell r="AT751">
            <v>647</v>
          </cell>
          <cell r="AU751">
            <v>44565</v>
          </cell>
          <cell r="AV751">
            <v>47150000</v>
          </cell>
          <cell r="AW751" t="str">
            <v>O23011605560000007754</v>
          </cell>
          <cell r="AX751" t="str">
            <v>INVERSION</v>
          </cell>
          <cell r="AY751">
            <v>0</v>
          </cell>
          <cell r="AZ751" t="str">
            <v>5000276465</v>
          </cell>
          <cell r="BA751" t="str">
            <v>751</v>
          </cell>
          <cell r="BB751">
            <v>44585</v>
          </cell>
          <cell r="BC751">
            <v>46193333</v>
          </cell>
          <cell r="BK751" t="str">
            <v/>
          </cell>
          <cell r="CE751" t="str">
            <v/>
          </cell>
          <cell r="CF751" t="str">
            <v/>
          </cell>
          <cell r="EL751" t="str">
            <v>NO</v>
          </cell>
          <cell r="EM751" t="str">
            <v>No Aplica</v>
          </cell>
          <cell r="EN751" t="str">
            <v xml:space="preserve">120
</v>
          </cell>
          <cell r="EO751" t="e">
            <v>#VALUE!</v>
          </cell>
          <cell r="EP751">
            <v>45827</v>
          </cell>
          <cell r="ES751" t="str">
            <v>Clausula 1 - Numeral 6 y 23</v>
          </cell>
          <cell r="ET75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51" t="str">
            <v>No aplica</v>
          </cell>
        </row>
        <row r="752">
          <cell r="E752">
            <v>746</v>
          </cell>
          <cell r="F752" t="str">
            <v>746-2022</v>
          </cell>
          <cell r="G752" t="str">
            <v>CO1.PCCNTR.3387305</v>
          </cell>
          <cell r="H752" t="str">
            <v>CONSTRUIR  8  OBRAS EN ESPACIOS PÚBLICOS EN TERRITORIOS DE MEJORAMIENTO INTEGRAL DE BARRIOS</v>
          </cell>
          <cell r="I752" t="str">
            <v>En Ejecución</v>
          </cell>
          <cell r="J752" t="str">
            <v>https://community.secop.gov.co/Public/Tendering/OpportunityDetail/Index?noticeUID=CO1.NTC.2683676&amp;isFromPublicArea=True&amp;isModal=true&amp;asPopupView=true</v>
          </cell>
          <cell r="K752" t="str">
            <v>SDHT-SDB-PSP-103-2022</v>
          </cell>
          <cell r="L752" t="str">
            <v>X</v>
          </cell>
          <cell r="N752" t="str">
            <v>CC</v>
          </cell>
          <cell r="O752">
            <v>1016017478</v>
          </cell>
          <cell r="P752">
            <v>0</v>
          </cell>
          <cell r="Q752" t="str">
            <v>PEREZ SIERRA</v>
          </cell>
          <cell r="R752" t="str">
            <v>MARIA FERNANDA</v>
          </cell>
          <cell r="S752" t="str">
            <v>No Aplica</v>
          </cell>
          <cell r="T752" t="str">
            <v>MARIA FERNANDA PEREZ SIERRA</v>
          </cell>
          <cell r="U752" t="str">
            <v>F</v>
          </cell>
          <cell r="V752">
            <v>44585</v>
          </cell>
          <cell r="W752">
            <v>44586</v>
          </cell>
          <cell r="X752">
            <v>44586</v>
          </cell>
          <cell r="Y752">
            <v>44919</v>
          </cell>
          <cell r="Z752" t="str">
            <v>Contratación Directa</v>
          </cell>
          <cell r="AA752" t="str">
            <v>Contrato</v>
          </cell>
          <cell r="AB752" t="str">
            <v>Prestación de Servicios Profesionales</v>
          </cell>
          <cell r="AC752" t="str">
            <v>PRESTAR SERVICIOS PROFESIONALES PARA BRINDAR SOPORTE A LA GESTIÓN SOCIAL Y EL RELACIONAMIENTO CON LAS COMUNIDADES EN EL SEGUIMIENTO A LAS OBRAS EJECUTADAS EN TERRITORIOS PRIORIZADOS PARA EL MEJORAMIENTO INTEGRAL POR LA SECRETARÍA DISTRITAL DEL HÁBITAT.</v>
          </cell>
          <cell r="AD752">
            <v>44586</v>
          </cell>
          <cell r="AE752">
            <v>44586</v>
          </cell>
          <cell r="AF752">
            <v>44586</v>
          </cell>
          <cell r="AG752">
            <v>44919</v>
          </cell>
          <cell r="AH752">
            <v>11</v>
          </cell>
          <cell r="AI752">
            <v>0</v>
          </cell>
          <cell r="AJ752">
            <v>11</v>
          </cell>
          <cell r="AK752">
            <v>11</v>
          </cell>
          <cell r="AL752">
            <v>0</v>
          </cell>
          <cell r="AN752">
            <v>44919</v>
          </cell>
          <cell r="AO752">
            <v>74800000</v>
          </cell>
          <cell r="AP752">
            <v>74800000</v>
          </cell>
          <cell r="AQ752">
            <v>6800000</v>
          </cell>
          <cell r="AR752">
            <v>0</v>
          </cell>
          <cell r="AS752">
            <v>2788</v>
          </cell>
          <cell r="AT752">
            <v>426</v>
          </cell>
          <cell r="AU752">
            <v>44565</v>
          </cell>
          <cell r="AV752">
            <v>74800000</v>
          </cell>
          <cell r="AW752" t="str">
            <v>O23011601190000007575</v>
          </cell>
          <cell r="AX752" t="str">
            <v>INVERSION</v>
          </cell>
          <cell r="AY752">
            <v>0</v>
          </cell>
          <cell r="AZ752" t="str">
            <v>5000276355</v>
          </cell>
          <cell r="BA752" t="str">
            <v>748</v>
          </cell>
          <cell r="BB752">
            <v>44585</v>
          </cell>
          <cell r="BC752">
            <v>74800000</v>
          </cell>
          <cell r="BK752" t="str">
            <v/>
          </cell>
          <cell r="CE752" t="str">
            <v/>
          </cell>
          <cell r="CF752" t="str">
            <v/>
          </cell>
          <cell r="EL752" t="str">
            <v>NO</v>
          </cell>
          <cell r="EM752" t="str">
            <v>No Aplica</v>
          </cell>
          <cell r="EN752" t="str">
            <v xml:space="preserve">120
</v>
          </cell>
          <cell r="EO752" t="e">
            <v>#VALUE!</v>
          </cell>
          <cell r="EP752">
            <v>45819</v>
          </cell>
          <cell r="ES752" t="str">
            <v>Clausula 1 - Numeral 6 y 23</v>
          </cell>
          <cell r="ET75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52" t="str">
            <v>No aplica</v>
          </cell>
        </row>
        <row r="753">
          <cell r="E753">
            <v>747</v>
          </cell>
          <cell r="F753" t="str">
            <v>747-2022</v>
          </cell>
          <cell r="G753" t="str">
            <v>CO1.PCCNTR.3387310</v>
          </cell>
          <cell r="H753" t="str">
            <v xml:space="preserve">REALIZAR 2 ESTUDIOS O DISEÑOS DE PREFACTIBILIDAD Y FACTIBILIDAD PARA LAS INTERVENCIONES DE MEJORAMIENTO INTEGRAL RURAL Y EN BORDES URBANOS. </v>
          </cell>
          <cell r="I753" t="str">
            <v>Terminación Anticipada</v>
          </cell>
          <cell r="J753" t="str">
            <v>https://community.secop.gov.co/Public/Tendering/OpportunityDetail/Index?noticeUID=CO1.NTC.2683685&amp;isFromPublicArea=True&amp;isModal=true&amp;asPopupView=true</v>
          </cell>
          <cell r="K753" t="str">
            <v>SDHT-SDO-PSP-044-2022</v>
          </cell>
          <cell r="L753" t="str">
            <v>X</v>
          </cell>
          <cell r="N753" t="str">
            <v>CC</v>
          </cell>
          <cell r="O753">
            <v>1012412108</v>
          </cell>
          <cell r="P753">
            <v>1</v>
          </cell>
          <cell r="Q753" t="str">
            <v>CUESTA VALENCIA</v>
          </cell>
          <cell r="R753" t="str">
            <v>LEIDY YISSETH</v>
          </cell>
          <cell r="S753" t="str">
            <v>No Aplica</v>
          </cell>
          <cell r="T753" t="str">
            <v>LEIDY YISSETH CUESTA VALENCIA</v>
          </cell>
          <cell r="U753" t="str">
            <v>F</v>
          </cell>
          <cell r="V753">
            <v>44585</v>
          </cell>
          <cell r="W753" t="str">
            <v>No Aplica</v>
          </cell>
          <cell r="X753">
            <v>44586</v>
          </cell>
          <cell r="Y753">
            <v>44919</v>
          </cell>
          <cell r="Z753" t="str">
            <v>Contratación Directa</v>
          </cell>
          <cell r="AA753" t="str">
            <v>Contrato</v>
          </cell>
          <cell r="AB753" t="str">
            <v>Prestación de Servicios Profesionales</v>
          </cell>
          <cell r="AC753" t="str">
            <v>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v>
          </cell>
          <cell r="AD753">
            <v>44586</v>
          </cell>
          <cell r="AE753">
            <v>44586</v>
          </cell>
          <cell r="AF753">
            <v>44586</v>
          </cell>
          <cell r="AG753">
            <v>44919</v>
          </cell>
          <cell r="AH753">
            <v>11</v>
          </cell>
          <cell r="AI753">
            <v>0</v>
          </cell>
          <cell r="AJ753">
            <v>11</v>
          </cell>
          <cell r="AK753">
            <v>11</v>
          </cell>
          <cell r="AL753">
            <v>0</v>
          </cell>
          <cell r="AM753">
            <v>44919</v>
          </cell>
          <cell r="AN753">
            <v>44826</v>
          </cell>
          <cell r="AO753">
            <v>82258000</v>
          </cell>
          <cell r="AP753">
            <v>82258000</v>
          </cell>
          <cell r="AQ753">
            <v>7478000</v>
          </cell>
          <cell r="AR753">
            <v>0</v>
          </cell>
          <cell r="AS753">
            <v>3392</v>
          </cell>
          <cell r="AT753">
            <v>330</v>
          </cell>
          <cell r="AU753">
            <v>44565</v>
          </cell>
          <cell r="AV753">
            <v>82258000</v>
          </cell>
          <cell r="AW753" t="str">
            <v>O23011601190000007659</v>
          </cell>
          <cell r="AX753" t="str">
            <v>INVERSION</v>
          </cell>
          <cell r="AY753">
            <v>0</v>
          </cell>
          <cell r="AZ753" t="str">
            <v>5000276343</v>
          </cell>
          <cell r="BA753" t="str">
            <v>747</v>
          </cell>
          <cell r="BB753">
            <v>44585</v>
          </cell>
          <cell r="BC753">
            <v>82258000</v>
          </cell>
          <cell r="BK753" t="str">
            <v/>
          </cell>
          <cell r="CE753" t="str">
            <v/>
          </cell>
          <cell r="CF753" t="str">
            <v/>
          </cell>
          <cell r="EG753">
            <v>44827</v>
          </cell>
          <cell r="EI753">
            <v>22683267</v>
          </cell>
          <cell r="EJ753" t="str">
            <v>Terminación Anticipada</v>
          </cell>
          <cell r="EK753">
            <v>44827</v>
          </cell>
          <cell r="EL753" t="str">
            <v>NO</v>
          </cell>
          <cell r="EM753" t="str">
            <v>No Aplica</v>
          </cell>
          <cell r="EN753" t="str">
            <v xml:space="preserve">120
</v>
          </cell>
          <cell r="EO753" t="e">
            <v>#VALUE!</v>
          </cell>
          <cell r="EP753">
            <v>45726</v>
          </cell>
          <cell r="ES753" t="str">
            <v>Clausula 1 - Numeral 6 y 23</v>
          </cell>
          <cell r="ET75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53" t="str">
            <v>No aplica</v>
          </cell>
        </row>
        <row r="754">
          <cell r="E754">
            <v>748</v>
          </cell>
          <cell r="F754" t="str">
            <v>748-2022</v>
          </cell>
          <cell r="G754" t="str">
            <v>CO1.PCCNTR.3387417</v>
          </cell>
          <cell r="H754" t="str">
            <v>MEJORAR 682 VIVIENDAS  RURALES Y EN BORDES URBANOS PRIORIZADAS</v>
          </cell>
          <cell r="I754" t="str">
            <v>En Ejecución</v>
          </cell>
          <cell r="J754" t="str">
            <v>https://community.secop.gov.co/Public/Tendering/OpportunityDetail/Index?noticeUID=CO1.NTC.2683809&amp;isFromPublicArea=True&amp;isModal=true&amp;asPopupView=true</v>
          </cell>
          <cell r="K754" t="str">
            <v>SDHT-SDO-PSP-045-2022</v>
          </cell>
          <cell r="L754" t="str">
            <v>X</v>
          </cell>
          <cell r="N754" t="str">
            <v>CC</v>
          </cell>
          <cell r="O754">
            <v>52522884</v>
          </cell>
          <cell r="P754">
            <v>3</v>
          </cell>
          <cell r="Q754" t="str">
            <v>DONADO MEDINA</v>
          </cell>
          <cell r="R754" t="str">
            <v>IDANIA RAQUEL</v>
          </cell>
          <cell r="S754" t="str">
            <v>No Aplica</v>
          </cell>
          <cell r="T754" t="str">
            <v>IDANIA RAQUEL DONADO MEDINA</v>
          </cell>
          <cell r="U754" t="str">
            <v>F</v>
          </cell>
          <cell r="V754">
            <v>44585</v>
          </cell>
          <cell r="W754" t="str">
            <v>No Aplica</v>
          </cell>
          <cell r="X754">
            <v>44586</v>
          </cell>
          <cell r="Y754">
            <v>44919</v>
          </cell>
          <cell r="Z754" t="str">
            <v>Contratación Directa</v>
          </cell>
          <cell r="AA754" t="str">
            <v>Contrato</v>
          </cell>
          <cell r="AB754" t="str">
            <v>Prestación de Servicios Profesionales</v>
          </cell>
          <cell r="AC754" t="str">
            <v>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v>
          </cell>
          <cell r="AD754">
            <v>44586</v>
          </cell>
          <cell r="AE754">
            <v>44593</v>
          </cell>
          <cell r="AF754">
            <v>44593</v>
          </cell>
          <cell r="AG754">
            <v>44925</v>
          </cell>
          <cell r="AH754">
            <v>11</v>
          </cell>
          <cell r="AI754">
            <v>0</v>
          </cell>
          <cell r="AJ754">
            <v>11</v>
          </cell>
          <cell r="AK754">
            <v>11</v>
          </cell>
          <cell r="AL754">
            <v>0</v>
          </cell>
          <cell r="AM754">
            <v>44925</v>
          </cell>
          <cell r="AN754">
            <v>44999</v>
          </cell>
          <cell r="AO754">
            <v>82258000</v>
          </cell>
          <cell r="AP754">
            <v>82258000</v>
          </cell>
          <cell r="AQ754">
            <v>7478000</v>
          </cell>
          <cell r="AR754">
            <v>0</v>
          </cell>
          <cell r="AS754">
            <v>3394</v>
          </cell>
          <cell r="AT754">
            <v>299</v>
          </cell>
          <cell r="AU754">
            <v>44565</v>
          </cell>
          <cell r="AV754">
            <v>82258000</v>
          </cell>
          <cell r="AW754" t="str">
            <v>O23011601190000007659</v>
          </cell>
          <cell r="AX754" t="str">
            <v>INVERSION</v>
          </cell>
          <cell r="AY754">
            <v>0</v>
          </cell>
          <cell r="AZ754" t="str">
            <v>5000276360</v>
          </cell>
          <cell r="BA754" t="str">
            <v>749</v>
          </cell>
          <cell r="BB754">
            <v>44585</v>
          </cell>
          <cell r="BC754">
            <v>82258000</v>
          </cell>
          <cell r="BK754" t="str">
            <v/>
          </cell>
          <cell r="CE754" t="str">
            <v/>
          </cell>
          <cell r="CF754" t="str">
            <v/>
          </cell>
          <cell r="DA754">
            <v>44714</v>
          </cell>
          <cell r="DB754" t="str">
            <v>ALVARO EDUARDO REYES HERNANDEZ</v>
          </cell>
          <cell r="DC754">
            <v>74858573</v>
          </cell>
          <cell r="DD754" t="str">
            <v>Transversal 9C No. 13 - 51</v>
          </cell>
          <cell r="DE754">
            <v>3133014276</v>
          </cell>
          <cell r="DF754" t="str">
            <v xml:space="preserve"> alvaroereyeshz@hotmail.com</v>
          </cell>
          <cell r="DG754">
            <v>70542467</v>
          </cell>
          <cell r="DH754" t="str">
            <v>No requiere</v>
          </cell>
          <cell r="DQ754">
            <v>44638</v>
          </cell>
          <cell r="DR754">
            <v>44638</v>
          </cell>
          <cell r="DS754">
            <v>44668</v>
          </cell>
          <cell r="DT754">
            <v>29</v>
          </cell>
          <cell r="EL754" t="str">
            <v>NO</v>
          </cell>
          <cell r="EM754" t="str">
            <v>No Aplica</v>
          </cell>
          <cell r="EN754" t="str">
            <v xml:space="preserve">120
</v>
          </cell>
          <cell r="EO754" t="e">
            <v>#VALUE!</v>
          </cell>
          <cell r="EP754">
            <v>45899</v>
          </cell>
          <cell r="ES754" t="str">
            <v>Clausula 1 - Numeral 6 y 23</v>
          </cell>
          <cell r="ET75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54" t="str">
            <v>No aplica</v>
          </cell>
        </row>
        <row r="755">
          <cell r="E755">
            <v>749</v>
          </cell>
          <cell r="F755" t="str">
            <v>749-2022</v>
          </cell>
          <cell r="G755" t="str">
            <v>CO1.PCCNTR.3378649</v>
          </cell>
          <cell r="H755" t="str">
            <v>EJECUTAR 100 % DEL PROGRAMA DE SANEAMIENTO FISCAL Y FINANCIERO</v>
          </cell>
          <cell r="I755" t="str">
            <v>En Ejecución</v>
          </cell>
          <cell r="J755" t="str">
            <v>https://community.secop.gov.co/Public/Tendering/OpportunityDetail/Index?noticeUID=CO1.NTC.2676763&amp;isFromPublicArea=True&amp;isModal=true&amp;asPopupView=true</v>
          </cell>
          <cell r="K755" t="str">
            <v>SDHT-SDF-PSP-012-2022</v>
          </cell>
          <cell r="L755" t="str">
            <v>X</v>
          </cell>
          <cell r="N755" t="str">
            <v>CC</v>
          </cell>
          <cell r="O755">
            <v>52219969</v>
          </cell>
          <cell r="P755">
            <v>2</v>
          </cell>
          <cell r="Q755" t="str">
            <v>MUÑOZ MUÑOZ</v>
          </cell>
          <cell r="R755" t="str">
            <v>LUZ MARINA</v>
          </cell>
          <cell r="S755" t="str">
            <v>No Aplica</v>
          </cell>
          <cell r="T755" t="str">
            <v>LUZ MARINA MUÑOZ MUÑOZ</v>
          </cell>
          <cell r="U755" t="str">
            <v>F</v>
          </cell>
          <cell r="V755">
            <v>44585</v>
          </cell>
          <cell r="W755" t="str">
            <v>No Aplica</v>
          </cell>
          <cell r="X755">
            <v>44586</v>
          </cell>
          <cell r="Y755">
            <v>44919</v>
          </cell>
          <cell r="Z755" t="str">
            <v>Contratación Directa</v>
          </cell>
          <cell r="AA755" t="str">
            <v>Contrato</v>
          </cell>
          <cell r="AB755" t="str">
            <v>Prestación de Servicios Profesionales</v>
          </cell>
          <cell r="AC755" t="str">
            <v>PRESTAR SERVICIOS PROFESIONALES EN LA SUBDIRECCIÓN FINANCIERA PARA APOYAR EL PROCESO PRESUPUESTAL EN EL REGISTRO, SEGUIMIENTO Y CONTROL DE LAS OPERACIONES PRESUPUESTALES DE LA SECRETARIA DISTRITAL DEL HÁBITAT</v>
          </cell>
          <cell r="AD755">
            <v>44586</v>
          </cell>
          <cell r="AE755">
            <v>44586</v>
          </cell>
          <cell r="AF755">
            <v>44586</v>
          </cell>
          <cell r="AG755">
            <v>44919</v>
          </cell>
          <cell r="AH755">
            <v>11</v>
          </cell>
          <cell r="AI755">
            <v>0</v>
          </cell>
          <cell r="AJ755">
            <v>11</v>
          </cell>
          <cell r="AK755">
            <v>11</v>
          </cell>
          <cell r="AL755">
            <v>0</v>
          </cell>
          <cell r="AN755">
            <v>44919</v>
          </cell>
          <cell r="AO755">
            <v>73700000</v>
          </cell>
          <cell r="AP755">
            <v>73700000</v>
          </cell>
          <cell r="AQ755">
            <v>6700000</v>
          </cell>
          <cell r="AR755">
            <v>0</v>
          </cell>
          <cell r="AS755">
            <v>3123</v>
          </cell>
          <cell r="AT755">
            <v>601</v>
          </cell>
          <cell r="AU755">
            <v>44565</v>
          </cell>
          <cell r="AV755">
            <v>77050000</v>
          </cell>
          <cell r="AW755" t="str">
            <v>O23011605560000007754</v>
          </cell>
          <cell r="AX755" t="str">
            <v>INVERSION</v>
          </cell>
          <cell r="AY755">
            <v>0</v>
          </cell>
          <cell r="AZ755" t="str">
            <v>5000276901</v>
          </cell>
          <cell r="BA755" t="str">
            <v>753</v>
          </cell>
          <cell r="BB755">
            <v>44585</v>
          </cell>
          <cell r="BC755">
            <v>73700000</v>
          </cell>
          <cell r="BK755" t="str">
            <v/>
          </cell>
          <cell r="CE755" t="str">
            <v/>
          </cell>
          <cell r="CF755" t="str">
            <v/>
          </cell>
          <cell r="EL755" t="str">
            <v>NO</v>
          </cell>
          <cell r="EM755" t="str">
            <v>No Aplica</v>
          </cell>
          <cell r="EN755" t="str">
            <v xml:space="preserve">120
</v>
          </cell>
          <cell r="EO755" t="e">
            <v>#VALUE!</v>
          </cell>
          <cell r="EP755">
            <v>45819</v>
          </cell>
          <cell r="ES755" t="str">
            <v>Clausula 1 - Numeral 6 y 23</v>
          </cell>
          <cell r="ET75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55" t="str">
            <v>No aplica</v>
          </cell>
        </row>
        <row r="756">
          <cell r="E756">
            <v>750</v>
          </cell>
          <cell r="F756" t="str">
            <v>750-2022</v>
          </cell>
          <cell r="G756" t="str">
            <v>CO1.PCCNTR.3387665</v>
          </cell>
          <cell r="H756" t="str">
            <v>DESARROLLAR 7 DOCUMENTOS ENTRE  ESTUDIOS  Y  EVALUACIONES SOBRE PROGRAMAS, ESTRATEGÍAS Y POLITÍTICAS DEL SECTOR HÁBITAT.</v>
          </cell>
          <cell r="I756" t="str">
            <v>En Ejecución</v>
          </cell>
          <cell r="J756" t="str">
            <v>https://community.secop.gov.co/Public/Tendering/OpportunityDetail/Index?noticeUID=CO1.NTC.2673177&amp;isFromPublicArea=True&amp;isModal=true&amp;asPopupView=true</v>
          </cell>
          <cell r="K756" t="str">
            <v>SDHT-SDIS-PSP-052-2022</v>
          </cell>
          <cell r="L756" t="str">
            <v>X</v>
          </cell>
          <cell r="N756" t="str">
            <v>CC</v>
          </cell>
          <cell r="O756">
            <v>79461194</v>
          </cell>
          <cell r="P756">
            <v>5</v>
          </cell>
          <cell r="Q756" t="str">
            <v>SILVA SALAMANCA</v>
          </cell>
          <cell r="R756" t="str">
            <v>JULIO MIGUEL</v>
          </cell>
          <cell r="S756" t="str">
            <v>No Aplica</v>
          </cell>
          <cell r="T756" t="str">
            <v>JULIO MIGUEL SILVA SALAMANCA</v>
          </cell>
          <cell r="U756" t="str">
            <v>M</v>
          </cell>
          <cell r="V756">
            <v>44585</v>
          </cell>
          <cell r="W756">
            <v>44592</v>
          </cell>
          <cell r="X756">
            <v>44586</v>
          </cell>
          <cell r="Y756">
            <v>44926</v>
          </cell>
          <cell r="Z756" t="str">
            <v>Contratación Directa</v>
          </cell>
          <cell r="AA756" t="str">
            <v>Contrato</v>
          </cell>
          <cell r="AB756" t="str">
            <v>Prestación de Servicios Profesionales</v>
          </cell>
          <cell r="AC756" t="str">
            <v>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v>
          </cell>
          <cell r="AD756">
            <v>44592</v>
          </cell>
          <cell r="AE756">
            <v>44593</v>
          </cell>
          <cell r="AF756">
            <v>44593</v>
          </cell>
          <cell r="AG756">
            <v>44881</v>
          </cell>
          <cell r="AH756">
            <v>9</v>
          </cell>
          <cell r="AI756">
            <v>15</v>
          </cell>
          <cell r="AJ756">
            <v>9.5</v>
          </cell>
          <cell r="AK756">
            <v>9</v>
          </cell>
          <cell r="AL756">
            <v>15</v>
          </cell>
          <cell r="AN756">
            <v>44881</v>
          </cell>
          <cell r="AO756">
            <v>95000000</v>
          </cell>
          <cell r="AP756">
            <v>95000000</v>
          </cell>
          <cell r="AQ756">
            <v>10000000</v>
          </cell>
          <cell r="AR756">
            <v>0</v>
          </cell>
          <cell r="AS756">
            <v>3696</v>
          </cell>
          <cell r="AT756">
            <v>597</v>
          </cell>
          <cell r="AU756">
            <v>44565</v>
          </cell>
          <cell r="AV756">
            <v>95000000</v>
          </cell>
          <cell r="AW756" t="str">
            <v>O23011601190000007721</v>
          </cell>
          <cell r="AX756" t="str">
            <v>INVERSION</v>
          </cell>
          <cell r="AY756">
            <v>0</v>
          </cell>
          <cell r="AZ756" t="str">
            <v>5000281743</v>
          </cell>
          <cell r="BA756">
            <v>813</v>
          </cell>
          <cell r="BB756">
            <v>44587</v>
          </cell>
          <cell r="BC756">
            <v>95000000</v>
          </cell>
          <cell r="BK756" t="str">
            <v/>
          </cell>
          <cell r="CE756" t="str">
            <v/>
          </cell>
          <cell r="CF756" t="str">
            <v/>
          </cell>
          <cell r="EL756" t="str">
            <v>NO</v>
          </cell>
          <cell r="EM756" t="str">
            <v>No Aplica</v>
          </cell>
          <cell r="EN756" t="str">
            <v xml:space="preserve">120
</v>
          </cell>
          <cell r="EO756" t="e">
            <v>#VALUE!</v>
          </cell>
          <cell r="EP756">
            <v>45781</v>
          </cell>
          <cell r="ES756" t="str">
            <v>Clausula 1 - Numeral 6 y 23</v>
          </cell>
          <cell r="ET75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56" t="str">
            <v>No aplica</v>
          </cell>
        </row>
        <row r="757">
          <cell r="E757">
            <v>751</v>
          </cell>
          <cell r="F757" t="str">
            <v>751-2022</v>
          </cell>
          <cell r="G757" t="str">
            <v>CO1.PCCNTR.3392446</v>
          </cell>
          <cell r="H757" t="str">
            <v>ELABORAR 4 DOCUMENTOS QUE CONTEMPLEN DIVERSAS PROPUESTAS PARA LA INCLUSIÓN E IMPLEMENTACIÓN DE NUEVAS FUENTES DE FINANCIACIÓN PARA LA GESTIÓN DEL HÁBITAT</v>
          </cell>
          <cell r="I757" t="str">
            <v>En Ejecución</v>
          </cell>
          <cell r="J757" t="str">
            <v>https://community.secop.gov.co/Public/Tendering/OpportunityDetail/Index?noticeUID=CO1.NTC.2688062&amp;isFromPublicArea=True&amp;isModal=true&amp;asPopupView=true</v>
          </cell>
          <cell r="K757" t="str">
            <v>SDHT-SDRPRI-PSAG-004-2022</v>
          </cell>
          <cell r="L757" t="str">
            <v>X</v>
          </cell>
          <cell r="N757" t="str">
            <v>CC</v>
          </cell>
          <cell r="O757">
            <v>52520392</v>
          </cell>
          <cell r="P757">
            <v>2</v>
          </cell>
          <cell r="Q757" t="str">
            <v>GUEVARA MOLINA</v>
          </cell>
          <cell r="R757" t="str">
            <v>MERCEDES AMPARO</v>
          </cell>
          <cell r="S757" t="str">
            <v>No Aplica</v>
          </cell>
          <cell r="T757" t="str">
            <v>MERCEDES AMPARO GUEVARA MOLINA</v>
          </cell>
          <cell r="U757" t="str">
            <v>F</v>
          </cell>
          <cell r="V757">
            <v>44586</v>
          </cell>
          <cell r="W757" t="str">
            <v>No Aplica</v>
          </cell>
          <cell r="X757">
            <v>44586</v>
          </cell>
          <cell r="Y757">
            <v>44889</v>
          </cell>
          <cell r="Z757" t="str">
            <v>Contratación Directa</v>
          </cell>
          <cell r="AA757" t="str">
            <v>Contrato</v>
          </cell>
          <cell r="AB757" t="str">
            <v>Prestación de Servicios  de Apoyo a la Gestión</v>
          </cell>
          <cell r="AC757" t="str">
            <v>PRESTAR SERVICIOS DE APOYO ADMINISTRATIVO PARA LA IMPLEMENTACIÓN DE PROGRAMAS Y PROYECTOS PARA LA ADQUISICIÓN DE SOLUCIONES HABITACIONALES EN LA SUBDIRECCIÓN DE RECURSOS PRIVADOS.</v>
          </cell>
          <cell r="AD757">
            <v>44587</v>
          </cell>
          <cell r="AE757">
            <v>44587</v>
          </cell>
          <cell r="AF757">
            <v>44587</v>
          </cell>
          <cell r="AG757">
            <v>44859</v>
          </cell>
          <cell r="AH757">
            <v>9</v>
          </cell>
          <cell r="AI757">
            <v>0</v>
          </cell>
          <cell r="AJ757">
            <v>9</v>
          </cell>
          <cell r="AK757">
            <v>9</v>
          </cell>
          <cell r="AL757">
            <v>0</v>
          </cell>
          <cell r="AN757">
            <v>44859</v>
          </cell>
          <cell r="AO757">
            <v>32445000</v>
          </cell>
          <cell r="AP757">
            <v>32445000</v>
          </cell>
          <cell r="AQ757">
            <v>3605000</v>
          </cell>
          <cell r="AR757">
            <v>0</v>
          </cell>
          <cell r="AS757">
            <v>3778</v>
          </cell>
          <cell r="AT757">
            <v>916</v>
          </cell>
          <cell r="AU757">
            <v>44581</v>
          </cell>
          <cell r="AV757">
            <v>32445000</v>
          </cell>
          <cell r="AW757" t="str">
            <v>O23011601190000007825</v>
          </cell>
          <cell r="AX757" t="str">
            <v>INVERSION</v>
          </cell>
          <cell r="AY757">
            <v>0</v>
          </cell>
          <cell r="AZ757" t="str">
            <v>5000280792</v>
          </cell>
          <cell r="BA757">
            <v>797</v>
          </cell>
          <cell r="BB757">
            <v>44587</v>
          </cell>
          <cell r="BC757">
            <v>32445000</v>
          </cell>
          <cell r="BK757" t="str">
            <v/>
          </cell>
          <cell r="CE757" t="str">
            <v/>
          </cell>
          <cell r="CF757" t="str">
            <v/>
          </cell>
          <cell r="EL757" t="str">
            <v>NO</v>
          </cell>
          <cell r="EM757" t="str">
            <v>No Aplica</v>
          </cell>
          <cell r="EN757" t="str">
            <v xml:space="preserve">120
</v>
          </cell>
          <cell r="EO757" t="e">
            <v>#VALUE!</v>
          </cell>
          <cell r="EP757">
            <v>45759</v>
          </cell>
          <cell r="ES757" t="str">
            <v>Clausula 1 - Numeral 6 y 23</v>
          </cell>
          <cell r="ET75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57" t="str">
            <v>No aplica</v>
          </cell>
        </row>
        <row r="758">
          <cell r="E758">
            <v>752</v>
          </cell>
          <cell r="F758" t="str">
            <v>752-2022</v>
          </cell>
          <cell r="G758" t="str">
            <v>CO1.PCCNTR.3390219</v>
          </cell>
          <cell r="H758" t="str">
            <v>ELABORAR 4 DOCUMENTOS QUE CONTEMPLEN DIVERSAS PROPUESTAS PARA LA INCLUSIÓN E IMPLEMENTACIÓN DE NUEVAS FUENTES DE FINANCIACIÓN PARA LA GESTIÓN DEL HÁBITAT</v>
          </cell>
          <cell r="I758" t="str">
            <v>En Ejecución</v>
          </cell>
          <cell r="J758" t="str">
            <v>https://community.secop.gov.co/Public/Tendering/OpportunityDetail/Index?noticeUID=CO1.NTC.2685917&amp;isFromPublicArea=True&amp;isModal=true&amp;asPopupView=true</v>
          </cell>
          <cell r="K758" t="str">
            <v>SDHT-SDRPRI-PSP-032-2022</v>
          </cell>
          <cell r="L758" t="str">
            <v>X</v>
          </cell>
          <cell r="N758" t="str">
            <v>CC</v>
          </cell>
          <cell r="O758">
            <v>80766953</v>
          </cell>
          <cell r="P758">
            <v>2</v>
          </cell>
          <cell r="Q758" t="str">
            <v>VEGA CASTILLO</v>
          </cell>
          <cell r="R758" t="str">
            <v>DARIO ALFREDO</v>
          </cell>
          <cell r="S758" t="str">
            <v>No Aplica</v>
          </cell>
          <cell r="T758" t="str">
            <v>DARIO ALFREDO VEGA CASTILLO</v>
          </cell>
          <cell r="U758" t="str">
            <v>M</v>
          </cell>
          <cell r="V758">
            <v>44585</v>
          </cell>
          <cell r="W758" t="str">
            <v>No Aplica</v>
          </cell>
          <cell r="X758">
            <v>44586</v>
          </cell>
          <cell r="Y758">
            <v>44889</v>
          </cell>
          <cell r="Z758" t="str">
            <v>Contratación Directa</v>
          </cell>
          <cell r="AA758" t="str">
            <v>Contrato</v>
          </cell>
          <cell r="AB758" t="str">
            <v>Prestación de Servicios Profesionales</v>
          </cell>
          <cell r="AC758" t="str">
            <v>PRESTAR SERVICIOS PROFESIONALES DE ANÁLISIS, REVISIÓN Y PROCESAMIENTO DE BASES DE DATOS PARA EL DESARROLLO E IMPLEMENTACIÓN DE PROGRAMAS E INSTRUMENTOS DE FINANCIACIÓN PARA LA ADQUISICIÓN DE VIVIENDA DESARROLLADOS POR LA SUBSECRETARÍA DE GESTIÓN FINANCIERA.</v>
          </cell>
          <cell r="AD758">
            <v>44586</v>
          </cell>
          <cell r="AE758">
            <v>44586</v>
          </cell>
          <cell r="AF758">
            <v>44586</v>
          </cell>
          <cell r="AG758">
            <v>44889</v>
          </cell>
          <cell r="AH758">
            <v>10</v>
          </cell>
          <cell r="AI758">
            <v>0</v>
          </cell>
          <cell r="AJ758">
            <v>10</v>
          </cell>
          <cell r="AK758">
            <v>10</v>
          </cell>
          <cell r="AL758">
            <v>0</v>
          </cell>
          <cell r="AN758">
            <v>44889</v>
          </cell>
          <cell r="AO758">
            <v>77250000</v>
          </cell>
          <cell r="AP758">
            <v>77250000</v>
          </cell>
          <cell r="AQ758">
            <v>7725000</v>
          </cell>
          <cell r="AR758">
            <v>0</v>
          </cell>
          <cell r="AS758">
            <v>3777</v>
          </cell>
          <cell r="AT758">
            <v>923</v>
          </cell>
          <cell r="AU758">
            <v>44581</v>
          </cell>
          <cell r="AV758">
            <v>77250000</v>
          </cell>
          <cell r="AW758" t="str">
            <v>O23011601190000007825</v>
          </cell>
          <cell r="AX758" t="str">
            <v>INVERSION</v>
          </cell>
          <cell r="AY758">
            <v>0</v>
          </cell>
          <cell r="AZ758" t="str">
            <v>5000279203</v>
          </cell>
          <cell r="BA758" t="str">
            <v>776</v>
          </cell>
          <cell r="BB758">
            <v>44586</v>
          </cell>
          <cell r="BC758">
            <v>77250000</v>
          </cell>
          <cell r="BK758" t="str">
            <v/>
          </cell>
          <cell r="CE758" t="str">
            <v/>
          </cell>
          <cell r="CF758" t="str">
            <v/>
          </cell>
          <cell r="EL758" t="str">
            <v>NO</v>
          </cell>
          <cell r="EM758" t="str">
            <v>No Aplica</v>
          </cell>
          <cell r="EN758" t="str">
            <v xml:space="preserve">120
</v>
          </cell>
          <cell r="EO758" t="e">
            <v>#VALUE!</v>
          </cell>
          <cell r="EP758">
            <v>45789</v>
          </cell>
          <cell r="ES758" t="str">
            <v>Clausula 1 - Numeral 6 y 23</v>
          </cell>
          <cell r="ET75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58" t="str">
            <v>No aplica</v>
          </cell>
        </row>
        <row r="759">
          <cell r="E759">
            <v>753</v>
          </cell>
          <cell r="F759" t="str">
            <v>753-2022</v>
          </cell>
          <cell r="G759" t="str">
            <v>CO1.PCCNTR.3388295</v>
          </cell>
          <cell r="H759" t="str">
            <v>PROMOVER 100 % DE LA IMPLEMENTACIÓN DE LAS FUENTES DE FINANCIACIÓN PARA EL HÁBITAT</v>
          </cell>
          <cell r="I759" t="str">
            <v>En Ejecución</v>
          </cell>
          <cell r="J759" t="str">
            <v>https://community.secop.gov.co/Public/Tendering/OpportunityDetail/Index?noticeUID=CO1.NTC.2684588&amp;isFromPublicArea=True&amp;isModal=true&amp;asPopupView=true</v>
          </cell>
          <cell r="K759" t="str">
            <v>SDHT-SDRPRI-PSP-030-2022</v>
          </cell>
          <cell r="L759" t="str">
            <v>X</v>
          </cell>
          <cell r="N759" t="str">
            <v>CC</v>
          </cell>
          <cell r="O759">
            <v>28948179</v>
          </cell>
          <cell r="P759">
            <v>0</v>
          </cell>
          <cell r="Q759" t="str">
            <v xml:space="preserve">CALDERON </v>
          </cell>
          <cell r="R759" t="str">
            <v>MARLENY ESPITIA</v>
          </cell>
          <cell r="S759" t="str">
            <v>No Aplica</v>
          </cell>
          <cell r="T759" t="str">
            <v xml:space="preserve">MARLENY ESPITIA CALDERON </v>
          </cell>
          <cell r="U759" t="str">
            <v>F</v>
          </cell>
          <cell r="V759">
            <v>44585</v>
          </cell>
          <cell r="W759" t="str">
            <v>No Aplica</v>
          </cell>
          <cell r="X759">
            <v>44586</v>
          </cell>
          <cell r="Y759">
            <v>44934</v>
          </cell>
          <cell r="Z759" t="str">
            <v>Contratación Directa</v>
          </cell>
          <cell r="AA759" t="str">
            <v>Contrato</v>
          </cell>
          <cell r="AB759" t="str">
            <v>Prestación de Servicios Profesionales</v>
          </cell>
          <cell r="AC759" t="str">
            <v>PRESTAR SERVICIOS PROFESIONALES DE CARÁCTER COMERCIAL, REQUERIDOS PARA LA GESTIÓN DE RECURSOS Y LA IMPLEMENTACIÓN Y EJECUCIÓN DE FUENTES DE FINANCIACIÓN QUE CONTRIBUYAN AL MEJORAMIENTO DEL HÁBITAT.</v>
          </cell>
          <cell r="AD759">
            <v>44587</v>
          </cell>
          <cell r="AE759">
            <v>44587</v>
          </cell>
          <cell r="AF759">
            <v>44587</v>
          </cell>
          <cell r="AG759">
            <v>44936</v>
          </cell>
          <cell r="AH759">
            <v>11</v>
          </cell>
          <cell r="AI759">
            <v>15</v>
          </cell>
          <cell r="AJ759">
            <v>11.5</v>
          </cell>
          <cell r="AK759">
            <v>11</v>
          </cell>
          <cell r="AL759">
            <v>15</v>
          </cell>
          <cell r="AN759">
            <v>44936</v>
          </cell>
          <cell r="AO759">
            <v>71070000</v>
          </cell>
          <cell r="AP759">
            <v>71070000</v>
          </cell>
          <cell r="AQ759">
            <v>6180000</v>
          </cell>
          <cell r="AR759">
            <v>0</v>
          </cell>
          <cell r="AS759">
            <v>3007</v>
          </cell>
          <cell r="AT759">
            <v>786</v>
          </cell>
          <cell r="AU759">
            <v>44567</v>
          </cell>
          <cell r="AV759">
            <v>71070000</v>
          </cell>
          <cell r="AW759" t="str">
            <v>O23011601190000007825</v>
          </cell>
          <cell r="AX759" t="str">
            <v>INVERSION</v>
          </cell>
          <cell r="AY759">
            <v>0</v>
          </cell>
          <cell r="AZ759" t="str">
            <v>5000280822</v>
          </cell>
          <cell r="BA759">
            <v>798</v>
          </cell>
          <cell r="BB759">
            <v>44587</v>
          </cell>
          <cell r="BC759">
            <v>71070000</v>
          </cell>
          <cell r="BK759" t="str">
            <v/>
          </cell>
          <cell r="CE759" t="str">
            <v/>
          </cell>
          <cell r="CF759" t="str">
            <v/>
          </cell>
          <cell r="EL759" t="str">
            <v>NO</v>
          </cell>
          <cell r="EM759" t="str">
            <v>No Aplica</v>
          </cell>
          <cell r="EN759" t="str">
            <v xml:space="preserve">120
</v>
          </cell>
          <cell r="EO759" t="e">
            <v>#VALUE!</v>
          </cell>
          <cell r="EP759">
            <v>45836</v>
          </cell>
          <cell r="ES759" t="str">
            <v>Clausula 1 - Numeral 6 y 23</v>
          </cell>
          <cell r="ET75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59" t="str">
            <v>No aplica</v>
          </cell>
        </row>
        <row r="760">
          <cell r="E760">
            <v>754</v>
          </cell>
          <cell r="F760" t="str">
            <v>754-2022</v>
          </cell>
          <cell r="G760" t="str">
            <v>CO1.PCCNTR.3387633</v>
          </cell>
          <cell r="H760" t="str">
            <v>MEJORAR 682 VIVIENDAS  RURALES Y EN BORDES URBANOS PRIORIZADAS</v>
          </cell>
          <cell r="I760" t="str">
            <v>En Ejecución</v>
          </cell>
          <cell r="J760" t="str">
            <v>https://community.secop.gov.co/Public/Tendering/OpportunityDetail/Index?noticeUID=CO1.NTC.2658894&amp;isFromPublicArea=True&amp;isModal=true&amp;asPopupView=true</v>
          </cell>
          <cell r="K760" t="str">
            <v>SDHT-SDO-PSP-064-2022</v>
          </cell>
          <cell r="L760" t="str">
            <v>X</v>
          </cell>
          <cell r="N760" t="str">
            <v>CC</v>
          </cell>
          <cell r="O760">
            <v>1077034483</v>
          </cell>
          <cell r="P760">
            <v>1</v>
          </cell>
          <cell r="Q760" t="str">
            <v xml:space="preserve">GARCIA </v>
          </cell>
          <cell r="R760" t="str">
            <v>SANTIAGO HINCAPIE</v>
          </cell>
          <cell r="S760" t="str">
            <v>No Aplica</v>
          </cell>
          <cell r="T760" t="str">
            <v xml:space="preserve">SANTIAGO HINCAPIE GARCIA </v>
          </cell>
          <cell r="U760" t="str">
            <v>M</v>
          </cell>
          <cell r="V760">
            <v>44586</v>
          </cell>
          <cell r="W760" t="str">
            <v>No Aplica</v>
          </cell>
          <cell r="X760">
            <v>44588</v>
          </cell>
          <cell r="Y760">
            <v>44921</v>
          </cell>
          <cell r="Z760" t="str">
            <v>Contratación Directa</v>
          </cell>
          <cell r="AA760" t="str">
            <v>Contrato</v>
          </cell>
          <cell r="AB760" t="str">
            <v>Prestación de Servicios Profesionales</v>
          </cell>
          <cell r="AC760" t="str">
            <v>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v>
          </cell>
          <cell r="AD760">
            <v>44588</v>
          </cell>
          <cell r="AE760">
            <v>44588</v>
          </cell>
          <cell r="AF760">
            <v>44588</v>
          </cell>
          <cell r="AG760">
            <v>44921</v>
          </cell>
          <cell r="AH760">
            <v>11</v>
          </cell>
          <cell r="AI760">
            <v>0</v>
          </cell>
          <cell r="AJ760">
            <v>11</v>
          </cell>
          <cell r="AK760">
            <v>11</v>
          </cell>
          <cell r="AL760">
            <v>0</v>
          </cell>
          <cell r="AN760">
            <v>44921</v>
          </cell>
          <cell r="AO760">
            <v>57783000</v>
          </cell>
          <cell r="AP760">
            <v>57783000</v>
          </cell>
          <cell r="AQ760">
            <v>5253000</v>
          </cell>
          <cell r="AR760">
            <v>0</v>
          </cell>
          <cell r="AS760">
            <v>3407</v>
          </cell>
          <cell r="AT760">
            <v>241</v>
          </cell>
          <cell r="AU760">
            <v>44565</v>
          </cell>
          <cell r="AV760">
            <v>57783000</v>
          </cell>
          <cell r="AW760" t="str">
            <v>O23011601190000007659</v>
          </cell>
          <cell r="AX760" t="str">
            <v>INVERSION</v>
          </cell>
          <cell r="AY760">
            <v>0</v>
          </cell>
          <cell r="AZ760" t="str">
            <v>5000280941</v>
          </cell>
          <cell r="BA760">
            <v>806</v>
          </cell>
          <cell r="BB760">
            <v>44587</v>
          </cell>
          <cell r="BC760">
            <v>57783000</v>
          </cell>
          <cell r="BK760" t="str">
            <v/>
          </cell>
          <cell r="CE760" t="str">
            <v/>
          </cell>
          <cell r="CF760" t="str">
            <v/>
          </cell>
          <cell r="EL760" t="str">
            <v>NO</v>
          </cell>
          <cell r="EM760" t="str">
            <v>No Aplica</v>
          </cell>
          <cell r="EN760" t="str">
            <v xml:space="preserve">120
</v>
          </cell>
          <cell r="EO760" t="e">
            <v>#VALUE!</v>
          </cell>
          <cell r="EP760">
            <v>45821</v>
          </cell>
          <cell r="ES760" t="str">
            <v>Clausula 1 - Numeral 6 y 23</v>
          </cell>
          <cell r="ET76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60" t="str">
            <v>No aplica</v>
          </cell>
        </row>
        <row r="761">
          <cell r="E761">
            <v>755</v>
          </cell>
          <cell r="F761" t="str">
            <v>755-2022</v>
          </cell>
          <cell r="G761" t="str">
            <v>CO1.PCCNTR.3387662</v>
          </cell>
          <cell r="H761" t="str">
            <v>MEJORAR 682 VIVIENDAS  RURALES Y EN BORDES URBANOS PRIORIZADAS</v>
          </cell>
          <cell r="I761" t="str">
            <v>En Ejecución</v>
          </cell>
          <cell r="J761" t="str">
            <v>https://community.secop.gov.co/Public/Tendering/OpportunityDetail/Index?noticeUID=CO1.NTC.2659149&amp;isFromPublicArea=True&amp;isModal=true&amp;asPopupView=true</v>
          </cell>
          <cell r="K761" t="str">
            <v>SDHT-SDO-PSP-065-2022</v>
          </cell>
          <cell r="L761" t="str">
            <v>X</v>
          </cell>
          <cell r="N761" t="str">
            <v>CC</v>
          </cell>
          <cell r="O761">
            <v>80773998</v>
          </cell>
          <cell r="P761">
            <v>2</v>
          </cell>
          <cell r="Q761" t="str">
            <v>ORTIZ JEREZ</v>
          </cell>
          <cell r="R761" t="str">
            <v>OSCAR LEONARDO</v>
          </cell>
          <cell r="S761" t="str">
            <v>No Aplica</v>
          </cell>
          <cell r="T761" t="str">
            <v>OSCAR LEONARDO ORTIZ JEREZ</v>
          </cell>
          <cell r="U761" t="str">
            <v>M</v>
          </cell>
          <cell r="V761">
            <v>44585</v>
          </cell>
          <cell r="W761" t="str">
            <v>No Aplica</v>
          </cell>
          <cell r="X761">
            <v>44586</v>
          </cell>
          <cell r="Y761">
            <v>44919</v>
          </cell>
          <cell r="Z761" t="str">
            <v>Contratación Directa</v>
          </cell>
          <cell r="AA761" t="str">
            <v>Contrato</v>
          </cell>
          <cell r="AB761" t="str">
            <v>Prestación de Servicios Profesionales</v>
          </cell>
          <cell r="AC761" t="str">
            <v>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v>
          </cell>
          <cell r="AD761">
            <v>44586</v>
          </cell>
          <cell r="AE761">
            <v>44586</v>
          </cell>
          <cell r="AF761">
            <v>44586</v>
          </cell>
          <cell r="AG761">
            <v>44919</v>
          </cell>
          <cell r="AH761">
            <v>11</v>
          </cell>
          <cell r="AI761">
            <v>0</v>
          </cell>
          <cell r="AJ761">
            <v>11</v>
          </cell>
          <cell r="AK761">
            <v>11</v>
          </cell>
          <cell r="AL761">
            <v>0</v>
          </cell>
          <cell r="AN761">
            <v>44919</v>
          </cell>
          <cell r="AO761">
            <v>57783000</v>
          </cell>
          <cell r="AP761">
            <v>57783000</v>
          </cell>
          <cell r="AQ761">
            <v>5253000</v>
          </cell>
          <cell r="AR761">
            <v>0</v>
          </cell>
          <cell r="AS761">
            <v>3408</v>
          </cell>
          <cell r="AT761">
            <v>386</v>
          </cell>
          <cell r="AU761">
            <v>44565</v>
          </cell>
          <cell r="AV761">
            <v>57783000</v>
          </cell>
          <cell r="AW761" t="str">
            <v>O23011601190000007659</v>
          </cell>
          <cell r="AX761" t="str">
            <v>INVERSION</v>
          </cell>
          <cell r="AY761">
            <v>0</v>
          </cell>
          <cell r="AZ761" t="str">
            <v>5000278938</v>
          </cell>
          <cell r="BA761" t="str">
            <v>772</v>
          </cell>
          <cell r="BB761">
            <v>44586</v>
          </cell>
          <cell r="BC761">
            <v>57783000</v>
          </cell>
          <cell r="BK761" t="str">
            <v/>
          </cell>
          <cell r="CE761" t="str">
            <v/>
          </cell>
          <cell r="CF761" t="str">
            <v/>
          </cell>
          <cell r="EL761" t="str">
            <v>NO</v>
          </cell>
          <cell r="EM761" t="str">
            <v>No Aplica</v>
          </cell>
          <cell r="EN761" t="str">
            <v xml:space="preserve">120
</v>
          </cell>
          <cell r="EO761" t="e">
            <v>#VALUE!</v>
          </cell>
          <cell r="EP761">
            <v>45819</v>
          </cell>
          <cell r="ES761" t="str">
            <v>Clausula 1 - Numeral 6 y 23</v>
          </cell>
          <cell r="ET76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61" t="str">
            <v>No aplica</v>
          </cell>
        </row>
        <row r="762">
          <cell r="E762">
            <v>756</v>
          </cell>
          <cell r="F762" t="str">
            <v>756-2022</v>
          </cell>
          <cell r="G762" t="str">
            <v>CO1.PCCNTR.3387832</v>
          </cell>
          <cell r="H762" t="str">
            <v xml:space="preserve">REALIZAR 2 ESTUDIOS O DISEÑOS DE PREFACTIBILIDAD Y FACTIBILIDAD PARA PROYECTOS GESTIONADOS DE REVITALIZACIÓN URBANA PARA LA COMPETITIVIDAD EN TORNO A NUEVAS INTERVENCIONES PÚBLICAS DE DESARROLLO URBANO. </v>
          </cell>
          <cell r="I762" t="str">
            <v>En Ejecución</v>
          </cell>
          <cell r="J762" t="str">
            <v>https://community.secop.gov.co/Public/Tendering/OpportunityDetail/Index?noticeUID=CO1.NTC.2659405&amp;isFromPublicArea=True&amp;isModal=true&amp;asPopupView=true</v>
          </cell>
          <cell r="K762" t="str">
            <v>SDHT-SDO-PSP-071-2022</v>
          </cell>
          <cell r="L762" t="str">
            <v>X</v>
          </cell>
          <cell r="N762" t="str">
            <v>CC</v>
          </cell>
          <cell r="O762">
            <v>81740191</v>
          </cell>
          <cell r="P762">
            <v>8</v>
          </cell>
          <cell r="Q762" t="str">
            <v>SANTIAGO RIVEROS</v>
          </cell>
          <cell r="R762" t="str">
            <v>OSCAR MAURICIO</v>
          </cell>
          <cell r="S762" t="str">
            <v>No Aplica</v>
          </cell>
          <cell r="T762" t="str">
            <v>OSCAR MAURICIO SANTIAGO RIVEROS</v>
          </cell>
          <cell r="U762" t="str">
            <v>M</v>
          </cell>
          <cell r="V762">
            <v>44585</v>
          </cell>
          <cell r="W762" t="str">
            <v>No Aplica</v>
          </cell>
          <cell r="X762">
            <v>44586</v>
          </cell>
          <cell r="Y762">
            <v>44919</v>
          </cell>
          <cell r="Z762" t="str">
            <v>Contratación Directa</v>
          </cell>
          <cell r="AA762" t="str">
            <v>Contrato</v>
          </cell>
          <cell r="AB762" t="str">
            <v>Prestación de Servicios Profesionales</v>
          </cell>
          <cell r="AC762" t="str">
            <v>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v>
          </cell>
          <cell r="AD762">
            <v>44586</v>
          </cell>
          <cell r="AE762">
            <v>44586</v>
          </cell>
          <cell r="AF762">
            <v>44586</v>
          </cell>
          <cell r="AG762">
            <v>44919</v>
          </cell>
          <cell r="AH762">
            <v>11</v>
          </cell>
          <cell r="AI762">
            <v>0</v>
          </cell>
          <cell r="AJ762">
            <v>11</v>
          </cell>
          <cell r="AK762">
            <v>11</v>
          </cell>
          <cell r="AL762">
            <v>0</v>
          </cell>
          <cell r="AN762">
            <v>44919</v>
          </cell>
          <cell r="AO762">
            <v>82258000</v>
          </cell>
          <cell r="AP762">
            <v>82258000</v>
          </cell>
          <cell r="AQ762">
            <v>7478000</v>
          </cell>
          <cell r="AR762">
            <v>0</v>
          </cell>
          <cell r="AS762">
            <v>3740</v>
          </cell>
          <cell r="AT762">
            <v>486</v>
          </cell>
          <cell r="AU762">
            <v>44565</v>
          </cell>
          <cell r="AV762">
            <v>82258000</v>
          </cell>
          <cell r="AW762" t="str">
            <v>O23011602320000007641</v>
          </cell>
          <cell r="AX762" t="str">
            <v>INVERSION</v>
          </cell>
          <cell r="AY762">
            <v>0</v>
          </cell>
          <cell r="AZ762" t="str">
            <v>5000278948</v>
          </cell>
          <cell r="BA762" t="str">
            <v>774</v>
          </cell>
          <cell r="BB762">
            <v>44586</v>
          </cell>
          <cell r="BC762">
            <v>82258000</v>
          </cell>
          <cell r="BK762" t="str">
            <v/>
          </cell>
          <cell r="CE762" t="str">
            <v/>
          </cell>
          <cell r="CF762" t="str">
            <v/>
          </cell>
          <cell r="EL762" t="str">
            <v>NO</v>
          </cell>
          <cell r="EM762" t="str">
            <v>No Aplica</v>
          </cell>
          <cell r="EN762" t="str">
            <v xml:space="preserve">120
</v>
          </cell>
          <cell r="EO762" t="e">
            <v>#VALUE!</v>
          </cell>
          <cell r="EP762">
            <v>45819</v>
          </cell>
          <cell r="ES762" t="str">
            <v>Clausula 1 - Numeral 6 y 23</v>
          </cell>
          <cell r="ET76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62" t="str">
            <v>No aplica</v>
          </cell>
        </row>
        <row r="763">
          <cell r="E763">
            <v>757</v>
          </cell>
          <cell r="F763" t="str">
            <v>757-2022</v>
          </cell>
          <cell r="G763" t="str">
            <v>CO1.PCCNTR.3388131</v>
          </cell>
          <cell r="H763" t="str">
            <v xml:space="preserve">REALIZAR 2 ESTUDIOS O DISEÑOS DE PREFACTIBILIDAD Y FACTIBILIDAD PARA PROYECTOS GESTIONADOS DE REVITALIZACIÓN URBANA PARA LA COMPETITIVIDAD EN TORNO A NUEVAS INTERVENCIONES PÚBLICAS DE DESARROLLO URBANO. </v>
          </cell>
          <cell r="I763" t="str">
            <v>En Ejecución</v>
          </cell>
          <cell r="J763" t="str">
            <v>https://community.secop.gov.co/Public/Tendering/OpportunityDetail/Index?noticeUID=CO1.NTC.2619218&amp;isFromPublicArea=True&amp;isModal=true&amp;asPopupView=true</v>
          </cell>
          <cell r="K763" t="str">
            <v>SDHT-SDO-PSP-016-2022</v>
          </cell>
          <cell r="L763" t="str">
            <v>X</v>
          </cell>
          <cell r="N763" t="str">
            <v>CC</v>
          </cell>
          <cell r="O763">
            <v>52710323</v>
          </cell>
          <cell r="P763">
            <v>1</v>
          </cell>
          <cell r="Q763" t="str">
            <v>AREVALO SANABRIA</v>
          </cell>
          <cell r="R763" t="str">
            <v>LUISA FERNANDA</v>
          </cell>
          <cell r="S763" t="str">
            <v>No Aplica</v>
          </cell>
          <cell r="T763" t="str">
            <v>LUISA FERNANDA AREVALO SANABRIA</v>
          </cell>
          <cell r="U763" t="str">
            <v>F</v>
          </cell>
          <cell r="V763">
            <v>44585</v>
          </cell>
          <cell r="W763" t="str">
            <v>No Aplica</v>
          </cell>
          <cell r="X763">
            <v>44586</v>
          </cell>
          <cell r="Y763">
            <v>44919</v>
          </cell>
          <cell r="Z763" t="str">
            <v>Contratación Directa</v>
          </cell>
          <cell r="AA763" t="str">
            <v>Contrato</v>
          </cell>
          <cell r="AB763" t="str">
            <v>Prestación de Servicios Profesionales</v>
          </cell>
          <cell r="AC763" t="str">
            <v>PRESTAR SERVICIOS PROFESIONALES PARA ESTRUCTURAR, DESARROLLAR Y REVISAR LOS CRITERIOS FINANCIEROS PARA LA IMPLEMENTACIÓN DE LA ESTRATEGIA INTEGRAL DE REVITALIZACIÓN, Y LOS DEMÁS PROYECTOS PRIORIZADOS POR LA SUBDIRECCIÓN DE OPERACIONES.</v>
          </cell>
          <cell r="AD763">
            <v>44586</v>
          </cell>
          <cell r="AE763">
            <v>44586</v>
          </cell>
          <cell r="AF763">
            <v>44586</v>
          </cell>
          <cell r="AG763">
            <v>44919</v>
          </cell>
          <cell r="AH763">
            <v>11</v>
          </cell>
          <cell r="AI763">
            <v>0</v>
          </cell>
          <cell r="AJ763">
            <v>11</v>
          </cell>
          <cell r="AK763">
            <v>11</v>
          </cell>
          <cell r="AL763">
            <v>0</v>
          </cell>
          <cell r="AN763">
            <v>44919</v>
          </cell>
          <cell r="AO763">
            <v>82258000</v>
          </cell>
          <cell r="AP763">
            <v>82258000</v>
          </cell>
          <cell r="AQ763">
            <v>7478000</v>
          </cell>
          <cell r="AR763">
            <v>0</v>
          </cell>
          <cell r="AS763">
            <v>3326</v>
          </cell>
          <cell r="AT763">
            <v>307</v>
          </cell>
          <cell r="AU763">
            <v>44565</v>
          </cell>
          <cell r="AV763">
            <v>82258000</v>
          </cell>
          <cell r="AW763" t="str">
            <v>O23011602320000007641</v>
          </cell>
          <cell r="AX763" t="str">
            <v>INVERSION</v>
          </cell>
          <cell r="AY763">
            <v>0</v>
          </cell>
          <cell r="AZ763" t="str">
            <v>5000278967</v>
          </cell>
          <cell r="BA763" t="str">
            <v>775</v>
          </cell>
          <cell r="BB763">
            <v>44586</v>
          </cell>
          <cell r="BC763">
            <v>82258000</v>
          </cell>
          <cell r="BK763" t="str">
            <v/>
          </cell>
          <cell r="CE763" t="str">
            <v/>
          </cell>
          <cell r="CF763" t="str">
            <v/>
          </cell>
          <cell r="EL763" t="str">
            <v>NO</v>
          </cell>
          <cell r="EM763" t="str">
            <v>No Aplica</v>
          </cell>
          <cell r="EN763" t="str">
            <v xml:space="preserve">120
</v>
          </cell>
          <cell r="EO763" t="e">
            <v>#VALUE!</v>
          </cell>
          <cell r="EP763">
            <v>45819</v>
          </cell>
          <cell r="ES763" t="str">
            <v>Clausula 1 - Numeral 6 y 23</v>
          </cell>
          <cell r="ET76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63" t="str">
            <v>No aplica</v>
          </cell>
        </row>
        <row r="764">
          <cell r="E764">
            <v>758</v>
          </cell>
          <cell r="F764" t="str">
            <v>758-2022</v>
          </cell>
          <cell r="G764" t="str">
            <v>CO1.PCCNTR.3391104</v>
          </cell>
          <cell r="H764" t="str">
            <v xml:space="preserve">REALIZAR 2 ESTUDIOS O DISEÑOS DE PREFACTIBILIDAD Y FACTIBILIDAD PARA PROYECTOS GESTIONADOS DE REVITALIZACIÓN URBANA PARA LA COMPETITIVIDAD EN TORNO A NUEVAS INTERVENCIONES PÚBLICAS DE DESARROLLO URBANO. </v>
          </cell>
          <cell r="I764" t="str">
            <v>En Ejecución</v>
          </cell>
          <cell r="J764" t="str">
            <v>https://community.secop.gov.co/Public/Tendering/OpportunityDetail/Index?noticeUID=CO1.NTC.2686823&amp;isFromPublicArea=True&amp;isModal=true&amp;asPopupView=true</v>
          </cell>
          <cell r="K764" t="str">
            <v>SDHT-SDO-PSP-069-2022</v>
          </cell>
          <cell r="L764" t="str">
            <v>X</v>
          </cell>
          <cell r="N764" t="str">
            <v>CC</v>
          </cell>
          <cell r="O764">
            <v>1110174525</v>
          </cell>
          <cell r="P764">
            <v>1</v>
          </cell>
          <cell r="Q764" t="str">
            <v>LOZANO DUCUARA</v>
          </cell>
          <cell r="R764" t="str">
            <v>VIVIANA</v>
          </cell>
          <cell r="S764" t="str">
            <v>No Aplica</v>
          </cell>
          <cell r="T764" t="str">
            <v>VIVIANA LOZANO DUCUARA</v>
          </cell>
          <cell r="U764" t="str">
            <v>F</v>
          </cell>
          <cell r="V764">
            <v>44585</v>
          </cell>
          <cell r="W764" t="str">
            <v>No Aplica</v>
          </cell>
          <cell r="X764">
            <v>44586</v>
          </cell>
          <cell r="Y764">
            <v>44919</v>
          </cell>
          <cell r="Z764" t="str">
            <v>Contratación Directa</v>
          </cell>
          <cell r="AA764" t="str">
            <v>Contrato</v>
          </cell>
          <cell r="AB764" t="str">
            <v>Prestación de Servicios Profesionales</v>
          </cell>
          <cell r="AC764" t="str">
            <v>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v>
          </cell>
          <cell r="AD764">
            <v>44586</v>
          </cell>
          <cell r="AE764">
            <v>44586</v>
          </cell>
          <cell r="AF764">
            <v>44586</v>
          </cell>
          <cell r="AG764">
            <v>44919</v>
          </cell>
          <cell r="AH764">
            <v>11</v>
          </cell>
          <cell r="AI764">
            <v>0</v>
          </cell>
          <cell r="AJ764">
            <v>11</v>
          </cell>
          <cell r="AK764">
            <v>11</v>
          </cell>
          <cell r="AL764">
            <v>0</v>
          </cell>
          <cell r="AM764">
            <v>44919</v>
          </cell>
          <cell r="AN764">
            <v>44993</v>
          </cell>
          <cell r="AO764">
            <v>82258000</v>
          </cell>
          <cell r="AP764">
            <v>82258000</v>
          </cell>
          <cell r="AQ764">
            <v>7478000</v>
          </cell>
          <cell r="AR764">
            <v>0</v>
          </cell>
          <cell r="AS764">
            <v>3328</v>
          </cell>
          <cell r="AT764">
            <v>397</v>
          </cell>
          <cell r="AU764">
            <v>44565</v>
          </cell>
          <cell r="AV764">
            <v>82258000</v>
          </cell>
          <cell r="AW764" t="str">
            <v>O23011602320000007641</v>
          </cell>
          <cell r="AX764" t="str">
            <v>INVERSION</v>
          </cell>
          <cell r="AY764">
            <v>0</v>
          </cell>
          <cell r="AZ764" t="str">
            <v>5000278945</v>
          </cell>
          <cell r="BA764" t="str">
            <v>773</v>
          </cell>
          <cell r="BB764">
            <v>44586</v>
          </cell>
          <cell r="BC764">
            <v>82258000</v>
          </cell>
          <cell r="BK764" t="str">
            <v/>
          </cell>
          <cell r="CE764" t="str">
            <v/>
          </cell>
          <cell r="CF764" t="str">
            <v/>
          </cell>
          <cell r="DA764">
            <v>44728</v>
          </cell>
          <cell r="DB764" t="str">
            <v>DIEGO HERNAN CALDERON URREGO</v>
          </cell>
          <cell r="DC764">
            <v>1072072800</v>
          </cell>
          <cell r="DD764" t="str">
            <v>KR. 80N No. 80C - 85</v>
          </cell>
          <cell r="DE764">
            <v>3114889867</v>
          </cell>
          <cell r="DF764" t="str">
            <v xml:space="preserve"> diegocal_90@hotmail.com</v>
          </cell>
          <cell r="DG764">
            <v>65557133</v>
          </cell>
          <cell r="DH764" t="str">
            <v>No Aplica</v>
          </cell>
          <cell r="DQ764">
            <v>44638</v>
          </cell>
          <cell r="DR764">
            <v>44638</v>
          </cell>
          <cell r="DS764">
            <v>44714</v>
          </cell>
          <cell r="DT764">
            <v>75</v>
          </cell>
          <cell r="EL764" t="str">
            <v>NO</v>
          </cell>
          <cell r="EM764" t="str">
            <v>No Aplica</v>
          </cell>
          <cell r="EN764" t="str">
            <v xml:space="preserve">120
</v>
          </cell>
          <cell r="EO764" t="e">
            <v>#VALUE!</v>
          </cell>
          <cell r="EP764">
            <v>45893</v>
          </cell>
          <cell r="ES764" t="str">
            <v>Clausula 1 - Numeral 6 y 23</v>
          </cell>
          <cell r="ET76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64" t="str">
            <v>No aplica</v>
          </cell>
        </row>
        <row r="765">
          <cell r="E765">
            <v>759</v>
          </cell>
          <cell r="F765" t="str">
            <v>759-2022</v>
          </cell>
          <cell r="G765" t="str">
            <v>CO1.PCCNTR.3387391</v>
          </cell>
          <cell r="H765" t="str">
            <v>GESTIONAR Y ATENDER EL 100 % DE LOS REQUERIMIENTOS ALLEGADOS A LA ENTIDAD, RELACIONADOS CON ARRENDAMIENTO Y DESARROLLO DE VIVIENDA</v>
          </cell>
          <cell r="I765" t="str">
            <v>En Ejecución</v>
          </cell>
          <cell r="J765" t="str">
            <v>https://community.secop.gov.co/Public/Tendering/OpportunityDetail/Index?noticeUID=CO1.NTC.2684167&amp;isFromPublicArea=True&amp;isModal=true&amp;asPopupView=true</v>
          </cell>
          <cell r="K765" t="str">
            <v>SDHT-SDICV-PSP-067-2022</v>
          </cell>
          <cell r="L765" t="str">
            <v>X</v>
          </cell>
          <cell r="N765" t="str">
            <v>CC</v>
          </cell>
          <cell r="O765">
            <v>53080553</v>
          </cell>
          <cell r="P765">
            <v>6</v>
          </cell>
          <cell r="Q765" t="str">
            <v>REYES ACHIPIZ</v>
          </cell>
          <cell r="R765" t="str">
            <v>LIESET KATHERINE</v>
          </cell>
          <cell r="S765" t="str">
            <v>No Aplica</v>
          </cell>
          <cell r="T765" t="str">
            <v>LIESET KATHERINE REYES ACHIPIZ</v>
          </cell>
          <cell r="U765" t="str">
            <v>F</v>
          </cell>
          <cell r="V765">
            <v>44585</v>
          </cell>
          <cell r="W765" t="str">
            <v>No Aplica</v>
          </cell>
          <cell r="X765">
            <v>44588</v>
          </cell>
          <cell r="Y765">
            <v>44562</v>
          </cell>
          <cell r="Z765" t="str">
            <v>Contratación Directa</v>
          </cell>
          <cell r="AA765" t="str">
            <v>Contrato</v>
          </cell>
          <cell r="AB765" t="str">
            <v>Prestación de Servicios Profesionales</v>
          </cell>
          <cell r="AC765" t="str">
            <v>PRESTAR SERVICIOS PROFESIONALES PARA APOYAR JURÍDICAMENTE EL PROCESO DE COBRO PERSUASIVO Y DEPURACIÓN DE LA CARTERA POR SANCIONES IMPUESTAS A LOS INFRACTORES DE LAS NORMAS DE ENAJENACIÓN Y ARRENDAMIENTO DE INMUEBLES DESTINADOS A VIVIENDA.</v>
          </cell>
          <cell r="AD765">
            <v>44588</v>
          </cell>
          <cell r="AE765">
            <v>44588</v>
          </cell>
          <cell r="AF765">
            <v>44588</v>
          </cell>
          <cell r="AG765">
            <v>44930</v>
          </cell>
          <cell r="AH765">
            <v>11</v>
          </cell>
          <cell r="AI765">
            <v>9</v>
          </cell>
          <cell r="AJ765">
            <v>11.3</v>
          </cell>
          <cell r="AK765">
            <v>11</v>
          </cell>
          <cell r="AL765">
            <v>9</v>
          </cell>
          <cell r="AN765">
            <v>44930</v>
          </cell>
          <cell r="AO765">
            <v>64596450</v>
          </cell>
          <cell r="AP765">
            <v>64596450</v>
          </cell>
          <cell r="AQ765">
            <v>5716500</v>
          </cell>
          <cell r="AR765">
            <v>0</v>
          </cell>
          <cell r="AS765">
            <v>2876</v>
          </cell>
          <cell r="AT765">
            <v>868</v>
          </cell>
          <cell r="AU765">
            <v>44575</v>
          </cell>
          <cell r="AV765">
            <v>64767945</v>
          </cell>
          <cell r="AW765" t="str">
            <v>O23011603450000007812</v>
          </cell>
          <cell r="AX765" t="str">
            <v>INVERSION</v>
          </cell>
          <cell r="AY765">
            <v>0</v>
          </cell>
          <cell r="AZ765" t="str">
            <v>5000279316</v>
          </cell>
          <cell r="BA765" t="str">
            <v>777</v>
          </cell>
          <cell r="BB765">
            <v>44586</v>
          </cell>
          <cell r="BC765">
            <v>64596450</v>
          </cell>
          <cell r="BK765" t="str">
            <v/>
          </cell>
          <cell r="CE765" t="str">
            <v/>
          </cell>
          <cell r="CF765" t="str">
            <v/>
          </cell>
          <cell r="EL765" t="str">
            <v>NO</v>
          </cell>
          <cell r="EM765" t="str">
            <v>No Aplica</v>
          </cell>
          <cell r="EN765" t="str">
            <v xml:space="preserve">120
</v>
          </cell>
          <cell r="EO765" t="e">
            <v>#VALUE!</v>
          </cell>
          <cell r="EP765">
            <v>45830</v>
          </cell>
          <cell r="ES765" t="str">
            <v>Clausula 1 - Numeral 6 y 23</v>
          </cell>
          <cell r="ET76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65" t="str">
            <v>No aplica</v>
          </cell>
        </row>
        <row r="766">
          <cell r="E766">
            <v>760</v>
          </cell>
          <cell r="F766" t="str">
            <v>760-2022</v>
          </cell>
          <cell r="G766" t="str">
            <v>CO1.PCCNTR.3389676</v>
          </cell>
          <cell r="H766" t="str">
            <v>REALIZAR 13 ESTUDIOS Y DISEÑOS PARA CONECTIVIDAD URBANA EN LAS ÁREAS PRIORIZADAS DE ORIGEN INFORMAL</v>
          </cell>
          <cell r="I766" t="str">
            <v>En Ejecución</v>
          </cell>
          <cell r="J766" t="str">
            <v>https://community.secop.gov.co/Public/Tendering/OpportunityDetail/Index?noticeUID=CO1.NTC.2685090&amp;isFromPublicArea=True&amp;isModal=true&amp;asPopupView=true</v>
          </cell>
          <cell r="K766" t="str">
            <v>SDHT-SDB-PSP-106-2022</v>
          </cell>
          <cell r="L766" t="str">
            <v>X</v>
          </cell>
          <cell r="N766" t="str">
            <v>CC</v>
          </cell>
          <cell r="O766">
            <v>79627678</v>
          </cell>
          <cell r="P766">
            <v>2</v>
          </cell>
          <cell r="Q766" t="str">
            <v>VILLAMIL CARDENAS</v>
          </cell>
          <cell r="R766" t="str">
            <v>ANDRES</v>
          </cell>
          <cell r="S766" t="str">
            <v>No Aplica</v>
          </cell>
          <cell r="T766" t="str">
            <v>ANDRES VILLAMIL CARDENAS</v>
          </cell>
          <cell r="U766" t="str">
            <v>M</v>
          </cell>
          <cell r="V766">
            <v>44585</v>
          </cell>
          <cell r="W766">
            <v>44586</v>
          </cell>
          <cell r="X766">
            <v>44586</v>
          </cell>
          <cell r="Y766">
            <v>44919</v>
          </cell>
          <cell r="Z766" t="str">
            <v>Contratación Directa</v>
          </cell>
          <cell r="AA766" t="str">
            <v>Contrato</v>
          </cell>
          <cell r="AB766" t="str">
            <v>Prestación de Servicios Profesionales</v>
          </cell>
          <cell r="AC766" t="str">
            <v xml:space="preserve"> 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v>
          </cell>
          <cell r="AD766">
            <v>44586</v>
          </cell>
          <cell r="AE766">
            <v>44586</v>
          </cell>
          <cell r="AF766">
            <v>44586</v>
          </cell>
          <cell r="AG766">
            <v>44919</v>
          </cell>
          <cell r="AH766">
            <v>11</v>
          </cell>
          <cell r="AI766">
            <v>0</v>
          </cell>
          <cell r="AJ766">
            <v>11</v>
          </cell>
          <cell r="AK766">
            <v>11</v>
          </cell>
          <cell r="AL766">
            <v>0</v>
          </cell>
          <cell r="AN766">
            <v>44919</v>
          </cell>
          <cell r="AO766">
            <v>101970000</v>
          </cell>
          <cell r="AP766">
            <v>101970000</v>
          </cell>
          <cell r="AQ766">
            <v>9270000</v>
          </cell>
          <cell r="AR766">
            <v>0</v>
          </cell>
          <cell r="AS766">
            <v>2770</v>
          </cell>
          <cell r="AT766">
            <v>417</v>
          </cell>
          <cell r="AU766">
            <v>44565</v>
          </cell>
          <cell r="AV766">
            <v>101970000</v>
          </cell>
          <cell r="AW766" t="str">
            <v>O23011601190000007575</v>
          </cell>
          <cell r="AX766" t="str">
            <v>INVERSION</v>
          </cell>
          <cell r="AY766">
            <v>0</v>
          </cell>
          <cell r="AZ766" t="str">
            <v>5000276586</v>
          </cell>
          <cell r="BA766" t="str">
            <v>752</v>
          </cell>
          <cell r="BB766">
            <v>44585</v>
          </cell>
          <cell r="BC766">
            <v>101970000</v>
          </cell>
          <cell r="BK766" t="str">
            <v/>
          </cell>
          <cell r="CE766" t="str">
            <v/>
          </cell>
          <cell r="CF766" t="str">
            <v/>
          </cell>
          <cell r="EL766" t="str">
            <v>NO</v>
          </cell>
          <cell r="EM766" t="str">
            <v>No Aplica</v>
          </cell>
          <cell r="EN766" t="str">
            <v xml:space="preserve">120
</v>
          </cell>
          <cell r="EO766" t="e">
            <v>#VALUE!</v>
          </cell>
          <cell r="EP766">
            <v>45819</v>
          </cell>
          <cell r="ES766" t="str">
            <v>Clausula 1 - Numeral 6 y 23</v>
          </cell>
          <cell r="ET76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66" t="str">
            <v>No aplica</v>
          </cell>
        </row>
        <row r="767">
          <cell r="E767">
            <v>761</v>
          </cell>
          <cell r="F767" t="str">
            <v>761-2022</v>
          </cell>
          <cell r="G767" t="str">
            <v>CO1.PCCNTR.3390617</v>
          </cell>
          <cell r="H767" t="str">
            <v>GESTIONAR Y ATENDER EL 100 % DE LOS REQUERIMIENTOS ALLEGADOS A LA ENTIDAD, RELACIONADOS CON ARRENDAMIENTO Y DESARROLLO DE VIVIENDA</v>
          </cell>
          <cell r="I767" t="str">
            <v>Terminación Anticipada</v>
          </cell>
          <cell r="J767" t="str">
            <v>https://community.secop.gov.co/Public/Tendering/OpportunityDetail/Index?noticeUID=CO1.NTC.2686441&amp;isFromPublicArea=True&amp;isModal=true&amp;asPopupView=true</v>
          </cell>
          <cell r="K767" t="str">
            <v>SDHT-SDICV-PSP-033-2022</v>
          </cell>
          <cell r="L767" t="str">
            <v>X</v>
          </cell>
          <cell r="N767" t="str">
            <v>CC</v>
          </cell>
          <cell r="O767">
            <v>1010223726</v>
          </cell>
          <cell r="P767">
            <v>3</v>
          </cell>
          <cell r="Q767" t="str">
            <v>GALAN LOPEZ</v>
          </cell>
          <cell r="R767" t="str">
            <v>CARLOS HERNAN</v>
          </cell>
          <cell r="S767" t="str">
            <v>No Aplica</v>
          </cell>
          <cell r="T767" t="str">
            <v>CARLOS HERNAN GALAN LOPEZ</v>
          </cell>
          <cell r="U767" t="str">
            <v>M</v>
          </cell>
          <cell r="V767">
            <v>44586</v>
          </cell>
          <cell r="W767" t="str">
            <v>No Aplica</v>
          </cell>
          <cell r="X767">
            <v>44587</v>
          </cell>
          <cell r="Y767">
            <v>44920</v>
          </cell>
          <cell r="Z767" t="str">
            <v>Contratación Directa</v>
          </cell>
          <cell r="AA767" t="str">
            <v>Contrato</v>
          </cell>
          <cell r="AB767" t="str">
            <v>Prestación de Servicios Profesionales</v>
          </cell>
          <cell r="AC767" t="str">
            <v>PRESTAR SERVICIOS PROFESIONALES PARA APOYAR TECNICAMENTE A LA SUBDIRECCIÓN DE INVESTIGACIONES Y CONTROL DE VIVIENDA EN LAS ACTUACIONES ADMINISTRATIVAS RELACIONADAS CON LA ENAJENCIÓN DE VIVIENDA EN BOGOTÁ</v>
          </cell>
          <cell r="AD767">
            <v>44587</v>
          </cell>
          <cell r="AE767">
            <v>44587</v>
          </cell>
          <cell r="AF767">
            <v>44587</v>
          </cell>
          <cell r="AG767">
            <v>44929</v>
          </cell>
          <cell r="AH767">
            <v>9</v>
          </cell>
          <cell r="AI767">
            <v>15</v>
          </cell>
          <cell r="AJ767">
            <v>9.5</v>
          </cell>
          <cell r="AK767">
            <v>9</v>
          </cell>
          <cell r="AL767">
            <v>15</v>
          </cell>
          <cell r="AM767">
            <v>44929</v>
          </cell>
          <cell r="AN767">
            <v>44729</v>
          </cell>
          <cell r="AO767">
            <v>54306750</v>
          </cell>
          <cell r="AP767">
            <v>27058100</v>
          </cell>
          <cell r="AQ767">
            <v>5716500</v>
          </cell>
          <cell r="AR767">
            <v>0</v>
          </cell>
          <cell r="AS767">
            <v>2834</v>
          </cell>
          <cell r="AT767">
            <v>823</v>
          </cell>
          <cell r="AU767">
            <v>44568</v>
          </cell>
          <cell r="AV767">
            <v>54767945</v>
          </cell>
          <cell r="AW767" t="str">
            <v>O23011603450000007812</v>
          </cell>
          <cell r="AX767" t="str">
            <v>INVERSION</v>
          </cell>
          <cell r="AY767">
            <v>0</v>
          </cell>
          <cell r="AZ767" t="str">
            <v>5000279325</v>
          </cell>
          <cell r="BA767" t="str">
            <v>780</v>
          </cell>
          <cell r="BB767">
            <v>44586</v>
          </cell>
          <cell r="BC767">
            <v>54306750</v>
          </cell>
          <cell r="BK767" t="str">
            <v/>
          </cell>
          <cell r="CE767" t="str">
            <v/>
          </cell>
          <cell r="CF767" t="str">
            <v/>
          </cell>
          <cell r="EG767">
            <v>44730</v>
          </cell>
          <cell r="EH767">
            <v>27248650</v>
          </cell>
          <cell r="EI767" t="str">
            <v>OK</v>
          </cell>
          <cell r="EJ767" t="str">
            <v>Por Terminación Anticipada</v>
          </cell>
          <cell r="EK767">
            <v>44730</v>
          </cell>
          <cell r="EL767" t="str">
            <v>NO</v>
          </cell>
          <cell r="EM767" t="str">
            <v>No Aplica</v>
          </cell>
          <cell r="EN767" t="str">
            <v>No Aplica</v>
          </cell>
          <cell r="EO767" t="e">
            <v>#VALUE!</v>
          </cell>
          <cell r="EP767">
            <v>45629</v>
          </cell>
          <cell r="ES767" t="str">
            <v>Clausula 1 - Numeral 6 y 23</v>
          </cell>
          <cell r="ET76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67" t="str">
            <v>No aplica</v>
          </cell>
        </row>
        <row r="768">
          <cell r="E768">
            <v>762</v>
          </cell>
          <cell r="F768" t="str">
            <v>762-2022</v>
          </cell>
          <cell r="G768" t="str">
            <v>CO1.PCCNTR.3395786</v>
          </cell>
          <cell r="H768" t="str">
            <v>GESTIONAR Y ATENDER EL 100 % DE LOS REQUERIMIENTOS ALLEGADOS A LA ENTIDAD, RELACIONADOS CON ARRENDAMIENTO Y DESARROLLO DE VIVIENDA</v>
          </cell>
          <cell r="I768" t="str">
            <v>En Ejecución</v>
          </cell>
          <cell r="J768" t="str">
            <v>https://community.secop.gov.co/Public/Tendering/OpportunityDetail/Index?noticeUID=CO1.NTC.2691079&amp;isFromPublicArea=True&amp;isModal=true&amp;asPopupView=true</v>
          </cell>
          <cell r="K768" t="str">
            <v>SDHT-SDICV-PSP-064-2022</v>
          </cell>
          <cell r="L768" t="str">
            <v>X</v>
          </cell>
          <cell r="N768" t="str">
            <v>CC</v>
          </cell>
          <cell r="O768">
            <v>79604924</v>
          </cell>
          <cell r="P768">
            <v>0</v>
          </cell>
          <cell r="Q768" t="str">
            <v>BARRERA SILVA</v>
          </cell>
          <cell r="R768" t="str">
            <v>EIFER GUILLERMO</v>
          </cell>
          <cell r="S768" t="str">
            <v>No Aplica</v>
          </cell>
          <cell r="T768" t="str">
            <v>EIFER GUILLERMO BARRERA SILVA</v>
          </cell>
          <cell r="U768" t="str">
            <v>M</v>
          </cell>
          <cell r="V768">
            <v>44586</v>
          </cell>
          <cell r="W768" t="str">
            <v>No Aplica</v>
          </cell>
          <cell r="X768">
            <v>44587</v>
          </cell>
          <cell r="Y768">
            <v>44926</v>
          </cell>
          <cell r="Z768" t="str">
            <v>Contratación Directa</v>
          </cell>
          <cell r="AA768" t="str">
            <v>Contrato</v>
          </cell>
          <cell r="AB768" t="str">
            <v>Prestación de Servicios Profesionales</v>
          </cell>
          <cell r="AC768" t="str">
            <v>PRESTAR SERVICIOS PROFESIONALES DE APOYO JURIDICO PARA SUSTANCIAR INVESTIGACIONES ADMINISTRATIVAS RELACIONADAS CON LA ENAJENACION Y ARRENDAMIENTO DE VIVIENDA</v>
          </cell>
          <cell r="AD768">
            <v>44587</v>
          </cell>
          <cell r="AE768">
            <v>44587</v>
          </cell>
          <cell r="AF768">
            <v>44587</v>
          </cell>
          <cell r="AG768">
            <v>44935</v>
          </cell>
          <cell r="AH768">
            <v>11</v>
          </cell>
          <cell r="AI768">
            <v>15</v>
          </cell>
          <cell r="AJ768">
            <v>11.5</v>
          </cell>
          <cell r="AK768">
            <v>11</v>
          </cell>
          <cell r="AL768">
            <v>15</v>
          </cell>
          <cell r="AN768">
            <v>44935</v>
          </cell>
          <cell r="AO768">
            <v>65739750</v>
          </cell>
          <cell r="AP768">
            <v>65739750</v>
          </cell>
          <cell r="AQ768">
            <v>5716500</v>
          </cell>
          <cell r="AR768">
            <v>0</v>
          </cell>
          <cell r="AS768">
            <v>2851</v>
          </cell>
          <cell r="AT768">
            <v>866</v>
          </cell>
          <cell r="AU768">
            <v>44575</v>
          </cell>
          <cell r="AV768">
            <v>65739750</v>
          </cell>
          <cell r="AW768" t="str">
            <v>O23011603450000007812</v>
          </cell>
          <cell r="AX768" t="str">
            <v>INVERSION</v>
          </cell>
          <cell r="AY768">
            <v>0</v>
          </cell>
          <cell r="AZ768" t="str">
            <v>5000279356</v>
          </cell>
          <cell r="BA768" t="str">
            <v>781</v>
          </cell>
          <cell r="BB768">
            <v>44586</v>
          </cell>
          <cell r="BC768">
            <v>65739750</v>
          </cell>
          <cell r="BK768" t="str">
            <v/>
          </cell>
          <cell r="CE768" t="str">
            <v/>
          </cell>
          <cell r="CF768" t="str">
            <v/>
          </cell>
          <cell r="EL768" t="str">
            <v>NO</v>
          </cell>
          <cell r="EM768" t="str">
            <v>No Aplica</v>
          </cell>
          <cell r="EN768" t="str">
            <v xml:space="preserve">120
</v>
          </cell>
          <cell r="EO768" t="e">
            <v>#VALUE!</v>
          </cell>
          <cell r="EP768">
            <v>45835</v>
          </cell>
          <cell r="ES768" t="str">
            <v>Clausula 1 - Numeral 6 y 23</v>
          </cell>
          <cell r="ET76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68" t="str">
            <v>No aplica</v>
          </cell>
        </row>
        <row r="769">
          <cell r="E769">
            <v>763</v>
          </cell>
          <cell r="F769" t="str">
            <v>763-2022</v>
          </cell>
          <cell r="G769" t="str">
            <v>CO1.PCCNTR.3393463</v>
          </cell>
          <cell r="H769" t="str">
            <v>GESTIONAR Y ATENDER EL 100 % DE LOS REQUERIMIENTOS ALLEGADOS A LA ENTIDAD, RELACIONADOS CON ARRENDAMIENTO Y DESARROLLO DE VIVIENDA</v>
          </cell>
          <cell r="I769" t="str">
            <v>En Ejecución</v>
          </cell>
          <cell r="J769" t="str">
            <v>https://community.secop.gov.co/Public/Tendering/OpportunityDetail/Index?noticeUID=CO1.NTC.2689310&amp;isFromPublicArea=True&amp;isModal=true&amp;asPopupView=true</v>
          </cell>
          <cell r="K769" t="str">
            <v>SDHT-SDICV-PSP-063-2022</v>
          </cell>
          <cell r="L769" t="str">
            <v>X</v>
          </cell>
          <cell r="N769" t="str">
            <v>CC</v>
          </cell>
          <cell r="O769">
            <v>1014207920</v>
          </cell>
          <cell r="P769">
            <v>3</v>
          </cell>
          <cell r="Q769" t="str">
            <v>LOPEZ RICO</v>
          </cell>
          <cell r="R769" t="str">
            <v>JUAN CARLOS</v>
          </cell>
          <cell r="S769" t="str">
            <v>No Aplica</v>
          </cell>
          <cell r="T769" t="str">
            <v>JUAN CARLOS LOPEZ RICO</v>
          </cell>
          <cell r="U769" t="str">
            <v>M</v>
          </cell>
          <cell r="V769">
            <v>44586</v>
          </cell>
          <cell r="W769" t="str">
            <v>No Aplica</v>
          </cell>
          <cell r="X769">
            <v>44587</v>
          </cell>
          <cell r="Y769">
            <v>44926</v>
          </cell>
          <cell r="Z769" t="str">
            <v>Contratación Directa</v>
          </cell>
          <cell r="AA769" t="str">
            <v>Contrato</v>
          </cell>
          <cell r="AB769" t="str">
            <v>Prestación de Servicios Profesionales</v>
          </cell>
          <cell r="AC769" t="str">
            <v>PRESTAR SERVICIOS PROFESIONALES DE APOYO JURIDICO PARA SUSTANCIAR INVESTIGACIONESADMINISTRATIVAS RELACIONADAS CON LA ENAJENACIÓN Y ARRENDAMIENTO DE VIVIENDA</v>
          </cell>
          <cell r="AD769">
            <v>44587</v>
          </cell>
          <cell r="AE769">
            <v>44587</v>
          </cell>
          <cell r="AF769">
            <v>44587</v>
          </cell>
          <cell r="AG769">
            <v>44935</v>
          </cell>
          <cell r="AH769">
            <v>11</v>
          </cell>
          <cell r="AI769">
            <v>15</v>
          </cell>
          <cell r="AJ769">
            <v>11.5</v>
          </cell>
          <cell r="AK769">
            <v>11</v>
          </cell>
          <cell r="AL769">
            <v>15</v>
          </cell>
          <cell r="AN769">
            <v>44935</v>
          </cell>
          <cell r="AO769">
            <v>65739750</v>
          </cell>
          <cell r="AP769">
            <v>65739750</v>
          </cell>
          <cell r="AQ769">
            <v>5716500</v>
          </cell>
          <cell r="AR769">
            <v>0</v>
          </cell>
          <cell r="AS769">
            <v>2863</v>
          </cell>
          <cell r="AT769">
            <v>860</v>
          </cell>
          <cell r="AU769">
            <v>44574</v>
          </cell>
          <cell r="AV769">
            <v>65739750</v>
          </cell>
          <cell r="AW769" t="str">
            <v>O23011603450000007812</v>
          </cell>
          <cell r="AX769" t="str">
            <v>INVERSION</v>
          </cell>
          <cell r="AY769">
            <v>0</v>
          </cell>
          <cell r="AZ769" t="str">
            <v>5000278853</v>
          </cell>
          <cell r="BA769" t="str">
            <v>770</v>
          </cell>
          <cell r="BB769">
            <v>44586</v>
          </cell>
          <cell r="BC769">
            <v>65739750</v>
          </cell>
          <cell r="BK769" t="str">
            <v/>
          </cell>
          <cell r="CE769" t="str">
            <v/>
          </cell>
          <cell r="CF769" t="str">
            <v/>
          </cell>
          <cell r="EL769" t="str">
            <v>NO</v>
          </cell>
          <cell r="EM769" t="str">
            <v>No Aplica</v>
          </cell>
          <cell r="EN769" t="str">
            <v xml:space="preserve">120
</v>
          </cell>
          <cell r="EO769" t="e">
            <v>#VALUE!</v>
          </cell>
          <cell r="EP769">
            <v>45835</v>
          </cell>
          <cell r="ES769" t="str">
            <v>Clausula 1 - Numeral 6 y 23</v>
          </cell>
          <cell r="ET76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69" t="str">
            <v>No aplica</v>
          </cell>
        </row>
        <row r="770">
          <cell r="E770">
            <v>764</v>
          </cell>
          <cell r="F770" t="str">
            <v>764-2022</v>
          </cell>
          <cell r="G770" t="str">
            <v>CO1.PCCNTR.3392253</v>
          </cell>
          <cell r="H770" t="str">
            <v>IMPLEMENTAR 100 % DEL SISTEMA DE SERVICIO AL CIUDADANO.</v>
          </cell>
          <cell r="I770" t="str">
            <v>En Ejecución</v>
          </cell>
          <cell r="J770" t="str">
            <v>https://community.secop.gov.co/Public/Tendering/OpportunityDetail/Index?noticeUID=CO1.NTC.2687888&amp;isFromPublicArea=True&amp;isModal=true&amp;asPopupView=true</v>
          </cell>
          <cell r="K770" t="str">
            <v>SDHT-SDA-PSAG-009-2022</v>
          </cell>
          <cell r="L770" t="str">
            <v>X</v>
          </cell>
          <cell r="N770" t="str">
            <v>CC</v>
          </cell>
          <cell r="O770">
            <v>1022377708</v>
          </cell>
          <cell r="P770">
            <v>5</v>
          </cell>
          <cell r="Q770" t="str">
            <v>ESPITIA AGUILAR</v>
          </cell>
          <cell r="R770" t="str">
            <v>JHONNATAN ALEXIS</v>
          </cell>
          <cell r="S770" t="str">
            <v>No Aplica</v>
          </cell>
          <cell r="T770" t="str">
            <v>JHONNATAN ALEXIS ESPITIA AGUILAR</v>
          </cell>
          <cell r="U770" t="str">
            <v>M</v>
          </cell>
          <cell r="V770">
            <v>44585</v>
          </cell>
          <cell r="W770" t="str">
            <v>No Aplica</v>
          </cell>
          <cell r="X770">
            <v>44587</v>
          </cell>
          <cell r="Y770">
            <v>44766</v>
          </cell>
          <cell r="Z770" t="str">
            <v>Contratación Directa</v>
          </cell>
          <cell r="AA770" t="str">
            <v>Contrato</v>
          </cell>
          <cell r="AB770" t="str">
            <v>Prestación de Servicios  de Apoyo a la Gestión</v>
          </cell>
          <cell r="AC770" t="str">
            <v>PRESTAR SERVICIOS TÉCNICOS PARA APOYAR LA GESTIÓN ADMINISTRATIVA Y OPERATIVA A CARGO DEL PROCESO DE SERVICIO A LA CIUDADANÍA.</v>
          </cell>
          <cell r="AD770">
            <v>44587</v>
          </cell>
          <cell r="AE770">
            <v>44587</v>
          </cell>
          <cell r="AF770">
            <v>44587</v>
          </cell>
          <cell r="AG770">
            <v>44767</v>
          </cell>
          <cell r="AH770">
            <v>6</v>
          </cell>
          <cell r="AI770">
            <v>0</v>
          </cell>
          <cell r="AJ770">
            <v>6</v>
          </cell>
          <cell r="AK770">
            <v>6</v>
          </cell>
          <cell r="AL770">
            <v>0</v>
          </cell>
          <cell r="AN770">
            <v>44767</v>
          </cell>
          <cell r="AO770">
            <v>27000000</v>
          </cell>
          <cell r="AP770">
            <v>27000000</v>
          </cell>
          <cell r="AQ770">
            <v>4500000</v>
          </cell>
          <cell r="AR770">
            <v>0</v>
          </cell>
          <cell r="AS770">
            <v>3064</v>
          </cell>
          <cell r="AT770">
            <v>657</v>
          </cell>
          <cell r="AU770">
            <v>44565</v>
          </cell>
          <cell r="AV770">
            <v>27000000</v>
          </cell>
          <cell r="AW770" t="str">
            <v>O23011605560000007754</v>
          </cell>
          <cell r="AX770" t="str">
            <v>INVERSION</v>
          </cell>
          <cell r="AY770">
            <v>0</v>
          </cell>
          <cell r="AZ770" t="str">
            <v>5000276908</v>
          </cell>
          <cell r="BA770" t="str">
            <v>754</v>
          </cell>
          <cell r="BB770">
            <v>44585</v>
          </cell>
          <cell r="BC770">
            <v>27000000</v>
          </cell>
          <cell r="BK770" t="str">
            <v/>
          </cell>
          <cell r="CE770" t="str">
            <v/>
          </cell>
          <cell r="CF770" t="str">
            <v/>
          </cell>
          <cell r="EL770" t="str">
            <v>NO</v>
          </cell>
          <cell r="EM770" t="str">
            <v>No Aplica</v>
          </cell>
          <cell r="EN770" t="str">
            <v xml:space="preserve">120
</v>
          </cell>
          <cell r="EO770" t="e">
            <v>#VALUE!</v>
          </cell>
          <cell r="EP770">
            <v>45667</v>
          </cell>
          <cell r="ES770" t="str">
            <v>Clausula 1 - Numeral 6 y 23</v>
          </cell>
          <cell r="ET77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70" t="str">
            <v>No aplica</v>
          </cell>
        </row>
        <row r="771">
          <cell r="E771">
            <v>765</v>
          </cell>
          <cell r="F771" t="str">
            <v>765-2022</v>
          </cell>
          <cell r="G771" t="str">
            <v>CO1.PCCNTR.3394445</v>
          </cell>
          <cell r="H771" t="str">
            <v>IMPLEMENTAR 100 % DEL SISTEMA DE SERVICIO AL CIUDADANO.</v>
          </cell>
          <cell r="I771" t="str">
            <v>En Ejecución</v>
          </cell>
          <cell r="J771" t="str">
            <v>https://community.secop.gov.co/Public/Tendering/OpportunityDetail/Index?noticeUID=CO1.NTC.2689656&amp;isFromPublicArea=True&amp;isModal=true&amp;asPopupView=true</v>
          </cell>
          <cell r="K771" t="str">
            <v>SDHT-SDA-PSAG-011-2022</v>
          </cell>
          <cell r="L771" t="str">
            <v>X</v>
          </cell>
          <cell r="N771" t="str">
            <v>CC</v>
          </cell>
          <cell r="O771">
            <v>1010208745</v>
          </cell>
          <cell r="P771">
            <v>0</v>
          </cell>
          <cell r="Q771" t="str">
            <v>GOMEZ ROJAS</v>
          </cell>
          <cell r="R771" t="str">
            <v>ANYELA KATERINE</v>
          </cell>
          <cell r="S771" t="str">
            <v>No Aplica</v>
          </cell>
          <cell r="T771" t="str">
            <v>ANYELA KATERINE GOMEZ ROJAS</v>
          </cell>
          <cell r="U771" t="str">
            <v>F</v>
          </cell>
          <cell r="V771">
            <v>44586</v>
          </cell>
          <cell r="W771" t="str">
            <v>No Aplica</v>
          </cell>
          <cell r="X771">
            <v>44587</v>
          </cell>
          <cell r="Y771">
            <v>44767</v>
          </cell>
          <cell r="Z771" t="str">
            <v>Contratación Directa</v>
          </cell>
          <cell r="AA771" t="str">
            <v>Contrato</v>
          </cell>
          <cell r="AB771" t="str">
            <v>Prestación de Servicios  de Apoyo a la Gestión</v>
          </cell>
          <cell r="AC771" t="str">
            <v>PRESTAR SERVICIOS DE APOYO A LA GESTIÓN, PARA LA ATENCIÓN A LA CIUDADANÍA SOBRE LA OFERTA INSTITUCIONAL DE LA SECRETARÍA DISTRITAL DE HÁBITAT, MEDIANTE LOS CANALES OFICIALES DE LA ENTIDAD</v>
          </cell>
          <cell r="AD771">
            <v>44587</v>
          </cell>
          <cell r="AE771">
            <v>44587</v>
          </cell>
          <cell r="AF771">
            <v>44587</v>
          </cell>
          <cell r="AG771">
            <v>44767</v>
          </cell>
          <cell r="AH771">
            <v>6</v>
          </cell>
          <cell r="AI771">
            <v>0</v>
          </cell>
          <cell r="AJ771">
            <v>6</v>
          </cell>
          <cell r="AK771">
            <v>6</v>
          </cell>
          <cell r="AL771">
            <v>0</v>
          </cell>
          <cell r="AN771">
            <v>44767</v>
          </cell>
          <cell r="AO771">
            <v>21000000</v>
          </cell>
          <cell r="AP771">
            <v>21000000</v>
          </cell>
          <cell r="AQ771">
            <v>3500000</v>
          </cell>
          <cell r="AR771">
            <v>0</v>
          </cell>
          <cell r="AS771">
            <v>3067</v>
          </cell>
          <cell r="AT771">
            <v>670</v>
          </cell>
          <cell r="AU771">
            <v>44565</v>
          </cell>
          <cell r="AV771">
            <v>21000000</v>
          </cell>
          <cell r="AW771" t="str">
            <v>O23011605560000007754</v>
          </cell>
          <cell r="AX771" t="str">
            <v>INVERSION</v>
          </cell>
          <cell r="AY771">
            <v>0</v>
          </cell>
          <cell r="AZ771" t="str">
            <v>5000277929</v>
          </cell>
          <cell r="BA771" t="str">
            <v>764</v>
          </cell>
          <cell r="BB771">
            <v>44586</v>
          </cell>
          <cell r="BC771">
            <v>21000000</v>
          </cell>
          <cell r="BK771" t="str">
            <v/>
          </cell>
          <cell r="CE771" t="str">
            <v/>
          </cell>
          <cell r="CF771" t="str">
            <v/>
          </cell>
          <cell r="EL771" t="str">
            <v>NO</v>
          </cell>
          <cell r="EM771" t="str">
            <v>No Aplica</v>
          </cell>
          <cell r="EN771" t="str">
            <v xml:space="preserve">120
</v>
          </cell>
          <cell r="EO771" t="e">
            <v>#VALUE!</v>
          </cell>
          <cell r="EP771">
            <v>45667</v>
          </cell>
          <cell r="ES771" t="str">
            <v>Clausula 1 - Numeral 6 y 23</v>
          </cell>
          <cell r="ET77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71" t="str">
            <v>No aplica</v>
          </cell>
        </row>
        <row r="772">
          <cell r="E772">
            <v>766</v>
          </cell>
          <cell r="F772" t="str">
            <v>766-2022</v>
          </cell>
          <cell r="G772" t="str">
            <v>CO1.PCCNTR.3394974</v>
          </cell>
          <cell r="H772" t="str">
            <v xml:space="preserve">IMPLEMENTAR 1  SISTEMA  DE GESTIÓN DOCUMENTAL </v>
          </cell>
          <cell r="I772" t="str">
            <v>En Ejecución</v>
          </cell>
          <cell r="J772" t="str">
            <v>https://community.secop.gov.co/Public/Tendering/OpportunityDetail/Index?noticeUID=CO1.NTC.2690529&amp;isFromPublicArea=True&amp;isModal=true&amp;asPopupView=true</v>
          </cell>
          <cell r="K772" t="str">
            <v>SDHT-SDA-PSP-049-2022</v>
          </cell>
          <cell r="L772" t="str">
            <v>X</v>
          </cell>
          <cell r="N772" t="str">
            <v>CC</v>
          </cell>
          <cell r="O772">
            <v>1019139676</v>
          </cell>
          <cell r="P772">
            <v>7</v>
          </cell>
          <cell r="Q772" t="str">
            <v>GERENA SUAREZ</v>
          </cell>
          <cell r="R772" t="str">
            <v>DANNY PAOLA</v>
          </cell>
          <cell r="S772" t="str">
            <v>No Aplica</v>
          </cell>
          <cell r="T772" t="str">
            <v>DANNY PAOLA GERENA SUAREZ</v>
          </cell>
          <cell r="U772" t="str">
            <v>F</v>
          </cell>
          <cell r="V772">
            <v>44586</v>
          </cell>
          <cell r="W772">
            <v>44589</v>
          </cell>
          <cell r="X772">
            <v>44587</v>
          </cell>
          <cell r="Y772">
            <v>44927</v>
          </cell>
          <cell r="Z772" t="str">
            <v>Contratación Directa</v>
          </cell>
          <cell r="AA772" t="str">
            <v>Contrato</v>
          </cell>
          <cell r="AB772" t="str">
            <v>Prestación de Servicios Profesionales</v>
          </cell>
          <cell r="AC772" t="str">
            <v>PRESTAR LOS SERVICIOS PROFESIONALES PARA APOYAR JURÍDICAMENTE EL PROCESO DE GESTIÓN DOCUMENTAL Y APOYAR LA ELABORACIÓN Y ACTUALIZACIÓN DE LOS INSTRUMENTOS ARCHIVÍSTICOS DE LA SECRETARÍA DISTRITAL DEL HÁBITAT</v>
          </cell>
          <cell r="AD772">
            <v>44589</v>
          </cell>
          <cell r="AE772">
            <v>44589</v>
          </cell>
          <cell r="AF772">
            <v>44589</v>
          </cell>
          <cell r="AG772">
            <v>44937</v>
          </cell>
          <cell r="AH772">
            <v>11</v>
          </cell>
          <cell r="AI772">
            <v>8</v>
          </cell>
          <cell r="AJ772">
            <v>11.266666666666667</v>
          </cell>
          <cell r="AK772">
            <v>11</v>
          </cell>
          <cell r="AL772">
            <v>8</v>
          </cell>
          <cell r="AN772">
            <v>44937</v>
          </cell>
          <cell r="AO772">
            <v>63093333</v>
          </cell>
          <cell r="AP772">
            <v>63093333</v>
          </cell>
          <cell r="AQ772">
            <v>5600000</v>
          </cell>
          <cell r="AR772">
            <v>0.3333333283662796</v>
          </cell>
          <cell r="AS772">
            <v>3099</v>
          </cell>
          <cell r="AT772">
            <v>613</v>
          </cell>
          <cell r="AU772">
            <v>44565</v>
          </cell>
          <cell r="AV772">
            <v>64400000</v>
          </cell>
          <cell r="AW772" t="str">
            <v>O23011605560000007754</v>
          </cell>
          <cell r="AX772" t="str">
            <v>INVERSION</v>
          </cell>
          <cell r="AY772">
            <v>0</v>
          </cell>
          <cell r="AZ772" t="str">
            <v>5000277937</v>
          </cell>
          <cell r="BA772" t="str">
            <v>765</v>
          </cell>
          <cell r="BB772">
            <v>44586</v>
          </cell>
          <cell r="BC772">
            <v>63093333</v>
          </cell>
          <cell r="BK772" t="str">
            <v/>
          </cell>
          <cell r="CE772" t="str">
            <v/>
          </cell>
          <cell r="CF772" t="str">
            <v/>
          </cell>
          <cell r="EL772" t="str">
            <v>NO</v>
          </cell>
          <cell r="EM772" t="str">
            <v>No Aplica</v>
          </cell>
          <cell r="EN772" t="str">
            <v xml:space="preserve">120
</v>
          </cell>
          <cell r="EO772" t="e">
            <v>#VALUE!</v>
          </cell>
          <cell r="EP772">
            <v>45837</v>
          </cell>
          <cell r="ES772" t="str">
            <v>Clausula 1 - Numeral 6 y 23</v>
          </cell>
          <cell r="ET77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72" t="str">
            <v>No aplica</v>
          </cell>
        </row>
        <row r="773">
          <cell r="E773">
            <v>767</v>
          </cell>
          <cell r="F773" t="str">
            <v>767-2022</v>
          </cell>
          <cell r="G773" t="str">
            <v>CO1.PCCNTR.3395554</v>
          </cell>
          <cell r="H773" t="str">
            <v xml:space="preserve">IMPLEMENTAR 1  SISTEMA  DE GESTIÓN DOCUMENTAL </v>
          </cell>
          <cell r="I773" t="str">
            <v>En Ejecución</v>
          </cell>
          <cell r="J773" t="str">
            <v>https://community.secop.gov.co/Public/Tendering/OpportunityDetail/Index?noticeUID=CO1.NTC.2690590&amp;isFromPublicArea=True&amp;isModal=true&amp;asPopupView=true</v>
          </cell>
          <cell r="K773" t="str">
            <v>SDHT-SDA-PSP-051-2022</v>
          </cell>
          <cell r="L773" t="str">
            <v>X</v>
          </cell>
          <cell r="N773" t="str">
            <v>CC</v>
          </cell>
          <cell r="O773">
            <v>52961136</v>
          </cell>
          <cell r="P773">
            <v>5</v>
          </cell>
          <cell r="Q773" t="str">
            <v>LINARES ROMERO</v>
          </cell>
          <cell r="R773" t="str">
            <v>DIANA CAROLINA</v>
          </cell>
          <cell r="S773" t="str">
            <v>No Aplica</v>
          </cell>
          <cell r="T773" t="str">
            <v>DIANA CAROLINA LINARES ROMERO</v>
          </cell>
          <cell r="U773" t="str">
            <v>F</v>
          </cell>
          <cell r="V773">
            <v>44586</v>
          </cell>
          <cell r="W773">
            <v>44589</v>
          </cell>
          <cell r="X773">
            <v>44587</v>
          </cell>
          <cell r="Y773">
            <v>44927</v>
          </cell>
          <cell r="Z773" t="str">
            <v>Contratación Directa</v>
          </cell>
          <cell r="AA773" t="str">
            <v>Contrato</v>
          </cell>
          <cell r="AB773" t="str">
            <v>Prestación de Servicios Profesionales</v>
          </cell>
          <cell r="AC773" t="str">
            <v>PRESTAR SERVICIOS PROFESIONALES EN EL PROCESO DE GESTIÓN DOCUMENTAL PARA APOYAR LA ELABORACIÓN Y/O ACTUALIZACIÓN DE LOS INSTRUMENTOS ARCHIVÍSTICOS: TABLAS DE RETENCIÓN DOCUMENTAL Y TABLAS DE VALORACIÓN DOCUMENTAL, DE LA SECRETARÍA DISTRITAL DEL HÁBITAT.</v>
          </cell>
          <cell r="AD773">
            <v>44589</v>
          </cell>
          <cell r="AE773">
            <v>44589</v>
          </cell>
          <cell r="AF773">
            <v>44589</v>
          </cell>
          <cell r="AG773">
            <v>44930</v>
          </cell>
          <cell r="AH773">
            <v>11</v>
          </cell>
          <cell r="AI773">
            <v>8</v>
          </cell>
          <cell r="AJ773">
            <v>11.266666666666667</v>
          </cell>
          <cell r="AK773">
            <v>11</v>
          </cell>
          <cell r="AL773">
            <v>8</v>
          </cell>
          <cell r="AN773">
            <v>44930</v>
          </cell>
          <cell r="AO773">
            <v>63093333</v>
          </cell>
          <cell r="AP773">
            <v>63093333</v>
          </cell>
          <cell r="AQ773">
            <v>5600000</v>
          </cell>
          <cell r="AR773">
            <v>0.3333333283662796</v>
          </cell>
          <cell r="AS773">
            <v>3100</v>
          </cell>
          <cell r="AT773">
            <v>539</v>
          </cell>
          <cell r="AU773">
            <v>44565</v>
          </cell>
          <cell r="AV773">
            <v>64400000</v>
          </cell>
          <cell r="AW773" t="str">
            <v>O23011605560000007754</v>
          </cell>
          <cell r="AX773" t="str">
            <v>INVERSION</v>
          </cell>
          <cell r="AY773">
            <v>0</v>
          </cell>
          <cell r="AZ773" t="str">
            <v>5000278082</v>
          </cell>
          <cell r="BA773" t="str">
            <v>766</v>
          </cell>
          <cell r="BB773">
            <v>44586</v>
          </cell>
          <cell r="BC773">
            <v>63093333</v>
          </cell>
          <cell r="BK773" t="str">
            <v/>
          </cell>
          <cell r="CE773" t="str">
            <v/>
          </cell>
          <cell r="CF773" t="str">
            <v/>
          </cell>
          <cell r="EL773" t="str">
            <v>NO</v>
          </cell>
          <cell r="EM773" t="str">
            <v>No Aplica</v>
          </cell>
          <cell r="EN773" t="str">
            <v xml:space="preserve">120
</v>
          </cell>
          <cell r="EO773" t="e">
            <v>#VALUE!</v>
          </cell>
          <cell r="EP773">
            <v>45830</v>
          </cell>
          <cell r="ES773" t="str">
            <v>Clausula 1 - Numeral 6 y 23</v>
          </cell>
          <cell r="ET77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73" t="str">
            <v>No aplica</v>
          </cell>
        </row>
        <row r="774">
          <cell r="E774">
            <v>768</v>
          </cell>
          <cell r="F774" t="str">
            <v>768-2022</v>
          </cell>
          <cell r="G774" t="str">
            <v>CO1.PCCNTR.3392371</v>
          </cell>
          <cell r="H774" t="str">
            <v>IMPLEMENTAR 100 % DEL SISTEMA DE SERVICIO AL CIUDADANO.</v>
          </cell>
          <cell r="I774" t="str">
            <v>En Ejecución</v>
          </cell>
          <cell r="J774" t="str">
            <v>https://community.secop.gov.co/Public/Tendering/OpportunityDetail/Index?noticeUID=CO1.NTC.2688331&amp;isFromPublicArea=True&amp;isModal=true&amp;asPopupView=true</v>
          </cell>
          <cell r="K774" t="str">
            <v>SDHT-SDA-PSAG-025-2022</v>
          </cell>
          <cell r="L774" t="str">
            <v>X</v>
          </cell>
          <cell r="N774" t="str">
            <v>CC</v>
          </cell>
          <cell r="O774">
            <v>20892422</v>
          </cell>
          <cell r="P774">
            <v>4</v>
          </cell>
          <cell r="Q774" t="str">
            <v>MENDOZA VEGA</v>
          </cell>
          <cell r="R774" t="str">
            <v>ANGELA MILENA</v>
          </cell>
          <cell r="S774" t="str">
            <v>No Aplica</v>
          </cell>
          <cell r="T774" t="str">
            <v>ANGELA MILENA MENDOZA VEGA</v>
          </cell>
          <cell r="U774" t="str">
            <v>F</v>
          </cell>
          <cell r="V774">
            <v>44586</v>
          </cell>
          <cell r="W774" t="str">
            <v>No Aplica</v>
          </cell>
          <cell r="X774">
            <v>44587</v>
          </cell>
          <cell r="Y774">
            <v>44767</v>
          </cell>
          <cell r="Z774" t="str">
            <v>Contratación Directa</v>
          </cell>
          <cell r="AA774" t="str">
            <v>Contrato</v>
          </cell>
          <cell r="AB774" t="str">
            <v>Prestación de Servicios  de Apoyo a la Gestión</v>
          </cell>
          <cell r="AC774" t="str">
            <v>PRESTAR SERVICIOS DE APOYO A LA GESTIÓN, PARA LAS ACTIVIDADES DE ATENCIÓN Y SERVICIO A LA CIUDADANIA DE LA SECRETARÍA DISTRITAL DE HÁBITAT</v>
          </cell>
          <cell r="AD774">
            <v>44587</v>
          </cell>
          <cell r="AE774">
            <v>44587</v>
          </cell>
          <cell r="AF774">
            <v>44587</v>
          </cell>
          <cell r="AG774">
            <v>44767</v>
          </cell>
          <cell r="AH774">
            <v>6</v>
          </cell>
          <cell r="AI774">
            <v>0</v>
          </cell>
          <cell r="AJ774">
            <v>6</v>
          </cell>
          <cell r="AK774">
            <v>6</v>
          </cell>
          <cell r="AL774">
            <v>0</v>
          </cell>
          <cell r="AN774">
            <v>44767</v>
          </cell>
          <cell r="AO774">
            <v>18600000</v>
          </cell>
          <cell r="AP774">
            <v>18600000</v>
          </cell>
          <cell r="AQ774">
            <v>3100000</v>
          </cell>
          <cell r="AR774">
            <v>0</v>
          </cell>
          <cell r="AS774">
            <v>3082</v>
          </cell>
          <cell r="AT774">
            <v>684</v>
          </cell>
          <cell r="AU774">
            <v>44565</v>
          </cell>
          <cell r="AV774">
            <v>18600000</v>
          </cell>
          <cell r="AW774" t="str">
            <v>O23011605560000007754</v>
          </cell>
          <cell r="AX774" t="str">
            <v>INVERSION</v>
          </cell>
          <cell r="AY774">
            <v>0</v>
          </cell>
          <cell r="AZ774" t="str">
            <v>5000279367</v>
          </cell>
          <cell r="BA774" t="str">
            <v>782</v>
          </cell>
          <cell r="BB774">
            <v>44586</v>
          </cell>
          <cell r="BC774">
            <v>18600000</v>
          </cell>
          <cell r="BK774" t="str">
            <v/>
          </cell>
          <cell r="CE774" t="str">
            <v/>
          </cell>
          <cell r="CF774" t="str">
            <v/>
          </cell>
          <cell r="EL774" t="str">
            <v>NO</v>
          </cell>
          <cell r="EM774" t="str">
            <v>No Aplica</v>
          </cell>
          <cell r="EN774" t="str">
            <v xml:space="preserve">120
</v>
          </cell>
          <cell r="EO774" t="e">
            <v>#VALUE!</v>
          </cell>
          <cell r="EP774">
            <v>45667</v>
          </cell>
          <cell r="ES774" t="str">
            <v>Clausula 1 - Numeral 6 y 23</v>
          </cell>
          <cell r="ET77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74" t="str">
            <v>No aplica</v>
          </cell>
        </row>
        <row r="775">
          <cell r="E775">
            <v>769</v>
          </cell>
          <cell r="F775" t="str">
            <v>769-2022</v>
          </cell>
          <cell r="G775" t="str">
            <v>CO1.PCCNTR.3392630</v>
          </cell>
          <cell r="H775" t="str">
            <v>EJECUTAR 100 % DEL PROGRAMA DE SANEAMIENTO FISCAL Y FINANCIERO</v>
          </cell>
          <cell r="I775" t="str">
            <v>En Ejecución</v>
          </cell>
          <cell r="J775" t="str">
            <v>https://community.secop.gov.co/Public/Tendering/OpportunityDetail/Index?noticeUID=CO1.NTC.2688360&amp;isFromPublicArea=True&amp;isModal=true&amp;asPopupView=true</v>
          </cell>
          <cell r="K775" t="str">
            <v>SDHT-SDF-PSP-013-2022</v>
          </cell>
          <cell r="L775" t="str">
            <v>X</v>
          </cell>
          <cell r="N775" t="str">
            <v>CC</v>
          </cell>
          <cell r="O775">
            <v>1012377174</v>
          </cell>
          <cell r="P775">
            <v>6</v>
          </cell>
          <cell r="Q775" t="str">
            <v>TRUJILLO ARIAS</v>
          </cell>
          <cell r="R775" t="str">
            <v>YONATHAN ANDRES</v>
          </cell>
          <cell r="S775" t="str">
            <v>No Aplica</v>
          </cell>
          <cell r="T775" t="str">
            <v>YONATHAN ANDRES TRUJILLO ARIAS</v>
          </cell>
          <cell r="U775" t="str">
            <v>M</v>
          </cell>
          <cell r="V775">
            <v>44585</v>
          </cell>
          <cell r="W775" t="str">
            <v>No Aplica</v>
          </cell>
          <cell r="X775">
            <v>44586</v>
          </cell>
          <cell r="Y775">
            <v>44919</v>
          </cell>
          <cell r="Z775" t="str">
            <v>Contratación Directa</v>
          </cell>
          <cell r="AA775" t="str">
            <v>Contrato</v>
          </cell>
          <cell r="AB775" t="str">
            <v>Prestación de Servicios Profesionales</v>
          </cell>
          <cell r="AC775" t="str">
            <v>PRESTAR SERVICIOS PROFESIONALES A LA SECRETARIA DISTRITAL DEL HÁBITAT EN EL PROCESO DE GESTIÓN FINANCIERA, PARA APOYAR ACTIVIDADES ASOCIADAS A LA PLANEACIÓN Y SEGUIMIENTO DEL PRESUPUESTO DE LA ENTIDAD.</v>
          </cell>
          <cell r="AD775">
            <v>44586</v>
          </cell>
          <cell r="AE775">
            <v>44586</v>
          </cell>
          <cell r="AF775">
            <v>44586</v>
          </cell>
          <cell r="AG775">
            <v>44919</v>
          </cell>
          <cell r="AH775">
            <v>11</v>
          </cell>
          <cell r="AI775">
            <v>0</v>
          </cell>
          <cell r="AJ775">
            <v>11</v>
          </cell>
          <cell r="AK775">
            <v>11</v>
          </cell>
          <cell r="AL775">
            <v>0</v>
          </cell>
          <cell r="AN775">
            <v>44919</v>
          </cell>
          <cell r="AO775">
            <v>84975000</v>
          </cell>
          <cell r="AP775">
            <v>84975000</v>
          </cell>
          <cell r="AQ775">
            <v>7725000</v>
          </cell>
          <cell r="AR775">
            <v>0</v>
          </cell>
          <cell r="AS775">
            <v>3122</v>
          </cell>
          <cell r="AT775">
            <v>598</v>
          </cell>
          <cell r="AU775">
            <v>44565</v>
          </cell>
          <cell r="AV775">
            <v>88837500</v>
          </cell>
          <cell r="AW775" t="str">
            <v>O23011605560000007754</v>
          </cell>
          <cell r="AX775" t="str">
            <v>INVERSION</v>
          </cell>
          <cell r="AY775">
            <v>0</v>
          </cell>
          <cell r="AZ775" t="str">
            <v>5000276919</v>
          </cell>
          <cell r="BA775" t="str">
            <v>755</v>
          </cell>
          <cell r="BB775">
            <v>44585</v>
          </cell>
          <cell r="BC775">
            <v>84975000</v>
          </cell>
          <cell r="BK775" t="str">
            <v/>
          </cell>
          <cell r="CE775" t="str">
            <v/>
          </cell>
          <cell r="CF775" t="str">
            <v/>
          </cell>
          <cell r="EL775" t="str">
            <v>NO</v>
          </cell>
          <cell r="EM775" t="str">
            <v>No Aplica</v>
          </cell>
          <cell r="EN775" t="str">
            <v xml:space="preserve">120
</v>
          </cell>
          <cell r="EO775" t="e">
            <v>#VALUE!</v>
          </cell>
          <cell r="EP775">
            <v>45819</v>
          </cell>
          <cell r="ES775" t="str">
            <v>Clausula 1 - Numeral 6 y 23</v>
          </cell>
          <cell r="ET77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75" t="str">
            <v>No aplica</v>
          </cell>
        </row>
        <row r="776">
          <cell r="E776">
            <v>770</v>
          </cell>
          <cell r="F776" t="str">
            <v>770-2022</v>
          </cell>
          <cell r="H776" t="str">
            <v>No Aplica</v>
          </cell>
          <cell r="I776" t="str">
            <v>Rechazado</v>
          </cell>
          <cell r="J776" t="str">
            <v>https://community.secop.gov.co/Public/Tendering/OpportunityDetail/Index?noticeUID=CO1.NTC.2711452&amp;isFromPublicArea=True&amp;isModal=False</v>
          </cell>
          <cell r="K776" t="str">
            <v>SDTH-SJ-PSP-018-202</v>
          </cell>
          <cell r="Q776" t="str">
            <v xml:space="preserve"> </v>
          </cell>
          <cell r="R776" t="str">
            <v xml:space="preserve"> </v>
          </cell>
          <cell r="T776">
            <v>0</v>
          </cell>
          <cell r="AC776" t="str">
            <v/>
          </cell>
          <cell r="AJ776">
            <v>0</v>
          </cell>
          <cell r="AK776">
            <v>0</v>
          </cell>
          <cell r="AL776">
            <v>0</v>
          </cell>
          <cell r="AP776">
            <v>0</v>
          </cell>
          <cell r="AR776">
            <v>0</v>
          </cell>
          <cell r="AX776" t="str">
            <v/>
          </cell>
          <cell r="BK776" t="str">
            <v/>
          </cell>
        </row>
        <row r="777">
          <cell r="E777">
            <v>771</v>
          </cell>
          <cell r="F777" t="str">
            <v>771-2022</v>
          </cell>
          <cell r="G777" t="str">
            <v>CO1.PCCNTR.3396486</v>
          </cell>
          <cell r="H777" t="str">
            <v>DEFINIR EL 100 % DE LOS INSTRUMENTOS METODOLÓGICOS PARA LA GESTIÓN JURÍDICA DE LA SECRETARÍA DEL HÁBITAT</v>
          </cell>
          <cell r="I777" t="str">
            <v>En Ejecución</v>
          </cell>
          <cell r="J777" t="str">
            <v>https://community.secop.gov.co/Public/Tendering/OpportunityDetail/Index?noticeUID=CO1.NTC.2691653&amp;isFromPublicArea=True&amp;isModal=true&amp;asPopupView=true</v>
          </cell>
          <cell r="K777" t="str">
            <v>SDTH-SJ-PSP-010-2021</v>
          </cell>
          <cell r="L777" t="str">
            <v>X</v>
          </cell>
          <cell r="N777" t="str">
            <v>CC</v>
          </cell>
          <cell r="O777">
            <v>1129565422</v>
          </cell>
          <cell r="P777">
            <v>9</v>
          </cell>
          <cell r="Q777" t="str">
            <v>JIMENEZ JIMENEZ</v>
          </cell>
          <cell r="R777" t="str">
            <v>CAROLINA PAOLA</v>
          </cell>
          <cell r="S777" t="str">
            <v>No Aplica</v>
          </cell>
          <cell r="T777" t="str">
            <v>CAROLINA PAOLA JIMENEZ JIMENEZ</v>
          </cell>
          <cell r="U777" t="str">
            <v>F</v>
          </cell>
          <cell r="V777">
            <v>44586</v>
          </cell>
          <cell r="W777">
            <v>44586</v>
          </cell>
          <cell r="X777">
            <v>44587</v>
          </cell>
          <cell r="Y777">
            <v>44926</v>
          </cell>
          <cell r="Z777" t="str">
            <v>Contratación Directa</v>
          </cell>
          <cell r="AA777" t="str">
            <v>Contrato</v>
          </cell>
          <cell r="AB777" t="str">
            <v>Prestación de Servicios Profesionales</v>
          </cell>
          <cell r="AC777" t="str">
            <v>PRESTAR SERVICIOS PROFESIONALES EN DERECHO PARA APOYAR A LA SUBSECRETARÍA JURÍDICA EN LA CONCEPTUALIZACIÓN, PROYECCIÓN DE ACTOS ADMINISTRATIVOS, ARTICULACIÓN CON EL MODELO INTEGRADO DE PLANEACIÓN Y GESTIÓN MIPG Y SISTEMA INTEGRADO DE GESTIÓN SIG</v>
          </cell>
          <cell r="AD777">
            <v>44587</v>
          </cell>
          <cell r="AE777">
            <v>44587</v>
          </cell>
          <cell r="AF777">
            <v>44587</v>
          </cell>
          <cell r="AG777">
            <v>44926</v>
          </cell>
          <cell r="AH777">
            <v>11</v>
          </cell>
          <cell r="AI777">
            <v>6</v>
          </cell>
          <cell r="AJ777">
            <v>11.2</v>
          </cell>
          <cell r="AK777">
            <v>11</v>
          </cell>
          <cell r="AL777">
            <v>6</v>
          </cell>
          <cell r="AN777">
            <v>44926</v>
          </cell>
          <cell r="AO777">
            <v>92288000</v>
          </cell>
          <cell r="AP777">
            <v>92288000</v>
          </cell>
          <cell r="AQ777">
            <v>8240000</v>
          </cell>
          <cell r="AR777">
            <v>0</v>
          </cell>
          <cell r="AS777">
            <v>3316</v>
          </cell>
          <cell r="AT777">
            <v>839</v>
          </cell>
          <cell r="AU777">
            <v>44573</v>
          </cell>
          <cell r="AV777">
            <v>92288000</v>
          </cell>
          <cell r="AW777" t="str">
            <v>O23011605560000007810</v>
          </cell>
          <cell r="AX777" t="str">
            <v>INVERSION</v>
          </cell>
          <cell r="AY777">
            <v>0</v>
          </cell>
          <cell r="AZ777" t="str">
            <v>5000279558</v>
          </cell>
          <cell r="BA777" t="str">
            <v>787</v>
          </cell>
          <cell r="BB777">
            <v>44586</v>
          </cell>
          <cell r="BC777">
            <v>92288000</v>
          </cell>
          <cell r="BK777" t="str">
            <v/>
          </cell>
          <cell r="CE777" t="str">
            <v/>
          </cell>
          <cell r="CF777" t="str">
            <v/>
          </cell>
          <cell r="EL777" t="str">
            <v>NO</v>
          </cell>
          <cell r="EM777" t="str">
            <v>No Aplica</v>
          </cell>
          <cell r="EN777" t="str">
            <v xml:space="preserve">120
</v>
          </cell>
          <cell r="EO777" t="e">
            <v>#VALUE!</v>
          </cell>
          <cell r="EP777">
            <v>45826</v>
          </cell>
          <cell r="ES777" t="str">
            <v>Clausula 1 - Numeral 6 y 23</v>
          </cell>
          <cell r="ET77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77" t="str">
            <v>No aplica</v>
          </cell>
        </row>
        <row r="778">
          <cell r="E778">
            <v>772</v>
          </cell>
          <cell r="F778" t="str">
            <v>772-2022</v>
          </cell>
          <cell r="G778" t="str">
            <v>CO1.PCCNTR.3397295</v>
          </cell>
          <cell r="H778" t="str">
            <v>PRODUCIR 100 % DE LOS DOCUMENTOS CON LINEAMIENTOS TÉCNICOS SOLICITADOS A LA SUBSECRETARÍA JURÍDICA</v>
          </cell>
          <cell r="I778" t="str">
            <v>En Ejecución</v>
          </cell>
          <cell r="J778" t="str">
            <v>https://community.secop.gov.co/Public/Tendering/OpportunityDetail/Index?noticeUID=CO1.NTC.2692267&amp;isFromPublicArea=True&amp;isModal=true&amp;asPopupView=true</v>
          </cell>
          <cell r="K778" t="str">
            <v>SDTH-SJ-PSP-019-2021</v>
          </cell>
          <cell r="L778" t="str">
            <v>X</v>
          </cell>
          <cell r="N778" t="str">
            <v>CC</v>
          </cell>
          <cell r="O778">
            <v>51931232</v>
          </cell>
          <cell r="P778">
            <v>2</v>
          </cell>
          <cell r="Q778" t="str">
            <v>CACERES QUINTERO</v>
          </cell>
          <cell r="R778" t="str">
            <v>CLARA PATRICIA</v>
          </cell>
          <cell r="S778" t="str">
            <v>No Aplica</v>
          </cell>
          <cell r="T778" t="str">
            <v>CLARA PATRICIA CACERES QUINTERO</v>
          </cell>
          <cell r="U778" t="str">
            <v>F</v>
          </cell>
          <cell r="V778">
            <v>44586</v>
          </cell>
          <cell r="W778" t="str">
            <v>No Aplica</v>
          </cell>
          <cell r="X778">
            <v>44587</v>
          </cell>
          <cell r="Y778">
            <v>44931</v>
          </cell>
          <cell r="Z778" t="str">
            <v>Contratación Directa</v>
          </cell>
          <cell r="AA778" t="str">
            <v>Contrato</v>
          </cell>
          <cell r="AB778" t="str">
            <v>Prestación de Servicios Profesionales</v>
          </cell>
          <cell r="AC778" t="str">
            <v>PRESTAR SERVICIOS PROFESIONALES EN DERECHO PARA APOYAR LA REPRESENTACIÓN Y DEFENSA JUDICIAL DE LA SECRETARIA DISTRITAL DEL HÁBITAT.</v>
          </cell>
          <cell r="AD778">
            <v>44587</v>
          </cell>
          <cell r="AE778">
            <v>44587</v>
          </cell>
          <cell r="AF778">
            <v>44587</v>
          </cell>
          <cell r="AG778">
            <v>44931</v>
          </cell>
          <cell r="AH778">
            <v>11</v>
          </cell>
          <cell r="AI778">
            <v>11</v>
          </cell>
          <cell r="AJ778">
            <v>11.366666666666667</v>
          </cell>
          <cell r="AK778">
            <v>11</v>
          </cell>
          <cell r="AL778">
            <v>11</v>
          </cell>
          <cell r="AN778">
            <v>44931</v>
          </cell>
          <cell r="AO778">
            <v>70246000</v>
          </cell>
          <cell r="AP778">
            <v>70246000</v>
          </cell>
          <cell r="AQ778">
            <v>6180000</v>
          </cell>
          <cell r="AR778">
            <v>0</v>
          </cell>
          <cell r="AS778">
            <v>3297</v>
          </cell>
          <cell r="AT778">
            <v>890</v>
          </cell>
          <cell r="AU778">
            <v>44579</v>
          </cell>
          <cell r="AV778">
            <v>70246000</v>
          </cell>
          <cell r="AW778" t="str">
            <v>O23011605560000007810</v>
          </cell>
          <cell r="AX778" t="str">
            <v>INVERSION</v>
          </cell>
          <cell r="AY778">
            <v>0</v>
          </cell>
          <cell r="AZ778" t="str">
            <v>5000279563</v>
          </cell>
          <cell r="BA778" t="str">
            <v>788</v>
          </cell>
          <cell r="BB778">
            <v>44586</v>
          </cell>
          <cell r="BC778">
            <v>70246000</v>
          </cell>
          <cell r="BK778" t="str">
            <v/>
          </cell>
          <cell r="CE778" t="str">
            <v/>
          </cell>
          <cell r="CF778" t="str">
            <v/>
          </cell>
          <cell r="EL778" t="str">
            <v>NO</v>
          </cell>
          <cell r="EM778" t="str">
            <v>No Aplica</v>
          </cell>
          <cell r="EN778" t="str">
            <v xml:space="preserve">120
</v>
          </cell>
          <cell r="EO778" t="e">
            <v>#VALUE!</v>
          </cell>
          <cell r="EP778">
            <v>45831</v>
          </cell>
          <cell r="ES778" t="str">
            <v>Clausula 1 - Numeral 6 y 23</v>
          </cell>
          <cell r="ET77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78" t="str">
            <v>No aplica</v>
          </cell>
        </row>
        <row r="779">
          <cell r="E779">
            <v>773</v>
          </cell>
          <cell r="F779" t="str">
            <v>773-2022</v>
          </cell>
          <cell r="G779" t="str">
            <v>CO1.PCCNTR.3395585</v>
          </cell>
          <cell r="H779" t="str">
            <v>GESTIONAR Y ATENDER EL 100 % DE LOS REQUERIMIENTOS ALLEGADOS A LA ENTIDAD, RELACIONADOS CON ARRENDAMIENTO Y DESARROLLO DE VIVIENDA</v>
          </cell>
          <cell r="I779" t="str">
            <v>En Ejecución</v>
          </cell>
          <cell r="J779" t="str">
            <v>https://community.secop.gov.co/Public/Tendering/OpportunityDetail/Index?noticeUID=CO1.NTC.2690761&amp;isFromPublicArea=True&amp;isModal=true&amp;asPopupView=true</v>
          </cell>
          <cell r="K779" t="str">
            <v>SDHT-SDPS-PSP-019-2022</v>
          </cell>
          <cell r="L779" t="str">
            <v>X</v>
          </cell>
          <cell r="N779" t="str">
            <v>CC</v>
          </cell>
          <cell r="O779">
            <v>52192870</v>
          </cell>
          <cell r="P779">
            <v>3</v>
          </cell>
          <cell r="Q779" t="str">
            <v>GUTIERREZ BELTRAN</v>
          </cell>
          <cell r="R779" t="str">
            <v>ALEXANDRA PATRICIA</v>
          </cell>
          <cell r="S779" t="str">
            <v>No Aplica</v>
          </cell>
          <cell r="T779" t="str">
            <v>ALEXANDRA PATRICIA GUTIERREZ BELTRAN</v>
          </cell>
          <cell r="U779" t="str">
            <v>F</v>
          </cell>
          <cell r="V779">
            <v>44586</v>
          </cell>
          <cell r="W779" t="str">
            <v>No Aplica</v>
          </cell>
          <cell r="X779">
            <v>44587</v>
          </cell>
          <cell r="Y779">
            <v>44926</v>
          </cell>
          <cell r="Z779" t="str">
            <v>Contratación Directa</v>
          </cell>
          <cell r="AA779" t="str">
            <v>Contrato</v>
          </cell>
          <cell r="AB779" t="str">
            <v>Prestación de Servicios Profesionales</v>
          </cell>
          <cell r="AC779" t="str">
            <v>PRESTAR SERVICIOS PROFESIONALES PARA APOYAR JURIDICAMENTE LAS ACTIVIDADES ORIENTADAS AL CONTROL DE PROYECTOS DE ENAJENACIÓN DE VIVIENDA.</v>
          </cell>
          <cell r="AD779">
            <v>44587</v>
          </cell>
          <cell r="AE779">
            <v>44587</v>
          </cell>
          <cell r="AF779">
            <v>44587</v>
          </cell>
          <cell r="AG779">
            <v>44929</v>
          </cell>
          <cell r="AH779">
            <v>11</v>
          </cell>
          <cell r="AI779">
            <v>9</v>
          </cell>
          <cell r="AJ779">
            <v>11.3</v>
          </cell>
          <cell r="AK779">
            <v>11</v>
          </cell>
          <cell r="AL779">
            <v>9</v>
          </cell>
          <cell r="AN779">
            <v>44929</v>
          </cell>
          <cell r="AO779">
            <v>73325700</v>
          </cell>
          <cell r="AP779">
            <v>73325700</v>
          </cell>
          <cell r="AQ779">
            <v>6489000</v>
          </cell>
          <cell r="AR779">
            <v>0</v>
          </cell>
          <cell r="AS779">
            <v>2987</v>
          </cell>
          <cell r="AT779">
            <v>750</v>
          </cell>
          <cell r="AU779">
            <v>44566</v>
          </cell>
          <cell r="AV779">
            <v>73520370</v>
          </cell>
          <cell r="AW779" t="str">
            <v>O23011603450000007812</v>
          </cell>
          <cell r="AX779" t="str">
            <v>INVERSION</v>
          </cell>
          <cell r="AY779">
            <v>0</v>
          </cell>
          <cell r="AZ779" t="str">
            <v>5000279524</v>
          </cell>
          <cell r="BA779" t="str">
            <v>785</v>
          </cell>
          <cell r="BB779">
            <v>44586</v>
          </cell>
          <cell r="BC779">
            <v>73325700</v>
          </cell>
          <cell r="BK779" t="str">
            <v/>
          </cell>
          <cell r="CE779" t="str">
            <v/>
          </cell>
          <cell r="CF779" t="str">
            <v/>
          </cell>
          <cell r="EL779" t="str">
            <v>NO</v>
          </cell>
          <cell r="EM779" t="str">
            <v>No Aplica</v>
          </cell>
          <cell r="EN779" t="str">
            <v xml:space="preserve">120
</v>
          </cell>
          <cell r="EO779" t="e">
            <v>#VALUE!</v>
          </cell>
          <cell r="EP779">
            <v>45829</v>
          </cell>
          <cell r="ES779" t="str">
            <v>Clausula 1 - Numeral 6 y 23</v>
          </cell>
          <cell r="ET77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79" t="str">
            <v>No aplica</v>
          </cell>
        </row>
        <row r="780">
          <cell r="E780">
            <v>774</v>
          </cell>
          <cell r="F780" t="str">
            <v>774-2022</v>
          </cell>
          <cell r="G780" t="str">
            <v>CO1.PCCNTR.3397861</v>
          </cell>
          <cell r="H780" t="str">
            <v>GESTIONAR Y ATENDER EL 100 % DE LOS REQUERIMIENTOS ALLEGADOS A LA ENTIDAD, RELACIONADOS CON ARRENDAMIENTO Y DESARROLLO DE VIVIENDA</v>
          </cell>
          <cell r="I780" t="str">
            <v>En Ejecución</v>
          </cell>
          <cell r="J780" t="str">
            <v>https://community.secop.gov.co/Public/Tendering/OpportunityDetail/Index?noticeUID=CO1.NTC.2692652&amp;isFromPublicArea=True&amp;isModal=true&amp;asPopupView=true</v>
          </cell>
          <cell r="K780" t="str">
            <v>SDHT-SDICV-PSP-066-2022</v>
          </cell>
          <cell r="L780" t="str">
            <v>X</v>
          </cell>
          <cell r="N780" t="str">
            <v>CC</v>
          </cell>
          <cell r="O780">
            <v>80881465</v>
          </cell>
          <cell r="P780">
            <v>1</v>
          </cell>
          <cell r="Q780" t="str">
            <v>ZALDUA GARCES</v>
          </cell>
          <cell r="R780" t="str">
            <v>JEISSON ORLANDO</v>
          </cell>
          <cell r="S780" t="str">
            <v>No Aplica</v>
          </cell>
          <cell r="T780" t="str">
            <v>JEISSON ORLANDO ZALDUA GARCES</v>
          </cell>
          <cell r="U780" t="str">
            <v>M</v>
          </cell>
          <cell r="V780">
            <v>44585</v>
          </cell>
          <cell r="W780" t="str">
            <v>No Aplica</v>
          </cell>
          <cell r="X780">
            <v>44587</v>
          </cell>
          <cell r="Y780">
            <v>44926</v>
          </cell>
          <cell r="Z780" t="str">
            <v>Contratación Directa</v>
          </cell>
          <cell r="AA780" t="str">
            <v>Contrato</v>
          </cell>
          <cell r="AB780" t="str">
            <v>Prestación de Servicios Profesionales</v>
          </cell>
          <cell r="AC780" t="str">
            <v>PRESTAR SERVICIOS PROFESIONALES PARA APOYAR TECNICAMENTE LA SUSTANCIACIÓN DE LAS INVESTIGACIONES ADMINISTRATIVAS RELACIONADAS CON LA ENAJENACIÓN Y ARRENDAMIENTO DE VIVIENDA</v>
          </cell>
          <cell r="AD780">
            <v>44587</v>
          </cell>
          <cell r="AE780">
            <v>44587</v>
          </cell>
          <cell r="AF780">
            <v>44587</v>
          </cell>
          <cell r="AG780">
            <v>44935</v>
          </cell>
          <cell r="AH780">
            <v>11</v>
          </cell>
          <cell r="AI780">
            <v>15</v>
          </cell>
          <cell r="AJ780">
            <v>11.5</v>
          </cell>
          <cell r="AK780">
            <v>11</v>
          </cell>
          <cell r="AL780">
            <v>15</v>
          </cell>
          <cell r="AN780">
            <v>44935</v>
          </cell>
          <cell r="AO780">
            <v>65739750</v>
          </cell>
          <cell r="AP780">
            <v>65739750</v>
          </cell>
          <cell r="AQ780">
            <v>5716500</v>
          </cell>
          <cell r="AR780">
            <v>0</v>
          </cell>
          <cell r="AS780">
            <v>2833</v>
          </cell>
          <cell r="AT780">
            <v>257</v>
          </cell>
          <cell r="AU780">
            <v>44565</v>
          </cell>
          <cell r="AV780">
            <v>65739750</v>
          </cell>
          <cell r="AW780" t="str">
            <v>O23011603450000007812</v>
          </cell>
          <cell r="AX780" t="str">
            <v>INVERSION</v>
          </cell>
          <cell r="AY780">
            <v>0</v>
          </cell>
          <cell r="AZ780" t="str">
            <v>5000279513</v>
          </cell>
          <cell r="BA780" t="str">
            <v>784</v>
          </cell>
          <cell r="BB780">
            <v>44586</v>
          </cell>
          <cell r="BC780">
            <v>65739750</v>
          </cell>
          <cell r="BK780" t="str">
            <v/>
          </cell>
          <cell r="CE780" t="str">
            <v/>
          </cell>
          <cell r="CF780" t="str">
            <v/>
          </cell>
          <cell r="EL780" t="str">
            <v>NO</v>
          </cell>
          <cell r="EM780" t="str">
            <v>No Aplica</v>
          </cell>
          <cell r="EN780" t="str">
            <v xml:space="preserve">120
</v>
          </cell>
          <cell r="EO780" t="e">
            <v>#VALUE!</v>
          </cell>
          <cell r="EP780">
            <v>45835</v>
          </cell>
          <cell r="ES780" t="str">
            <v>Clausula 1 - Numeral 6 y 23</v>
          </cell>
          <cell r="ET78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80" t="str">
            <v>No aplica</v>
          </cell>
        </row>
        <row r="781">
          <cell r="E781">
            <v>775</v>
          </cell>
          <cell r="F781" t="str">
            <v>775-2022</v>
          </cell>
          <cell r="G781" t="str">
            <v>CO1.PCCNTR.3394465</v>
          </cell>
          <cell r="H781" t="str">
            <v>GESTIONAR Y ATENDER EL 100 % DE LOS REQUERIMIENTOS ALLEGADOS A LA ENTIDAD, RELACIONADOS CON ARRENDAMIENTO Y DESARROLLO DE VIVIENDA</v>
          </cell>
          <cell r="I781" t="str">
            <v>En Ejecución</v>
          </cell>
          <cell r="J781" t="str">
            <v>https://community.secop.gov.co/Public/Tendering/OpportunityDetail/Index?noticeUID=CO1.NTC.2689940&amp;isFromPublicArea=True&amp;isModal=true&amp;asPopupView=true</v>
          </cell>
          <cell r="K781" t="str">
            <v>SDHT-SIVC-PSP-005-2022</v>
          </cell>
          <cell r="L781" t="str">
            <v>X</v>
          </cell>
          <cell r="N781" t="str">
            <v>CC</v>
          </cell>
          <cell r="O781">
            <v>39698825</v>
          </cell>
          <cell r="P781">
            <v>7</v>
          </cell>
          <cell r="Q781" t="str">
            <v>MORENO CHAVES</v>
          </cell>
          <cell r="R781" t="str">
            <v>ADRIANA HELENA</v>
          </cell>
          <cell r="S781" t="str">
            <v>No Aplica</v>
          </cell>
          <cell r="T781" t="str">
            <v>ADRIANA HELENA MORENO CHAVES</v>
          </cell>
          <cell r="U781" t="str">
            <v>F</v>
          </cell>
          <cell r="V781">
            <v>44586</v>
          </cell>
          <cell r="W781">
            <v>44586</v>
          </cell>
          <cell r="X781">
            <v>44587</v>
          </cell>
          <cell r="Y781">
            <v>44926</v>
          </cell>
          <cell r="Z781" t="str">
            <v>Contratación Directa</v>
          </cell>
          <cell r="AA781" t="str">
            <v>Contrato</v>
          </cell>
          <cell r="AB781" t="str">
            <v>Prestación de Servicios Profesionales</v>
          </cell>
          <cell r="AC781" t="str">
            <v>PRESTAR SERVICIOS PROFESIONALES ESPECIALIZADOS PARA APOYAR JURIDICAMENTE EL PROCEDIMIENTO APLICABLE EN VIRTUD DE LA FUNCIÓN DE INTERVENCIÓN Y TOMA DE POSESIÓN DE LAS PERSONAS NATURALES Y JURIDICAS QUE ADELANTAN LA ACTIVIDAD DE ENAJENACIÓN DE INMUEBLES DESTINADOS A VIVIENDA.</v>
          </cell>
          <cell r="AD781">
            <v>44587</v>
          </cell>
          <cell r="AE781">
            <v>44587</v>
          </cell>
          <cell r="AF781">
            <v>44587</v>
          </cell>
          <cell r="AG781">
            <v>44929</v>
          </cell>
          <cell r="AH781">
            <v>11</v>
          </cell>
          <cell r="AI781">
            <v>9</v>
          </cell>
          <cell r="AJ781">
            <v>11.3</v>
          </cell>
          <cell r="AK781">
            <v>11</v>
          </cell>
          <cell r="AL781">
            <v>9</v>
          </cell>
          <cell r="AN781">
            <v>44929</v>
          </cell>
          <cell r="AO781">
            <v>145487500</v>
          </cell>
          <cell r="AP781">
            <v>145487500</v>
          </cell>
          <cell r="AQ781">
            <v>12875000</v>
          </cell>
          <cell r="AR781">
            <v>0</v>
          </cell>
          <cell r="AS781">
            <v>2945</v>
          </cell>
          <cell r="AT781">
            <v>745</v>
          </cell>
          <cell r="AU781">
            <v>44566</v>
          </cell>
          <cell r="AV781">
            <v>145873750</v>
          </cell>
          <cell r="AW781" t="str">
            <v>O23011603450000007812</v>
          </cell>
          <cell r="AX781" t="str">
            <v>INVERSION</v>
          </cell>
          <cell r="AY781">
            <v>0</v>
          </cell>
          <cell r="AZ781" t="str">
            <v>5000279431</v>
          </cell>
          <cell r="BA781" t="str">
            <v>783</v>
          </cell>
          <cell r="BB781">
            <v>44586</v>
          </cell>
          <cell r="BC781">
            <v>145487500</v>
          </cell>
          <cell r="BK781" t="str">
            <v/>
          </cell>
          <cell r="CE781" t="str">
            <v/>
          </cell>
          <cell r="CF781" t="str">
            <v/>
          </cell>
          <cell r="EL781" t="str">
            <v>NO</v>
          </cell>
          <cell r="EM781" t="str">
            <v>No Aplica</v>
          </cell>
          <cell r="EN781" t="str">
            <v xml:space="preserve">120
</v>
          </cell>
          <cell r="EO781" t="e">
            <v>#VALUE!</v>
          </cell>
          <cell r="EP781">
            <v>45829</v>
          </cell>
          <cell r="ES781" t="str">
            <v>Clausula 1 - Numeral 6 y 23</v>
          </cell>
          <cell r="ET78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81" t="str">
            <v>No aplica</v>
          </cell>
        </row>
        <row r="782">
          <cell r="E782">
            <v>776</v>
          </cell>
          <cell r="F782" t="str">
            <v>776-2022</v>
          </cell>
          <cell r="G782" t="str">
            <v>CO1.PCCNTR.3392613</v>
          </cell>
          <cell r="H782" t="str">
            <v xml:space="preserve">IMPLEMENTAR 1  SISTEMA  DE GESTIÓN DOCUMENTAL </v>
          </cell>
          <cell r="I782" t="str">
            <v>En Ejecución</v>
          </cell>
          <cell r="J782" t="str">
            <v>https://community.secop.gov.co/Public/Tendering/OpportunityDetail/Index?noticeUID=CO1.NTC.2687426&amp;isFromPublicArea=True&amp;isModal=true&amp;asPopupView=true</v>
          </cell>
          <cell r="K782" t="str">
            <v>SDHT-SDA-PSAG-033-2022</v>
          </cell>
          <cell r="L782" t="str">
            <v>X</v>
          </cell>
          <cell r="N782" t="str">
            <v>CC</v>
          </cell>
          <cell r="O782">
            <v>79363711</v>
          </cell>
          <cell r="P782">
            <v>3</v>
          </cell>
          <cell r="Q782" t="str">
            <v>ESPAÑA POLO</v>
          </cell>
          <cell r="R782" t="str">
            <v>EDUARDO ESPAÑA</v>
          </cell>
          <cell r="S782" t="str">
            <v>No Aplica</v>
          </cell>
          <cell r="T782" t="str">
            <v>EDUARDO ESPAÑA ESPAÑA POLO</v>
          </cell>
          <cell r="U782" t="str">
            <v>M</v>
          </cell>
          <cell r="V782">
            <v>44585</v>
          </cell>
          <cell r="W782" t="str">
            <v>No Aplica</v>
          </cell>
          <cell r="X782">
            <v>44587</v>
          </cell>
          <cell r="Y782">
            <v>44927</v>
          </cell>
          <cell r="Z782" t="str">
            <v>Contratación Directa</v>
          </cell>
          <cell r="AA782" t="str">
            <v>Contrato</v>
          </cell>
          <cell r="AB782" t="str">
            <v>Prestación de Servicios  de Apoyo a la Gestión</v>
          </cell>
          <cell r="AC782" t="str">
            <v>PRESTAR SERVICIOS DE APOYO ADMINISTRAVO Y OPERATIVO PARA EL PROCESO DE GESTIÓN DOCUMENTAL.</v>
          </cell>
          <cell r="AD782">
            <v>44587</v>
          </cell>
          <cell r="AE782">
            <v>44587</v>
          </cell>
          <cell r="AF782">
            <v>44587</v>
          </cell>
          <cell r="AG782">
            <v>44767</v>
          </cell>
          <cell r="AH782">
            <v>6</v>
          </cell>
          <cell r="AI782">
            <v>0</v>
          </cell>
          <cell r="AJ782">
            <v>6</v>
          </cell>
          <cell r="AK782">
            <v>6</v>
          </cell>
          <cell r="AL782">
            <v>0</v>
          </cell>
          <cell r="AN782">
            <v>44767</v>
          </cell>
          <cell r="AO782">
            <v>18360000</v>
          </cell>
          <cell r="AP782">
            <v>18360000</v>
          </cell>
          <cell r="AQ782">
            <v>3060000</v>
          </cell>
          <cell r="AR782">
            <v>0</v>
          </cell>
          <cell r="AS782">
            <v>3094</v>
          </cell>
          <cell r="AT782">
            <v>596</v>
          </cell>
          <cell r="AU782">
            <v>44565</v>
          </cell>
          <cell r="AV782">
            <v>18600000</v>
          </cell>
          <cell r="AW782" t="str">
            <v>O23011605560000007754</v>
          </cell>
          <cell r="AX782" t="str">
            <v>INVERSION</v>
          </cell>
          <cell r="AY782">
            <v>0</v>
          </cell>
          <cell r="AZ782" t="str">
            <v>5000277664</v>
          </cell>
          <cell r="BA782" t="str">
            <v>762</v>
          </cell>
          <cell r="BB782">
            <v>44586</v>
          </cell>
          <cell r="BC782">
            <v>18360000</v>
          </cell>
          <cell r="BK782" t="str">
            <v/>
          </cell>
          <cell r="CE782" t="str">
            <v/>
          </cell>
          <cell r="CF782" t="str">
            <v/>
          </cell>
          <cell r="EL782" t="str">
            <v>NO</v>
          </cell>
          <cell r="EM782" t="str">
            <v>No Aplica</v>
          </cell>
          <cell r="EN782" t="str">
            <v xml:space="preserve">120
</v>
          </cell>
          <cell r="EO782" t="e">
            <v>#VALUE!</v>
          </cell>
          <cell r="EP782">
            <v>45667</v>
          </cell>
          <cell r="ES782" t="str">
            <v>Clausula 1 - Numeral 6 y 23</v>
          </cell>
          <cell r="ET78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82" t="str">
            <v>No aplica</v>
          </cell>
        </row>
        <row r="783">
          <cell r="E783">
            <v>777</v>
          </cell>
          <cell r="F783" t="str">
            <v>777-2022</v>
          </cell>
          <cell r="G783" t="str">
            <v>CO1.PCCNTR.3393804</v>
          </cell>
          <cell r="H783" t="str">
            <v xml:space="preserve">IMPLEMENTAR 1  SISTEMA  DE GESTIÓN DOCUMENTAL </v>
          </cell>
          <cell r="I783" t="str">
            <v>En Ejecución</v>
          </cell>
          <cell r="J783" t="str">
            <v>https://community.secop.gov.co/Public/Tendering/OpportunityDetail/Index?noticeUID=CO1.NTC.2688884&amp;isFromPublicArea=True&amp;isModal=true&amp;asPopupView=true</v>
          </cell>
          <cell r="K783" t="str">
            <v>SDHT-SDA-PSP-047-2022</v>
          </cell>
          <cell r="L783" t="str">
            <v>X</v>
          </cell>
          <cell r="N783" t="str">
            <v>CC</v>
          </cell>
          <cell r="O783">
            <v>80881840</v>
          </cell>
          <cell r="Q783" t="str">
            <v>PATIÑO SANCHEZ</v>
          </cell>
          <cell r="R783" t="str">
            <v>CESAR ARTURO</v>
          </cell>
          <cell r="S783" t="str">
            <v>No Aplica</v>
          </cell>
          <cell r="T783" t="str">
            <v>CESAR ARTURO PATIÑO SANCHEZ</v>
          </cell>
          <cell r="U783" t="str">
            <v>M</v>
          </cell>
          <cell r="V783">
            <v>44585</v>
          </cell>
          <cell r="W783">
            <v>44585</v>
          </cell>
          <cell r="X783">
            <v>44587</v>
          </cell>
          <cell r="Y783">
            <v>44927</v>
          </cell>
          <cell r="Z783" t="str">
            <v>Contratación Directa</v>
          </cell>
          <cell r="AA783" t="str">
            <v>Contrato</v>
          </cell>
          <cell r="AB783" t="str">
            <v>Prestación de Servicios Profesionales</v>
          </cell>
          <cell r="AC783" t="str">
            <v>PRESTAR SERVICIOS PROFESIONALES PARA APOYAR EL PROCESO DE GESTION DOCUMENTAL EN LA ELABORACION Y/O ACTUALIZACION DE LOS INSTRUMENTOS ARCHIVISTICOS DE LA SECRETARIA DISTRITAL DEL HABITAT.</v>
          </cell>
          <cell r="AD783">
            <v>44587</v>
          </cell>
          <cell r="AE783">
            <v>44587</v>
          </cell>
          <cell r="AF783">
            <v>44587</v>
          </cell>
          <cell r="AG783">
            <v>44929</v>
          </cell>
          <cell r="AH783">
            <v>11</v>
          </cell>
          <cell r="AI783">
            <v>8</v>
          </cell>
          <cell r="AJ783">
            <v>11.266666666666667</v>
          </cell>
          <cell r="AK783">
            <v>11</v>
          </cell>
          <cell r="AL783">
            <v>8</v>
          </cell>
          <cell r="AM783">
            <v>44929</v>
          </cell>
          <cell r="AN783">
            <v>44971</v>
          </cell>
          <cell r="AO783">
            <v>69628000</v>
          </cell>
          <cell r="AP783">
            <v>69628000</v>
          </cell>
          <cell r="AQ783">
            <v>6180000</v>
          </cell>
          <cell r="AR783">
            <v>0</v>
          </cell>
          <cell r="AS783">
            <v>3095</v>
          </cell>
          <cell r="AT783">
            <v>599</v>
          </cell>
          <cell r="AU783">
            <v>44565</v>
          </cell>
          <cell r="AV783">
            <v>71070000</v>
          </cell>
          <cell r="AW783" t="str">
            <v>O23011605560000007754</v>
          </cell>
          <cell r="AX783" t="str">
            <v>INVERSION</v>
          </cell>
          <cell r="AY783">
            <v>0</v>
          </cell>
          <cell r="AZ783" t="str">
            <v>5000278141</v>
          </cell>
          <cell r="BA783" t="str">
            <v>769</v>
          </cell>
          <cell r="BB783">
            <v>44586</v>
          </cell>
          <cell r="BC783">
            <v>69628000</v>
          </cell>
          <cell r="BK783" t="str">
            <v/>
          </cell>
          <cell r="CE783" t="str">
            <v/>
          </cell>
          <cell r="CF783" t="str">
            <v/>
          </cell>
          <cell r="DA783">
            <v>44754</v>
          </cell>
          <cell r="DB783" t="str">
            <v xml:space="preserve">JORGE ERNESTO VERGARA MOSCOSO </v>
          </cell>
          <cell r="DC783">
            <v>79503968</v>
          </cell>
          <cell r="DD783" t="str">
            <v>Carrera 100 N° 137 A 18</v>
          </cell>
          <cell r="DE783">
            <v>3227650222</v>
          </cell>
          <cell r="DF783" t="str">
            <v>jorgeevergara@hotmail.com</v>
          </cell>
          <cell r="DG783">
            <v>43878000</v>
          </cell>
          <cell r="DQ783">
            <v>44713</v>
          </cell>
          <cell r="DR783">
            <v>44713</v>
          </cell>
          <cell r="DS783">
            <v>44718</v>
          </cell>
          <cell r="DT783">
            <v>6</v>
          </cell>
          <cell r="DU783">
            <v>44718</v>
          </cell>
          <cell r="DV783">
            <v>44719</v>
          </cell>
          <cell r="DW783">
            <v>44742</v>
          </cell>
          <cell r="DX783">
            <v>24</v>
          </cell>
          <cell r="DY783">
            <v>44743</v>
          </cell>
          <cell r="DZ783">
            <v>44743</v>
          </cell>
          <cell r="EA783">
            <v>44753</v>
          </cell>
          <cell r="EB783">
            <v>11</v>
          </cell>
          <cell r="EL783" t="str">
            <v>NO</v>
          </cell>
          <cell r="EM783" t="str">
            <v>No Aplica</v>
          </cell>
          <cell r="EN783" t="str">
            <v xml:space="preserve">120
</v>
          </cell>
          <cell r="EO783" t="e">
            <v>#VALUE!</v>
          </cell>
          <cell r="EP783">
            <v>45871</v>
          </cell>
          <cell r="ES783" t="str">
            <v>Clausula 1 - Numeral 6 y 23</v>
          </cell>
          <cell r="ET78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83" t="str">
            <v>No aplica</v>
          </cell>
        </row>
        <row r="784">
          <cell r="E784">
            <v>778</v>
          </cell>
          <cell r="F784" t="str">
            <v>778-2022</v>
          </cell>
          <cell r="G784" t="str">
            <v>CO1.PCCNTR.3395962</v>
          </cell>
          <cell r="H784" t="str">
            <v>GESTIONAR Y ATENDER EL 100 % DE LOS REQUERIMIENTOS ALLEGADOS A LA ENTIDAD, RELACIONADOS CON ARRENDAMIENTO Y DESARROLLO DE VIVIENDA</v>
          </cell>
          <cell r="I784" t="str">
            <v>En Ejecución</v>
          </cell>
          <cell r="J784" t="str">
            <v>https://community.secop.gov.co/Public/Tendering/OpportunityDetail/Index?noticeUID=CO1.NTC.2691318&amp;isFromPublicArea=True&amp;isModal=true&amp;asPopupView=true</v>
          </cell>
          <cell r="K784" t="str">
            <v>SDHT-SDICV-PSP-001-2022</v>
          </cell>
          <cell r="L784" t="str">
            <v>X</v>
          </cell>
          <cell r="N784" t="str">
            <v>CC</v>
          </cell>
          <cell r="O784">
            <v>1033722180</v>
          </cell>
          <cell r="P784">
            <v>7</v>
          </cell>
          <cell r="Q784" t="str">
            <v xml:space="preserve">CARTAGENA </v>
          </cell>
          <cell r="R784" t="str">
            <v>SERGIO GARCIA</v>
          </cell>
          <cell r="S784" t="str">
            <v>No Aplica</v>
          </cell>
          <cell r="T784" t="str">
            <v xml:space="preserve">SERGIO GARCIA CARTAGENA </v>
          </cell>
          <cell r="U784" t="str">
            <v>M</v>
          </cell>
          <cell r="V784">
            <v>44586</v>
          </cell>
          <cell r="W784" t="str">
            <v>No Aplica</v>
          </cell>
          <cell r="X784">
            <v>44587</v>
          </cell>
          <cell r="Y784">
            <v>44890</v>
          </cell>
          <cell r="Z784" t="str">
            <v>Contratación Directa</v>
          </cell>
          <cell r="AA784" t="str">
            <v>Contrato</v>
          </cell>
          <cell r="AB784" t="str">
            <v>Prestación de Servicios Profesionales</v>
          </cell>
          <cell r="AC784" t="str">
            <v>PRESTAR SERVICIOS PROFESIONALES DE APOYO JURIDICO PARA SUSTANCIAR INVESTIGACIONES ADMINISTRATIVAS RELACIONADAS CON LA ENAJENACION Y ARRENDAMIENTO DE VIVIENDA.</v>
          </cell>
          <cell r="AD784">
            <v>44587</v>
          </cell>
          <cell r="AE784">
            <v>44587</v>
          </cell>
          <cell r="AF784">
            <v>44587</v>
          </cell>
          <cell r="AG784">
            <v>44899</v>
          </cell>
          <cell r="AH784">
            <v>10</v>
          </cell>
          <cell r="AI784">
            <v>9</v>
          </cell>
          <cell r="AJ784">
            <v>10.3</v>
          </cell>
          <cell r="AK784">
            <v>10</v>
          </cell>
          <cell r="AL784">
            <v>9</v>
          </cell>
          <cell r="AN784">
            <v>44899</v>
          </cell>
          <cell r="AO784">
            <v>58879950</v>
          </cell>
          <cell r="AP784">
            <v>58879950</v>
          </cell>
          <cell r="AQ784">
            <v>5716500</v>
          </cell>
          <cell r="AR784">
            <v>0</v>
          </cell>
          <cell r="AS784">
            <v>2667</v>
          </cell>
          <cell r="AT784">
            <v>762</v>
          </cell>
          <cell r="AU784">
            <v>44566</v>
          </cell>
          <cell r="AV784">
            <v>58879950</v>
          </cell>
          <cell r="AW784" t="str">
            <v>O23011603450000007812</v>
          </cell>
          <cell r="AX784" t="str">
            <v>INVERSION</v>
          </cell>
          <cell r="AY784">
            <v>0</v>
          </cell>
          <cell r="AZ784" t="str">
            <v>5000280873</v>
          </cell>
          <cell r="BA784">
            <v>803</v>
          </cell>
          <cell r="BB784">
            <v>44587</v>
          </cell>
          <cell r="BC784">
            <v>58879950</v>
          </cell>
          <cell r="BK784" t="str">
            <v/>
          </cell>
          <cell r="CE784" t="str">
            <v/>
          </cell>
          <cell r="CF784" t="str">
            <v/>
          </cell>
          <cell r="EL784" t="str">
            <v>NO</v>
          </cell>
          <cell r="EM784" t="str">
            <v>No Aplica</v>
          </cell>
          <cell r="EN784" t="str">
            <v xml:space="preserve">120
</v>
          </cell>
          <cell r="EO784" t="e">
            <v>#VALUE!</v>
          </cell>
          <cell r="EP784">
            <v>45799</v>
          </cell>
          <cell r="ES784" t="str">
            <v>Clausula 1 - Numeral 6 y 23</v>
          </cell>
          <cell r="ET78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84" t="str">
            <v>No aplica</v>
          </cell>
        </row>
        <row r="785">
          <cell r="E785">
            <v>779</v>
          </cell>
          <cell r="F785" t="str">
            <v>779-2022</v>
          </cell>
          <cell r="G785" t="str">
            <v>CO1.PCCNTR.3399215</v>
          </cell>
          <cell r="H785" t="str">
            <v>GESTIONAR Y ATENDER EL 100 % DE LOS REQUERIMIENTOS ALLEGADOS A LA ENTIDAD, RELACIONADOS CON ARRENDAMIENTO Y DESARROLLO DE VIVIENDA</v>
          </cell>
          <cell r="I785" t="str">
            <v>En Ejecución</v>
          </cell>
          <cell r="J785" t="str">
            <v>https://community.secop.gov.co/Public/Tendering/OpportunityDetail/Index?noticeUID=CO1.NTC.2693916&amp;isFromPublicArea=True&amp;isModal=true&amp;asPopupView=true</v>
          </cell>
          <cell r="K785" t="str">
            <v>SDHT-SDICV-PSAG-006-2022</v>
          </cell>
          <cell r="L785" t="str">
            <v>X</v>
          </cell>
          <cell r="N785" t="str">
            <v>CC</v>
          </cell>
          <cell r="O785">
            <v>35504767</v>
          </cell>
          <cell r="P785">
            <v>1</v>
          </cell>
          <cell r="Q785" t="str">
            <v xml:space="preserve">MEDINA </v>
          </cell>
          <cell r="R785" t="str">
            <v>ELIZABETH CARRILLO</v>
          </cell>
          <cell r="S785" t="str">
            <v>No Aplica</v>
          </cell>
          <cell r="T785" t="str">
            <v xml:space="preserve">ELIZABETH CARRILLO MEDINA </v>
          </cell>
          <cell r="U785" t="str">
            <v>F</v>
          </cell>
          <cell r="V785">
            <v>44586</v>
          </cell>
          <cell r="W785" t="str">
            <v>No Aplica</v>
          </cell>
          <cell r="X785">
            <v>44587</v>
          </cell>
          <cell r="Y785">
            <v>44920</v>
          </cell>
          <cell r="Z785" t="str">
            <v>Contratación Directa</v>
          </cell>
          <cell r="AA785" t="str">
            <v>Contrato</v>
          </cell>
          <cell r="AB785" t="str">
            <v>Prestación de Servicios  de Apoyo a la Gestión</v>
          </cell>
          <cell r="AC785" t="str">
            <v>PRESTAR SERVICIOS DE APOYO A LA GESTIÓN EN EL DESARROLLO DE ACTIVIDADES DE CARÁCTER ADMINISTRATIVO RELACIONADAS CON EL CONTROL DE VIVIENDA.</v>
          </cell>
          <cell r="AD785">
            <v>44587</v>
          </cell>
          <cell r="AE785">
            <v>44587</v>
          </cell>
          <cell r="AF785">
            <v>44587</v>
          </cell>
          <cell r="AG785">
            <v>44929</v>
          </cell>
          <cell r="AH785">
            <v>11</v>
          </cell>
          <cell r="AI785">
            <v>9</v>
          </cell>
          <cell r="AJ785">
            <v>11.3</v>
          </cell>
          <cell r="AK785">
            <v>11</v>
          </cell>
          <cell r="AL785">
            <v>9</v>
          </cell>
          <cell r="AN785">
            <v>44929</v>
          </cell>
          <cell r="AO785">
            <v>34917000</v>
          </cell>
          <cell r="AP785">
            <v>34917000</v>
          </cell>
          <cell r="AQ785">
            <v>3090000</v>
          </cell>
          <cell r="AR785">
            <v>0</v>
          </cell>
          <cell r="AS785">
            <v>2799</v>
          </cell>
          <cell r="AT785">
            <v>285</v>
          </cell>
          <cell r="AU785">
            <v>44565</v>
          </cell>
          <cell r="AV785">
            <v>35009700</v>
          </cell>
          <cell r="AW785" t="str">
            <v>O23011603450000007812</v>
          </cell>
          <cell r="AX785" t="str">
            <v>INVERSION</v>
          </cell>
          <cell r="AY785">
            <v>0</v>
          </cell>
          <cell r="AZ785" t="str">
            <v>5000280877</v>
          </cell>
          <cell r="BA785">
            <v>804</v>
          </cell>
          <cell r="BB785">
            <v>44587</v>
          </cell>
          <cell r="BC785">
            <v>34917000</v>
          </cell>
          <cell r="BK785" t="str">
            <v/>
          </cell>
          <cell r="CE785" t="str">
            <v/>
          </cell>
          <cell r="CF785" t="str">
            <v/>
          </cell>
          <cell r="EL785" t="str">
            <v>NO</v>
          </cell>
          <cell r="EM785" t="str">
            <v>No Aplica</v>
          </cell>
          <cell r="EN785" t="str">
            <v xml:space="preserve">120
</v>
          </cell>
          <cell r="EO785" t="e">
            <v>#VALUE!</v>
          </cell>
          <cell r="EP785">
            <v>45829</v>
          </cell>
          <cell r="ES785" t="str">
            <v>Clausula 1 - Numeral 6 y 23</v>
          </cell>
          <cell r="ET78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85" t="str">
            <v>No aplica</v>
          </cell>
        </row>
        <row r="786">
          <cell r="E786">
            <v>780</v>
          </cell>
          <cell r="F786" t="str">
            <v>780-2022</v>
          </cell>
          <cell r="G786" t="str">
            <v>CO1.PCCNTR.3398943</v>
          </cell>
          <cell r="H786" t="str">
            <v>GESTIONAR Y ATENDER EL 100 % DE LOS REQUERIMIENTOS ALLEGADOS A LA ENTIDAD, RELACIONADOS CON ARRENDAMIENTO Y DESARROLLO DE VIVIENDA</v>
          </cell>
          <cell r="I786" t="str">
            <v>En Ejecución</v>
          </cell>
          <cell r="J786" t="str">
            <v>https://community.secop.gov.co/Public/Tendering/OpportunityDetail/Index?noticeUID=CO1.NTC.2693735&amp;isFromPublicArea=True&amp;isModal=true&amp;asPopupView=true</v>
          </cell>
          <cell r="K786" t="str">
            <v>SDHT-SDICV-PSAG-007-2022</v>
          </cell>
          <cell r="L786" t="str">
            <v>X</v>
          </cell>
          <cell r="N786" t="str">
            <v>CC</v>
          </cell>
          <cell r="O786">
            <v>1022993218</v>
          </cell>
          <cell r="P786">
            <v>1</v>
          </cell>
          <cell r="Q786" t="str">
            <v>GONZALEZ CASADIEGO</v>
          </cell>
          <cell r="R786" t="str">
            <v>ELIZABETH DEL CARMEN</v>
          </cell>
          <cell r="S786" t="str">
            <v>No Aplica</v>
          </cell>
          <cell r="T786" t="str">
            <v>ELIZABETH DEL CARMEN GONZALEZ CASADIEGO</v>
          </cell>
          <cell r="U786" t="str">
            <v>F</v>
          </cell>
          <cell r="V786">
            <v>44586</v>
          </cell>
          <cell r="W786" t="str">
            <v>No Aplica</v>
          </cell>
          <cell r="X786">
            <v>44587</v>
          </cell>
          <cell r="Y786">
            <v>44890</v>
          </cell>
          <cell r="Z786" t="str">
            <v>Contratación Directa</v>
          </cell>
          <cell r="AA786" t="str">
            <v>Contrato</v>
          </cell>
          <cell r="AB786" t="str">
            <v>Prestación de Servicios  de Apoyo a la Gestión</v>
          </cell>
          <cell r="AC786" t="str">
            <v>PRESTAR SERVICIOS DE APOYO A LA GESTIÓN PARA BRINDAR APOYO EN ACTIVIDADES OPERATIVAS EN LA SUBDIRECCIÓN DE INVESTIGACIONES Y CONTROL DE VIVIENDA</v>
          </cell>
          <cell r="AD786">
            <v>44587</v>
          </cell>
          <cell r="AE786">
            <v>44587</v>
          </cell>
          <cell r="AF786">
            <v>44587</v>
          </cell>
          <cell r="AG786">
            <v>44899</v>
          </cell>
          <cell r="AH786">
            <v>10</v>
          </cell>
          <cell r="AI786">
            <v>9</v>
          </cell>
          <cell r="AJ786">
            <v>10.3</v>
          </cell>
          <cell r="AK786">
            <v>10</v>
          </cell>
          <cell r="AL786">
            <v>9</v>
          </cell>
          <cell r="AN786">
            <v>44899</v>
          </cell>
          <cell r="AO786">
            <v>27583400</v>
          </cell>
          <cell r="AP786">
            <v>27583400</v>
          </cell>
          <cell r="AQ786">
            <v>2678000</v>
          </cell>
          <cell r="AR786">
            <v>0</v>
          </cell>
          <cell r="AS786">
            <v>2671</v>
          </cell>
          <cell r="AT786">
            <v>774</v>
          </cell>
          <cell r="AU786">
            <v>44566</v>
          </cell>
          <cell r="AV786">
            <v>27583400</v>
          </cell>
          <cell r="AW786" t="str">
            <v>O23011603450000007812</v>
          </cell>
          <cell r="AX786" t="str">
            <v>INVERSION</v>
          </cell>
          <cell r="AY786">
            <v>0</v>
          </cell>
          <cell r="AZ786" t="str">
            <v>5000280887</v>
          </cell>
          <cell r="BA786">
            <v>805</v>
          </cell>
          <cell r="BB786">
            <v>44587</v>
          </cell>
          <cell r="BC786">
            <v>27583400</v>
          </cell>
          <cell r="BK786" t="str">
            <v/>
          </cell>
          <cell r="CE786" t="str">
            <v/>
          </cell>
          <cell r="CF786" t="str">
            <v/>
          </cell>
          <cell r="EL786" t="str">
            <v>NO</v>
          </cell>
          <cell r="EM786" t="str">
            <v>No Aplica</v>
          </cell>
          <cell r="EN786" t="str">
            <v xml:space="preserve">120
</v>
          </cell>
          <cell r="EO786" t="e">
            <v>#VALUE!</v>
          </cell>
          <cell r="EP786">
            <v>45799</v>
          </cell>
          <cell r="ES786" t="str">
            <v>Clausula 1 - Numeral 6 y 23</v>
          </cell>
          <cell r="ET78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86" t="str">
            <v>No aplica</v>
          </cell>
        </row>
        <row r="787">
          <cell r="E787">
            <v>781</v>
          </cell>
          <cell r="F787" t="str">
            <v>781-2022</v>
          </cell>
          <cell r="G787" t="str">
            <v>CO1.PCCNTR.3395123</v>
          </cell>
          <cell r="H787" t="str">
            <v>GESTIONAR Y ATENDER EL 100 % DE LOS REQUERIMIENTOS ALLEGADOS A LA ENTIDAD, RELACIONADOS CON ARRENDAMIENTO Y DESARROLLO DE VIVIENDA</v>
          </cell>
          <cell r="I787" t="str">
            <v>En Ejecución</v>
          </cell>
          <cell r="J787" t="str">
            <v>https://community.secop.gov.co/Public/Tendering/OpportunityDetail/Index?noticeUID=CO1.NTC.2690171&amp;isFromPublicArea=True&amp;isModal=true&amp;asPopupView=true</v>
          </cell>
          <cell r="K787" t="str">
            <v>SDHT-SDICV-PSP-046-2022</v>
          </cell>
          <cell r="L787" t="str">
            <v>X</v>
          </cell>
          <cell r="N787" t="str">
            <v>CC</v>
          </cell>
          <cell r="O787">
            <v>80927634</v>
          </cell>
          <cell r="P787">
            <v>1</v>
          </cell>
          <cell r="Q787" t="str">
            <v>ROMERO MELO</v>
          </cell>
          <cell r="R787" t="str">
            <v>FERNANDO</v>
          </cell>
          <cell r="S787" t="str">
            <v>No Aplica</v>
          </cell>
          <cell r="T787" t="str">
            <v>FERNANDO ROMERO MELO</v>
          </cell>
          <cell r="U787" t="str">
            <v>M</v>
          </cell>
          <cell r="V787">
            <v>44586</v>
          </cell>
          <cell r="W787" t="str">
            <v>No Aplica</v>
          </cell>
          <cell r="X787">
            <v>44587</v>
          </cell>
          <cell r="Y787">
            <v>44765</v>
          </cell>
          <cell r="Z787" t="str">
            <v>Contratación Directa</v>
          </cell>
          <cell r="AA787" t="str">
            <v>Contrato</v>
          </cell>
          <cell r="AB787" t="str">
            <v>Prestación de Servicios Profesionales</v>
          </cell>
          <cell r="AC787" t="str">
            <v>PRESTAR SERVICIOS PROFESIONALES DE APOYO JURIDICO PARA SUSTANCIAR INVESTIGACIONES ADMINISTRATIVAS RELACIONADAS CON LA ENAJENACIÓN Y ARRENDAMIENTO DE VIVIENDA</v>
          </cell>
          <cell r="AD787">
            <v>44587</v>
          </cell>
          <cell r="AE787">
            <v>44587</v>
          </cell>
          <cell r="AF787">
            <v>44587</v>
          </cell>
          <cell r="AG787">
            <v>44767</v>
          </cell>
          <cell r="AH787">
            <v>6</v>
          </cell>
          <cell r="AI787">
            <v>0</v>
          </cell>
          <cell r="AJ787">
            <v>6</v>
          </cell>
          <cell r="AK787">
            <v>6</v>
          </cell>
          <cell r="AL787">
            <v>0</v>
          </cell>
          <cell r="AN787">
            <v>44767</v>
          </cell>
          <cell r="AO787">
            <v>34299000</v>
          </cell>
          <cell r="AP787">
            <v>34299000</v>
          </cell>
          <cell r="AQ787">
            <v>5716500</v>
          </cell>
          <cell r="AR787">
            <v>0</v>
          </cell>
          <cell r="AS787">
            <v>2872</v>
          </cell>
          <cell r="AT787">
            <v>902</v>
          </cell>
          <cell r="AU787">
            <v>44580</v>
          </cell>
          <cell r="AV787">
            <v>34299000</v>
          </cell>
          <cell r="AW787" t="str">
            <v>O23011603450000007812</v>
          </cell>
          <cell r="AX787" t="str">
            <v>INVERSION</v>
          </cell>
          <cell r="AY787">
            <v>0</v>
          </cell>
          <cell r="AZ787" t="str">
            <v>5000278856</v>
          </cell>
          <cell r="BA787" t="str">
            <v>771</v>
          </cell>
          <cell r="BB787">
            <v>44586</v>
          </cell>
          <cell r="BC787">
            <v>34299000</v>
          </cell>
          <cell r="BK787" t="str">
            <v/>
          </cell>
          <cell r="CE787" t="str">
            <v/>
          </cell>
          <cell r="CF787" t="str">
            <v/>
          </cell>
          <cell r="EL787" t="str">
            <v>NO</v>
          </cell>
          <cell r="EM787" t="str">
            <v>No Aplica</v>
          </cell>
          <cell r="EN787" t="str">
            <v xml:space="preserve">120
</v>
          </cell>
          <cell r="EO787" t="e">
            <v>#VALUE!</v>
          </cell>
          <cell r="EP787">
            <v>45667</v>
          </cell>
          <cell r="ES787" t="str">
            <v>Clausula 1 - Numeral 6 y 23</v>
          </cell>
          <cell r="ET78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87" t="str">
            <v>No aplica</v>
          </cell>
        </row>
        <row r="788">
          <cell r="E788">
            <v>782</v>
          </cell>
          <cell r="F788" t="str">
            <v>782-2022</v>
          </cell>
          <cell r="G788" t="str">
            <v>CO1.PCCNTR.3396017</v>
          </cell>
          <cell r="H788" t="str">
            <v xml:space="preserve">ASIGNAR 4500 SUBSIDIOS PARA MEJORAMIENTO DE VIVIENDA PRIORIZANDO HOGARES CON JEFATURA FEMENINA, PERSONAS CON DISCAPACIDAD, VÍCTIMAS DEL CONFLICTO ARMADO, POBLACIÓN ÉTNICA Y ADULTOS MAYORES </v>
          </cell>
          <cell r="I788" t="str">
            <v>En Ejecución</v>
          </cell>
          <cell r="J788" t="str">
            <v>https://community.secop.gov.co/Public/Tendering/OpportunityDetail/Index?noticeUID=CO1.NTC.2691054&amp;isFromPublicArea=True&amp;isModal=true&amp;asPopupView=true</v>
          </cell>
          <cell r="K788" t="str">
            <v>SDHT-SDB-PSP-076-2022</v>
          </cell>
          <cell r="L788" t="str">
            <v>X</v>
          </cell>
          <cell r="N788" t="str">
            <v>CC</v>
          </cell>
          <cell r="O788">
            <v>19489509</v>
          </cell>
          <cell r="Q788" t="str">
            <v>TORRES DUEÑAS</v>
          </cell>
          <cell r="R788" t="str">
            <v>SAUL</v>
          </cell>
          <cell r="S788" t="str">
            <v>No Aplica</v>
          </cell>
          <cell r="T788" t="str">
            <v>SAUL TORRES DUEÑAS</v>
          </cell>
          <cell r="U788" t="str">
            <v>M</v>
          </cell>
          <cell r="V788">
            <v>44586</v>
          </cell>
          <cell r="W788">
            <v>44587</v>
          </cell>
          <cell r="X788">
            <v>44587</v>
          </cell>
          <cell r="Y788">
            <v>44919</v>
          </cell>
          <cell r="Z788" t="str">
            <v>Contratación Directa</v>
          </cell>
          <cell r="AA788" t="str">
            <v>Contrato</v>
          </cell>
          <cell r="AB788" t="str">
            <v>Prestación de Servicios Profesionales</v>
          </cell>
          <cell r="AC788" t="str">
            <v>PRESTAR SERVICIOS PROFESIONALES PARA LA ESTRUCTURACIÓN TÉCNICA NECESARIA PARA LA ASIGNACIÓN DE SUBSIDIOS DE MEJORAMIENTOS DE VIVIENDA - MODALIDAD HABITABILIDAD EN LOS TERRITORIOS PRIORIZADOS POR LA SECRETARÍA DISTRITAL DEL HÁBITAT.</v>
          </cell>
          <cell r="AD788">
            <v>44587</v>
          </cell>
          <cell r="AE788">
            <v>44587</v>
          </cell>
          <cell r="AF788">
            <v>44587</v>
          </cell>
          <cell r="AG788">
            <v>44920</v>
          </cell>
          <cell r="AH788">
            <v>11</v>
          </cell>
          <cell r="AI788">
            <v>0</v>
          </cell>
          <cell r="AJ788">
            <v>11</v>
          </cell>
          <cell r="AK788">
            <v>11</v>
          </cell>
          <cell r="AL788">
            <v>0</v>
          </cell>
          <cell r="AN788">
            <v>44920</v>
          </cell>
          <cell r="AO788">
            <v>80300000</v>
          </cell>
          <cell r="AP788">
            <v>80300000</v>
          </cell>
          <cell r="AQ788">
            <v>7300000</v>
          </cell>
          <cell r="AR788">
            <v>0</v>
          </cell>
          <cell r="AS788">
            <v>2712</v>
          </cell>
          <cell r="AT788">
            <v>183</v>
          </cell>
          <cell r="AU788">
            <v>44564</v>
          </cell>
          <cell r="AV788">
            <v>80300000</v>
          </cell>
          <cell r="AW788" t="str">
            <v>O23011601010000007715</v>
          </cell>
          <cell r="AX788" t="str">
            <v>INVERSION</v>
          </cell>
          <cell r="AY788">
            <v>0</v>
          </cell>
          <cell r="AZ788" t="str">
            <v>5000279596</v>
          </cell>
          <cell r="BA788" t="str">
            <v>791</v>
          </cell>
          <cell r="BB788">
            <v>44586</v>
          </cell>
          <cell r="BC788">
            <v>80300000</v>
          </cell>
          <cell r="BK788" t="str">
            <v/>
          </cell>
          <cell r="CE788" t="str">
            <v/>
          </cell>
          <cell r="CF788" t="str">
            <v/>
          </cell>
          <cell r="DA788">
            <v>44817</v>
          </cell>
          <cell r="DB788" t="str">
            <v>EDGAR GOYENECHE MUÑOZ</v>
          </cell>
          <cell r="DC788">
            <v>19456366</v>
          </cell>
          <cell r="DD788" t="str">
            <v>CARRERA 29A No 22A 67 APTO 28 - 31</v>
          </cell>
          <cell r="DE788">
            <v>3108526881</v>
          </cell>
          <cell r="DF788" t="str">
            <v>edgargoyeneche41@yahoo.com</v>
          </cell>
          <cell r="DG788">
            <v>25063333</v>
          </cell>
          <cell r="DH788" t="str">
            <v>Pendiente</v>
          </cell>
          <cell r="EL788" t="str">
            <v>NO</v>
          </cell>
          <cell r="EM788" t="str">
            <v>No Aplica</v>
          </cell>
          <cell r="EN788" t="str">
            <v xml:space="preserve">120
</v>
          </cell>
          <cell r="EO788" t="e">
            <v>#VALUE!</v>
          </cell>
          <cell r="EP788">
            <v>45820</v>
          </cell>
          <cell r="ES788" t="str">
            <v>Clausula 1 - Numeral 6 y 23</v>
          </cell>
          <cell r="ET78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88" t="str">
            <v>No aplica</v>
          </cell>
        </row>
        <row r="789">
          <cell r="E789">
            <v>783</v>
          </cell>
          <cell r="F789" t="str">
            <v>783-2022</v>
          </cell>
          <cell r="G789" t="str">
            <v>CO1.PCCNTR.3395973</v>
          </cell>
          <cell r="H789" t="str">
            <v xml:space="preserve">REALIZAR ADECUACIONES DE CALIDAD A 4500 VIVIENDAS PRIORIZANDO HOGARES CON JEFATURA FEMENINA, PERSONAS CON DISCAPACIDAD, VÍCTIMAS DEL CONFLICTO ARMADO, POBLACIÓN ÉTNICA Y ADULTOS MAYORES </v>
          </cell>
          <cell r="I789" t="str">
            <v>En Ejecución</v>
          </cell>
          <cell r="J789" t="str">
            <v>https://community.secop.gov.co/Public/Tendering/OpportunityDetail/Index?noticeUID=CO1.NTC.2691250&amp;isFromPublicArea=True&amp;isModal=true&amp;asPopupView=true</v>
          </cell>
          <cell r="K789" t="str">
            <v>SDHT-SDB-PSP-095-2022</v>
          </cell>
          <cell r="L789" t="str">
            <v>X</v>
          </cell>
          <cell r="N789" t="str">
            <v>CC</v>
          </cell>
          <cell r="O789">
            <v>79905461</v>
          </cell>
          <cell r="P789">
            <v>4</v>
          </cell>
          <cell r="Q789" t="str">
            <v>PLATA BARRERO</v>
          </cell>
          <cell r="R789" t="str">
            <v>YESID OSWALDO</v>
          </cell>
          <cell r="S789" t="str">
            <v>No Aplica</v>
          </cell>
          <cell r="T789" t="str">
            <v>YESID OSWALDO PLATA BARRERO</v>
          </cell>
          <cell r="U789" t="str">
            <v>M</v>
          </cell>
          <cell r="V789">
            <v>44586</v>
          </cell>
          <cell r="W789">
            <v>44589</v>
          </cell>
          <cell r="X789">
            <v>44588</v>
          </cell>
          <cell r="Y789">
            <v>44918</v>
          </cell>
          <cell r="Z789" t="str">
            <v>Contratación Directa</v>
          </cell>
          <cell r="AA789" t="str">
            <v>Contrato</v>
          </cell>
          <cell r="AB789" t="str">
            <v>Prestación de Servicios Profesionales</v>
          </cell>
          <cell r="AC789" t="str">
            <v>PRESTAR SERVICIOS PROFESIONALES PARA APOYAR LAS ACTIVIDADES DE SEGUIMIENTO TÉCNICO A LA ASIGNACIÓN Y EJECUCIÓN DE LOS MEJORAMIENTOS DE VIVIENDAMODALIDAD HABITABILIDAD EN LOS TERRITORIOS PRIORIZADOS POR LA SECRETARÍA DISTRITAL DEL HÁBITAT</v>
          </cell>
          <cell r="AD789">
            <v>44589</v>
          </cell>
          <cell r="AE789">
            <v>44589</v>
          </cell>
          <cell r="AF789">
            <v>44589</v>
          </cell>
          <cell r="AG789">
            <v>44922</v>
          </cell>
          <cell r="AH789">
            <v>11</v>
          </cell>
          <cell r="AI789">
            <v>0</v>
          </cell>
          <cell r="AJ789">
            <v>11</v>
          </cell>
          <cell r="AK789">
            <v>11</v>
          </cell>
          <cell r="AL789">
            <v>0</v>
          </cell>
          <cell r="AN789">
            <v>44922</v>
          </cell>
          <cell r="AO789">
            <v>58300000</v>
          </cell>
          <cell r="AP789">
            <v>58300000</v>
          </cell>
          <cell r="AQ789">
            <v>5300000</v>
          </cell>
          <cell r="AR789">
            <v>0</v>
          </cell>
          <cell r="AS789">
            <v>2745</v>
          </cell>
          <cell r="AT789">
            <v>126</v>
          </cell>
          <cell r="AU789">
            <v>44564</v>
          </cell>
          <cell r="AV789">
            <v>58300000</v>
          </cell>
          <cell r="AW789" t="str">
            <v>O23011601010000007715</v>
          </cell>
          <cell r="AX789" t="str">
            <v>INVERSION</v>
          </cell>
          <cell r="AY789">
            <v>0</v>
          </cell>
          <cell r="AZ789" t="str">
            <v>5000279626</v>
          </cell>
          <cell r="BA789" t="str">
            <v>792</v>
          </cell>
          <cell r="BB789">
            <v>44586</v>
          </cell>
          <cell r="BC789">
            <v>58300000</v>
          </cell>
          <cell r="BK789" t="str">
            <v/>
          </cell>
          <cell r="CE789" t="str">
            <v/>
          </cell>
          <cell r="CF789" t="str">
            <v/>
          </cell>
          <cell r="EL789" t="str">
            <v>NO</v>
          </cell>
          <cell r="EM789" t="str">
            <v>No Aplica</v>
          </cell>
          <cell r="EN789" t="str">
            <v xml:space="preserve">120
</v>
          </cell>
          <cell r="EO789" t="e">
            <v>#VALUE!</v>
          </cell>
          <cell r="EP789">
            <v>45822</v>
          </cell>
          <cell r="ES789" t="str">
            <v>Clausula 1 - Numeral 6 y 23</v>
          </cell>
          <cell r="ET78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89" t="str">
            <v>No aplica</v>
          </cell>
        </row>
        <row r="790">
          <cell r="E790">
            <v>784</v>
          </cell>
          <cell r="F790" t="str">
            <v>784-2022</v>
          </cell>
          <cell r="G790" t="str">
            <v>CO1.PCCNTR.3396197</v>
          </cell>
          <cell r="H790" t="str">
            <v xml:space="preserve">ASIGNAR 4500 SUBSIDIOS PARA MEJORAMIENTO DE VIVIENDA PRIORIZANDO HOGARES CON JEFATURA FEMENINA, PERSONAS CON DISCAPACIDAD, VÍCTIMAS DEL CONFLICTO ARMADO, POBLACIÓN ÉTNICA Y ADULTOS MAYORES </v>
          </cell>
          <cell r="I790" t="str">
            <v>En Ejecución</v>
          </cell>
          <cell r="J790" t="str">
            <v>https://community.secop.gov.co/Public/Tendering/OpportunityDetail/Index?noticeUID=CO1.NTC.2691701&amp;isFromPublicArea=True&amp;isModal=true&amp;asPopupView=true</v>
          </cell>
          <cell r="K790" t="str">
            <v>SDHT-SDB-PSP-032-2022</v>
          </cell>
          <cell r="L790" t="str">
            <v>X</v>
          </cell>
          <cell r="N790" t="str">
            <v>CC</v>
          </cell>
          <cell r="O790">
            <v>1192794042</v>
          </cell>
          <cell r="P790">
            <v>4</v>
          </cell>
          <cell r="Q790" t="str">
            <v>GUZMAN RODRIGUEZ</v>
          </cell>
          <cell r="R790" t="str">
            <v>ZAIRA VALENTINA</v>
          </cell>
          <cell r="S790" t="str">
            <v>No Aplica</v>
          </cell>
          <cell r="T790" t="str">
            <v>ZAIRA VALENTINA GUZMAN RODRIGUEZ</v>
          </cell>
          <cell r="U790" t="str">
            <v>F</v>
          </cell>
          <cell r="V790">
            <v>44586</v>
          </cell>
          <cell r="W790">
            <v>44587</v>
          </cell>
          <cell r="X790">
            <v>44588</v>
          </cell>
          <cell r="Y790">
            <v>44918</v>
          </cell>
          <cell r="Z790" t="str">
            <v>Contratación Directa</v>
          </cell>
          <cell r="AA790" t="str">
            <v>Contrato</v>
          </cell>
          <cell r="AB790" t="str">
            <v>Prestación de Servicios Profesionales</v>
          </cell>
          <cell r="AC790" t="str">
            <v>PRESTAR SERVICIOS PROFESIONALES AL DESARROLLO DE LA GESTIÓN SOCIAL Y COMUNITARIA EN EL MARCO DE LOS MEJORAMIENTOS DE VIVIENDA - MODALIDAD HABITABILIDAD EN LOS TERRITORIOS PRIORIZADOS POR LA SECRETARÍA DISTRITAL DEL HÁBITAT</v>
          </cell>
          <cell r="AD790">
            <v>44588</v>
          </cell>
          <cell r="AE790">
            <v>44588</v>
          </cell>
          <cell r="AF790">
            <v>44588</v>
          </cell>
          <cell r="AG790">
            <v>44921</v>
          </cell>
          <cell r="AH790">
            <v>11</v>
          </cell>
          <cell r="AI790">
            <v>0</v>
          </cell>
          <cell r="AJ790">
            <v>11</v>
          </cell>
          <cell r="AK790">
            <v>11</v>
          </cell>
          <cell r="AL790">
            <v>0</v>
          </cell>
          <cell r="AN790">
            <v>44921</v>
          </cell>
          <cell r="AO790">
            <v>67980000</v>
          </cell>
          <cell r="AP790">
            <v>67980000</v>
          </cell>
          <cell r="AQ790">
            <v>6180000</v>
          </cell>
          <cell r="AR790">
            <v>0</v>
          </cell>
          <cell r="AS790">
            <v>3640</v>
          </cell>
          <cell r="AT790">
            <v>334</v>
          </cell>
          <cell r="AU790">
            <v>44565</v>
          </cell>
          <cell r="AV790">
            <v>67980000</v>
          </cell>
          <cell r="AW790" t="str">
            <v>O23011601010000007715</v>
          </cell>
          <cell r="AX790" t="str">
            <v>INVERSION</v>
          </cell>
          <cell r="AY790">
            <v>0</v>
          </cell>
          <cell r="AZ790" t="str">
            <v>5000279643</v>
          </cell>
          <cell r="BA790" t="str">
            <v>793</v>
          </cell>
          <cell r="BB790">
            <v>44586</v>
          </cell>
          <cell r="BC790">
            <v>67980000</v>
          </cell>
          <cell r="BK790" t="str">
            <v/>
          </cell>
          <cell r="CE790" t="str">
            <v/>
          </cell>
          <cell r="CF790" t="str">
            <v/>
          </cell>
          <cell r="EL790" t="str">
            <v>NO</v>
          </cell>
          <cell r="EM790" t="str">
            <v>No Aplica</v>
          </cell>
          <cell r="EN790" t="str">
            <v xml:space="preserve">120
</v>
          </cell>
          <cell r="EO790" t="e">
            <v>#VALUE!</v>
          </cell>
          <cell r="EP790">
            <v>45821</v>
          </cell>
          <cell r="ES790" t="str">
            <v>Clausula 1 - Numeral 6 y 23</v>
          </cell>
          <cell r="ET79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90" t="str">
            <v>No aplica</v>
          </cell>
        </row>
        <row r="791">
          <cell r="E791">
            <v>785</v>
          </cell>
          <cell r="F791" t="str">
            <v>785-2022</v>
          </cell>
          <cell r="G791" t="str">
            <v>CO1.PCCNTR.3396923</v>
          </cell>
          <cell r="H791" t="str">
            <v>REALIZAR 13 ESTUDIOS Y DISEÑOS PARA CONECTIVIDAD URBANA EN LAS ÁREAS PRIORIZADAS DE ORIGEN INFORMAL</v>
          </cell>
          <cell r="I791" t="str">
            <v>En Ejecución</v>
          </cell>
          <cell r="J791" t="str">
            <v>https://community.secop.gov.co/Public/Tendering/OpportunityDetail/Index?noticeUID=CO1.NTC.2691654&amp;isFromPublicArea=True&amp;isModal=true&amp;asPopupView=true</v>
          </cell>
          <cell r="K791" t="str">
            <v>SDHT-SDB-PSP123-2022</v>
          </cell>
          <cell r="L791" t="str">
            <v>X</v>
          </cell>
          <cell r="N791" t="str">
            <v>CC</v>
          </cell>
          <cell r="O791">
            <v>1110488231</v>
          </cell>
          <cell r="P791">
            <v>1</v>
          </cell>
          <cell r="Q791" t="str">
            <v>LLACHE OLAYA</v>
          </cell>
          <cell r="R791" t="str">
            <v>ISRAEL MAURICIO</v>
          </cell>
          <cell r="S791" t="str">
            <v>No Aplica</v>
          </cell>
          <cell r="T791" t="str">
            <v>ISRAEL MAURICIO LLACHE OLAYA</v>
          </cell>
          <cell r="U791" t="str">
            <v>M</v>
          </cell>
          <cell r="V791">
            <v>44586</v>
          </cell>
          <cell r="W791">
            <v>44586</v>
          </cell>
          <cell r="X791">
            <v>44582</v>
          </cell>
          <cell r="Y791">
            <v>44920</v>
          </cell>
          <cell r="Z791" t="str">
            <v>Contratación Directa</v>
          </cell>
          <cell r="AA791" t="str">
            <v>Contrato</v>
          </cell>
          <cell r="AB791" t="str">
            <v>Prestación de Servicios Profesionales</v>
          </cell>
          <cell r="AC791" t="str">
            <v xml:space="preserve"> 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v>
          </cell>
          <cell r="AD791">
            <v>44586</v>
          </cell>
          <cell r="AE791">
            <v>44588</v>
          </cell>
          <cell r="AF791">
            <v>44588</v>
          </cell>
          <cell r="AG791">
            <v>44830</v>
          </cell>
          <cell r="AH791">
            <v>11</v>
          </cell>
          <cell r="AI791">
            <v>0</v>
          </cell>
          <cell r="AJ791">
            <v>11</v>
          </cell>
          <cell r="AK791">
            <v>11</v>
          </cell>
          <cell r="AL791">
            <v>0</v>
          </cell>
          <cell r="AN791">
            <v>44830</v>
          </cell>
          <cell r="AO791">
            <v>138457000</v>
          </cell>
          <cell r="AP791">
            <v>138457000</v>
          </cell>
          <cell r="AQ791">
            <v>12587000</v>
          </cell>
          <cell r="AR791">
            <v>0</v>
          </cell>
          <cell r="AS791">
            <v>2768</v>
          </cell>
          <cell r="AT791">
            <v>416</v>
          </cell>
          <cell r="AU791">
            <v>44565</v>
          </cell>
          <cell r="AV791">
            <v>138457000</v>
          </cell>
          <cell r="AW791" t="str">
            <v>O23011601190000007575</v>
          </cell>
          <cell r="AX791" t="str">
            <v>INVERSION</v>
          </cell>
          <cell r="AY791">
            <v>0</v>
          </cell>
          <cell r="AZ791" t="str">
            <v>5000279585</v>
          </cell>
          <cell r="BA791" t="str">
            <v>790</v>
          </cell>
          <cell r="BB791">
            <v>44586</v>
          </cell>
          <cell r="BC791">
            <v>138457000</v>
          </cell>
          <cell r="BK791" t="str">
            <v/>
          </cell>
          <cell r="CE791" t="str">
            <v/>
          </cell>
          <cell r="CF791" t="str">
            <v/>
          </cell>
          <cell r="EL791" t="str">
            <v>NO</v>
          </cell>
          <cell r="EM791" t="str">
            <v>No Aplica</v>
          </cell>
          <cell r="EN791" t="str">
            <v xml:space="preserve">120
</v>
          </cell>
          <cell r="EO791" t="e">
            <v>#VALUE!</v>
          </cell>
          <cell r="EP791">
            <v>45730</v>
          </cell>
          <cell r="ES791" t="str">
            <v>Clausula 1 - Numeral 6 y 23</v>
          </cell>
          <cell r="ET79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91" t="str">
            <v>No aplica</v>
          </cell>
        </row>
        <row r="792">
          <cell r="E792">
            <v>786</v>
          </cell>
          <cell r="F792" t="str">
            <v>786-2022</v>
          </cell>
          <cell r="G792" t="str">
            <v>CO1.PCCNTR.3394294</v>
          </cell>
          <cell r="H792" t="str">
            <v>DESARROLLAR 1  DOCUMENTO NORMATIVO SOBRE LA FORMULACIÓN DE LOS INSTRUMENTOS DE PLANEACIÓN DE SEGUNDO NIVEL EN UNIDADES DEFICITARIAS A CARGO DE LA SDHT</v>
          </cell>
          <cell r="I792" t="str">
            <v>Terminación Anticipada</v>
          </cell>
          <cell r="J792" t="str">
            <v>https://community.secop.gov.co/Public/Tendering/OpportunityDetail/Index?noticeUID=CO1.NTC.2689885&amp;isFromPublicArea=True&amp;isModal=true&amp;asPopupView=true</v>
          </cell>
          <cell r="K792" t="str">
            <v>SDHT-SDIS-PSP-040-2022</v>
          </cell>
          <cell r="L792" t="str">
            <v>X</v>
          </cell>
          <cell r="N792" t="str">
            <v>CC</v>
          </cell>
          <cell r="O792">
            <v>7169052</v>
          </cell>
          <cell r="P792">
            <v>5</v>
          </cell>
          <cell r="Q792" t="str">
            <v>BENAVIDES OCHOA</v>
          </cell>
          <cell r="R792" t="str">
            <v>JORGE EDUARDO</v>
          </cell>
          <cell r="S792" t="str">
            <v>No Aplica</v>
          </cell>
          <cell r="T792" t="str">
            <v>JORGE EDUARDO BENAVIDES OCHOA</v>
          </cell>
          <cell r="U792" t="str">
            <v>M</v>
          </cell>
          <cell r="V792">
            <v>44586</v>
          </cell>
          <cell r="W792">
            <v>44587</v>
          </cell>
          <cell r="X792">
            <v>44587</v>
          </cell>
          <cell r="Y792">
            <v>44926</v>
          </cell>
          <cell r="Z792" t="str">
            <v>Contratación Directa</v>
          </cell>
          <cell r="AA792" t="str">
            <v>Contrato</v>
          </cell>
          <cell r="AB792" t="str">
            <v>Prestación de Servicios Profesionales</v>
          </cell>
          <cell r="AC792" t="str">
            <v>PRESTAR SERVICIOS PROFESIONALES PARA APOYAR LA FORMULACIÓN DE INSTRUMENTOS DE PLANEACIÓN Y GESTIÓN RELACIONADOS CON LA GESTIÓN INTEGRAL DEL HÁBITAT DEL DISTRITO CAPITAL Y LAS REGLAMENTACIONES A CARGO DE LA SDHT DERIVADAS DEL PLAN DE ORDENAMIENTO TERRITORIAL.</v>
          </cell>
          <cell r="AD792">
            <v>44587</v>
          </cell>
          <cell r="AE792">
            <v>44587</v>
          </cell>
          <cell r="AF792">
            <v>44587</v>
          </cell>
          <cell r="AG792">
            <v>44814</v>
          </cell>
          <cell r="AH792">
            <v>7</v>
          </cell>
          <cell r="AI792">
            <v>15</v>
          </cell>
          <cell r="AJ792">
            <v>7.5</v>
          </cell>
          <cell r="AK792">
            <v>7</v>
          </cell>
          <cell r="AL792">
            <v>15</v>
          </cell>
          <cell r="AM792">
            <v>44814</v>
          </cell>
          <cell r="AN792">
            <v>44736</v>
          </cell>
          <cell r="AO792">
            <v>52500000</v>
          </cell>
          <cell r="AP792">
            <v>34766667</v>
          </cell>
          <cell r="AQ792">
            <v>7000000</v>
          </cell>
          <cell r="AR792">
            <v>0</v>
          </cell>
          <cell r="AS792">
            <v>3684</v>
          </cell>
          <cell r="AT792">
            <v>911</v>
          </cell>
          <cell r="AU792">
            <v>44581</v>
          </cell>
          <cell r="AV792">
            <v>52500000</v>
          </cell>
          <cell r="AW792" t="str">
            <v>O23011601190000007721</v>
          </cell>
          <cell r="AX792" t="str">
            <v>INVERSION</v>
          </cell>
          <cell r="AY792">
            <v>0</v>
          </cell>
          <cell r="AZ792" t="str">
            <v>5000281745</v>
          </cell>
          <cell r="BA792">
            <v>814</v>
          </cell>
          <cell r="BB792">
            <v>44587</v>
          </cell>
          <cell r="BC792">
            <v>52500000</v>
          </cell>
          <cell r="BK792" t="str">
            <v/>
          </cell>
          <cell r="CE792" t="str">
            <v/>
          </cell>
          <cell r="CF792" t="str">
            <v/>
          </cell>
          <cell r="EG792">
            <v>44736</v>
          </cell>
          <cell r="EH792">
            <v>17733333</v>
          </cell>
          <cell r="EI792" t="str">
            <v>ok</v>
          </cell>
          <cell r="EJ792" t="str">
            <v>Por Terminación Anticipada</v>
          </cell>
          <cell r="EK792">
            <v>44737</v>
          </cell>
          <cell r="EL792" t="str">
            <v>NO</v>
          </cell>
          <cell r="EM792" t="str">
            <v>No Aplica</v>
          </cell>
          <cell r="EN792" t="str">
            <v>No Aplica</v>
          </cell>
          <cell r="EO792" t="e">
            <v>#VALUE!</v>
          </cell>
          <cell r="EP792">
            <v>45636</v>
          </cell>
          <cell r="ES792" t="str">
            <v>Clausula 1 - Numeral 6 y 23</v>
          </cell>
          <cell r="ET79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92" t="str">
            <v>No aplica</v>
          </cell>
        </row>
        <row r="793">
          <cell r="E793">
            <v>787</v>
          </cell>
          <cell r="F793" t="str">
            <v>787-2022</v>
          </cell>
          <cell r="G793" t="str">
            <v>CO1.PCCNTR.3395431</v>
          </cell>
          <cell r="H793" t="str">
            <v xml:space="preserve">BENEFICIAR 3700 HOGARES CON SUBSIDIOS DE ARRENDAMIENTO DEL PROGRAMA MI AHORRO MI HOGAR EN EL MARCO DE LOS SERVICIOS FINANCIEROS PARA ADQUISICIÓN DE VIVIENDA </v>
          </cell>
          <cell r="I793" t="str">
            <v>En Ejecución</v>
          </cell>
          <cell r="J793" t="str">
            <v>https://community.secop.gov.co/Public/Tendering/OpportunityDetail/Index?noticeUID=CO1.NTC.2690493&amp;isFromPublicArea=True&amp;isModal=true&amp;asPopupView=true</v>
          </cell>
          <cell r="K793" t="str">
            <v>SDHT-SDRPUB-039-2022</v>
          </cell>
          <cell r="L793" t="str">
            <v>X</v>
          </cell>
          <cell r="N793" t="str">
            <v>CC</v>
          </cell>
          <cell r="O793">
            <v>1143946926</v>
          </cell>
          <cell r="P793">
            <v>5</v>
          </cell>
          <cell r="Q793" t="str">
            <v>ABONIA GARCIA</v>
          </cell>
          <cell r="R793" t="str">
            <v>CLAUDIA LINETH</v>
          </cell>
          <cell r="S793" t="str">
            <v>No Aplica</v>
          </cell>
          <cell r="T793" t="str">
            <v>CLAUDIA LINETH ABONIA GARCIA</v>
          </cell>
          <cell r="U793" t="str">
            <v>F</v>
          </cell>
          <cell r="V793">
            <v>44586</v>
          </cell>
          <cell r="W793" t="str">
            <v>No Aplica</v>
          </cell>
          <cell r="X793">
            <v>44589</v>
          </cell>
          <cell r="Y793">
            <v>44861</v>
          </cell>
          <cell r="Z793" t="str">
            <v>Contratación Directa</v>
          </cell>
          <cell r="AA793" t="str">
            <v>Contrato</v>
          </cell>
          <cell r="AB793" t="str">
            <v>Prestación de Servicios Profesionales</v>
          </cell>
          <cell r="AC793" t="str">
            <v>PRESTAR SERVICIOS PROFESIONALES PARA LA GESTIÓN JURÍDICA DE LOS PROGRAMAS E INSTRUMENTOS DE FINANCIACIÓN PARA EL ACCESO A LA VIVIENDA VIS Y VIP DE LA SECRETARIA DISTRITAL DEL HÁBITAT.</v>
          </cell>
          <cell r="AD793">
            <v>44589</v>
          </cell>
          <cell r="AE793">
            <v>44589</v>
          </cell>
          <cell r="AF793">
            <v>44589</v>
          </cell>
          <cell r="AG793">
            <v>44861</v>
          </cell>
          <cell r="AH793">
            <v>9</v>
          </cell>
          <cell r="AI793">
            <v>0</v>
          </cell>
          <cell r="AJ793">
            <v>9</v>
          </cell>
          <cell r="AK793">
            <v>9</v>
          </cell>
          <cell r="AL793">
            <v>0</v>
          </cell>
          <cell r="AN793">
            <v>44861</v>
          </cell>
          <cell r="AO793">
            <v>41715000</v>
          </cell>
          <cell r="AP793">
            <v>41715000</v>
          </cell>
          <cell r="AQ793">
            <v>4635000</v>
          </cell>
          <cell r="AR793">
            <v>0</v>
          </cell>
          <cell r="AS793">
            <v>3276</v>
          </cell>
          <cell r="AT793">
            <v>526</v>
          </cell>
          <cell r="AU793">
            <v>44565</v>
          </cell>
          <cell r="AV793">
            <v>41715000</v>
          </cell>
          <cell r="AW793" t="str">
            <v>O23011601010000007823</v>
          </cell>
          <cell r="AX793" t="str">
            <v>INVERSION</v>
          </cell>
          <cell r="AY793">
            <v>0</v>
          </cell>
          <cell r="AZ793" t="str">
            <v>5000280838</v>
          </cell>
          <cell r="BA793">
            <v>800</v>
          </cell>
          <cell r="BB793">
            <v>44587</v>
          </cell>
          <cell r="BC793">
            <v>41715000</v>
          </cell>
          <cell r="BK793" t="str">
            <v/>
          </cell>
          <cell r="CE793" t="str">
            <v/>
          </cell>
          <cell r="CF793" t="str">
            <v/>
          </cell>
          <cell r="EL793" t="str">
            <v>NO</v>
          </cell>
          <cell r="EM793" t="str">
            <v>No Aplica</v>
          </cell>
          <cell r="EN793" t="str">
            <v xml:space="preserve">120
</v>
          </cell>
          <cell r="EO793" t="e">
            <v>#VALUE!</v>
          </cell>
          <cell r="EP793">
            <v>45761</v>
          </cell>
          <cell r="ES793" t="str">
            <v>Clausula 1 - Numeral 6 y 23</v>
          </cell>
          <cell r="ET79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93" t="str">
            <v>No aplica</v>
          </cell>
        </row>
        <row r="794">
          <cell r="E794">
            <v>788</v>
          </cell>
          <cell r="F794" t="str">
            <v>788-2022</v>
          </cell>
          <cell r="G794" t="str">
            <v>CO1.PCCNTR.3395298</v>
          </cell>
          <cell r="H794" t="str">
            <v>BENEFICIAR 15851 HOGARES  CON SUBSIDIOS PARA ADQUISICIÓN DE VIVIENDA VIS Y VIP</v>
          </cell>
          <cell r="I794" t="str">
            <v>En Ejecución</v>
          </cell>
          <cell r="J794" t="str">
            <v>https://community.secop.gov.co/Public/Tendering/OpportunityDetail/Index?noticeUID=CO1.NTC.2690754&amp;isFromPublicArea=True&amp;isModal=true&amp;asPopupView=true</v>
          </cell>
          <cell r="K794" t="str">
            <v>SDHT-SDRPUB-PSAG-013-2022</v>
          </cell>
          <cell r="L794" t="str">
            <v>X</v>
          </cell>
          <cell r="N794" t="str">
            <v>CC</v>
          </cell>
          <cell r="O794">
            <v>79306120</v>
          </cell>
          <cell r="P794">
            <v>8</v>
          </cell>
          <cell r="Q794" t="str">
            <v>GARCIA TELLEZ</v>
          </cell>
          <cell r="R794" t="str">
            <v>JOSE BENJAMIN</v>
          </cell>
          <cell r="S794" t="str">
            <v>No Aplica</v>
          </cell>
          <cell r="T794" t="str">
            <v>JOSE BENJAMIN GARCIA TELLEZ</v>
          </cell>
          <cell r="U794" t="str">
            <v>M</v>
          </cell>
          <cell r="V794">
            <v>44585</v>
          </cell>
          <cell r="W794" t="str">
            <v>No Aplica</v>
          </cell>
          <cell r="X794">
            <v>44587</v>
          </cell>
          <cell r="Y794">
            <v>44859</v>
          </cell>
          <cell r="Z794" t="str">
            <v>Contratación Directa</v>
          </cell>
          <cell r="AA794" t="str">
            <v>Contrato</v>
          </cell>
          <cell r="AB794" t="str">
            <v>Prestación de Servicios  de Apoyo a la Gestión</v>
          </cell>
          <cell r="AC794" t="str">
            <v>PRESTAR SERVICIOS DE APOYO A LA GESTIÓN DOCUMENTAL Y LOGÍSTICO EN LA OPERACIÓN DE LOS INSTRUMENTOS DE FINANCIACIÓN DE LA SECRETARÍA DISTRITAL DEL HÁBITAT.</v>
          </cell>
          <cell r="AD794">
            <v>44587</v>
          </cell>
          <cell r="AE794">
            <v>44587</v>
          </cell>
          <cell r="AF794">
            <v>44587</v>
          </cell>
          <cell r="AG794">
            <v>44859</v>
          </cell>
          <cell r="AH794">
            <v>9</v>
          </cell>
          <cell r="AI794">
            <v>0</v>
          </cell>
          <cell r="AJ794">
            <v>9</v>
          </cell>
          <cell r="AK794">
            <v>9</v>
          </cell>
          <cell r="AL794">
            <v>0</v>
          </cell>
          <cell r="AN794">
            <v>44859</v>
          </cell>
          <cell r="AO794">
            <v>24903000</v>
          </cell>
          <cell r="AP794">
            <v>24903000</v>
          </cell>
          <cell r="AQ794">
            <v>2767000</v>
          </cell>
          <cell r="AR794">
            <v>0</v>
          </cell>
          <cell r="AS794">
            <v>3733</v>
          </cell>
          <cell r="AT794">
            <v>481</v>
          </cell>
          <cell r="AU794">
            <v>44565</v>
          </cell>
          <cell r="AV794">
            <v>24903000</v>
          </cell>
          <cell r="AW794" t="str">
            <v>O23011601010000007823</v>
          </cell>
          <cell r="AX794" t="str">
            <v>INVERSION</v>
          </cell>
          <cell r="AY794">
            <v>0</v>
          </cell>
          <cell r="AZ794" t="str">
            <v>5000278118</v>
          </cell>
          <cell r="BA794" t="str">
            <v>768</v>
          </cell>
          <cell r="BB794">
            <v>44586</v>
          </cell>
          <cell r="BC794">
            <v>24903000</v>
          </cell>
          <cell r="BK794" t="str">
            <v/>
          </cell>
          <cell r="CE794" t="str">
            <v/>
          </cell>
          <cell r="CF794" t="str">
            <v/>
          </cell>
          <cell r="EL794" t="str">
            <v>NO</v>
          </cell>
          <cell r="EM794" t="str">
            <v>No Aplica</v>
          </cell>
          <cell r="EN794" t="str">
            <v xml:space="preserve">120
</v>
          </cell>
          <cell r="EO794" t="e">
            <v>#VALUE!</v>
          </cell>
          <cell r="EP794">
            <v>45759</v>
          </cell>
          <cell r="ES794" t="str">
            <v>Clausula 1 - Numeral 6 y 23</v>
          </cell>
          <cell r="ET79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94" t="str">
            <v>No aplica</v>
          </cell>
        </row>
        <row r="795">
          <cell r="E795">
            <v>789</v>
          </cell>
          <cell r="F795" t="str">
            <v>789-2022</v>
          </cell>
          <cell r="G795" t="str">
            <v>CO1.PCCNTR.3399878</v>
          </cell>
          <cell r="H795" t="str">
            <v xml:space="preserve">COODINAR 100 % DEL DISEÑO E IMPLEMENTACIÓN DE LA POLÍTICA PÚBLICA DE SERVICIOS PÚBLICOS. </v>
          </cell>
          <cell r="I795" t="str">
            <v>En Ejecución</v>
          </cell>
          <cell r="J795" t="str">
            <v>https://community.secop.gov.co/Public/Tendering/OpportunityDetail/Index?noticeUID=CO1.NTC.2694812&amp;isFromPublicArea=True&amp;isModal=true&amp;asPopupView=true</v>
          </cell>
          <cell r="K795" t="str">
            <v>SDHT-SDSP-PSP-021-2022</v>
          </cell>
          <cell r="L795" t="str">
            <v>X</v>
          </cell>
          <cell r="N795" t="str">
            <v>CC</v>
          </cell>
          <cell r="O795">
            <v>80087435</v>
          </cell>
          <cell r="P795">
            <v>5</v>
          </cell>
          <cell r="Q795" t="str">
            <v>TRUJILLO IRURITA</v>
          </cell>
          <cell r="R795" t="str">
            <v>ORLANDO JAVIER</v>
          </cell>
          <cell r="S795" t="str">
            <v>No Aplica</v>
          </cell>
          <cell r="T795" t="str">
            <v>ORLANDO JAVIER TRUJILLO IRURITA</v>
          </cell>
          <cell r="U795" t="str">
            <v>M</v>
          </cell>
          <cell r="V795">
            <v>44586</v>
          </cell>
          <cell r="W795">
            <v>44586</v>
          </cell>
          <cell r="X795">
            <v>44588</v>
          </cell>
          <cell r="Y795">
            <v>44890</v>
          </cell>
          <cell r="Z795" t="str">
            <v>Contratación Directa</v>
          </cell>
          <cell r="AA795" t="str">
            <v>Contrato</v>
          </cell>
          <cell r="AB795" t="str">
            <v>Prestación de Servicios Profesionales</v>
          </cell>
          <cell r="AC795" t="str">
            <v xml:space="preserve"> PRESTAR SERVICIOS PROFESIONALES PARA DESARROLLAR EL PROCESO DE GESTIÓN, ARTICULACIÓN Y SEGUIMIENTO DE LAS POLÍTICAS PÚBLICAS, PROYECTOS ESTRATÉGICOS Y DE COOPERACIÓN INTERNACIONAL ASIGNADOS, EN EL MARCO DE LA MISIONALIDAD DE LA SECRETARÍA DISTRITAL DEL HÁBITAT</v>
          </cell>
          <cell r="AD795">
            <v>44588</v>
          </cell>
          <cell r="AE795">
            <v>44587</v>
          </cell>
          <cell r="AF795">
            <v>44588</v>
          </cell>
          <cell r="AG795">
            <v>44893</v>
          </cell>
          <cell r="AH795">
            <v>10</v>
          </cell>
          <cell r="AI795">
            <v>0</v>
          </cell>
          <cell r="AJ795">
            <v>10</v>
          </cell>
          <cell r="AK795">
            <v>10</v>
          </cell>
          <cell r="AL795">
            <v>0</v>
          </cell>
          <cell r="AN795">
            <v>44893</v>
          </cell>
          <cell r="AO795">
            <v>93000000</v>
          </cell>
          <cell r="AP795">
            <v>93000000</v>
          </cell>
          <cell r="AQ795">
            <v>9300000</v>
          </cell>
          <cell r="AR795">
            <v>0</v>
          </cell>
          <cell r="AS795">
            <v>3471</v>
          </cell>
          <cell r="AT795">
            <v>32</v>
          </cell>
          <cell r="AU795">
            <v>44564</v>
          </cell>
          <cell r="AV795">
            <v>93000000</v>
          </cell>
          <cell r="AW795" t="str">
            <v>O23011602370000007615</v>
          </cell>
          <cell r="AX795" t="str">
            <v>INVERSION</v>
          </cell>
          <cell r="AY795">
            <v>0</v>
          </cell>
          <cell r="AZ795" t="str">
            <v>5000277714</v>
          </cell>
          <cell r="BA795" t="str">
            <v>763</v>
          </cell>
          <cell r="BB795">
            <v>44586</v>
          </cell>
          <cell r="BC795">
            <v>93000000</v>
          </cell>
          <cell r="BK795" t="str">
            <v/>
          </cell>
          <cell r="CE795" t="str">
            <v/>
          </cell>
          <cell r="CF795" t="str">
            <v/>
          </cell>
          <cell r="EL795" t="str">
            <v>NO</v>
          </cell>
          <cell r="EM795" t="str">
            <v>No Aplica</v>
          </cell>
          <cell r="EN795" t="str">
            <v xml:space="preserve">120
</v>
          </cell>
          <cell r="EO795" t="e">
            <v>#VALUE!</v>
          </cell>
          <cell r="EP795">
            <v>45793</v>
          </cell>
          <cell r="ES795" t="str">
            <v>Clausula 1 - Numeral 6 y 23</v>
          </cell>
          <cell r="ET79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95" t="str">
            <v>No aplica</v>
          </cell>
        </row>
        <row r="796">
          <cell r="E796">
            <v>790</v>
          </cell>
          <cell r="F796" t="str">
            <v>790-2022</v>
          </cell>
          <cell r="G796" t="str">
            <v>CO1.PCCNTR.3401446</v>
          </cell>
          <cell r="H796" t="str">
            <v xml:space="preserve">IMPLEMENTAR 1  SISTEMA  DE GESTIÓN DOCUMENTAL </v>
          </cell>
          <cell r="I796" t="str">
            <v>En Ejecución</v>
          </cell>
          <cell r="J796" t="str">
            <v>https://community.secop.gov.co/Public/Tendering/OpportunityDetail/Index?noticeUID=CO1.NTC.2695908&amp;isFromPublicArea=True&amp;isModal=true&amp;asPopupView=true</v>
          </cell>
          <cell r="K796" t="str">
            <v>SDHT-SDA-PSP-050-2022.</v>
          </cell>
          <cell r="L796" t="str">
            <v>X</v>
          </cell>
          <cell r="N796" t="str">
            <v>CC</v>
          </cell>
          <cell r="O796">
            <v>91299139</v>
          </cell>
          <cell r="P796">
            <v>1</v>
          </cell>
          <cell r="Q796" t="str">
            <v>MANTILLA JAIMES</v>
          </cell>
          <cell r="R796" t="str">
            <v>IVAN LEONIDAS</v>
          </cell>
          <cell r="S796" t="str">
            <v>No Aplica</v>
          </cell>
          <cell r="T796" t="str">
            <v>IVAN LEONIDAS MANTILLA JAIMES</v>
          </cell>
          <cell r="U796" t="str">
            <v>M</v>
          </cell>
          <cell r="V796">
            <v>44586</v>
          </cell>
          <cell r="W796">
            <v>44586</v>
          </cell>
          <cell r="X796">
            <v>44587</v>
          </cell>
          <cell r="Y796">
            <v>44927</v>
          </cell>
          <cell r="Z796" t="str">
            <v>Contratación Directa</v>
          </cell>
          <cell r="AA796" t="str">
            <v>Contrato</v>
          </cell>
          <cell r="AB796" t="str">
            <v>Prestación de Servicios Profesionales</v>
          </cell>
          <cell r="AC796" t="str">
            <v xml:space="preserve"> PRESTAR SERVICIOS PROFESIONALES PARA APOYAR EL SISTEMA BOGOTÁ TE ESCUCHA EN EL MARCO DEL SERVICIO Y ATENCIÓN AL CIUDADANO.</v>
          </cell>
          <cell r="AD796">
            <v>44587</v>
          </cell>
          <cell r="AE796">
            <v>44587</v>
          </cell>
          <cell r="AF796">
            <v>44587</v>
          </cell>
          <cell r="AG796">
            <v>44920</v>
          </cell>
          <cell r="AH796">
            <v>11</v>
          </cell>
          <cell r="AI796">
            <v>0</v>
          </cell>
          <cell r="AJ796">
            <v>11</v>
          </cell>
          <cell r="AK796">
            <v>11</v>
          </cell>
          <cell r="AL796">
            <v>0</v>
          </cell>
          <cell r="AN796">
            <v>44920</v>
          </cell>
          <cell r="AO796">
            <v>61600000</v>
          </cell>
          <cell r="AP796">
            <v>61600000</v>
          </cell>
          <cell r="AQ796">
            <v>5600000</v>
          </cell>
          <cell r="AR796">
            <v>0</v>
          </cell>
          <cell r="AS796">
            <v>3749</v>
          </cell>
          <cell r="AT796">
            <v>644</v>
          </cell>
          <cell r="AU796">
            <v>44565</v>
          </cell>
          <cell r="AV796">
            <v>64400000</v>
          </cell>
          <cell r="AW796" t="str">
            <v>O23011605560000007754</v>
          </cell>
          <cell r="AX796" t="str">
            <v>INVERSION</v>
          </cell>
          <cell r="AY796">
            <v>0</v>
          </cell>
          <cell r="AZ796" t="str">
            <v>5000279324</v>
          </cell>
          <cell r="BA796" t="str">
            <v>779</v>
          </cell>
          <cell r="BB796">
            <v>44586</v>
          </cell>
          <cell r="BC796">
            <v>61600000</v>
          </cell>
          <cell r="BK796" t="str">
            <v/>
          </cell>
          <cell r="CE796" t="str">
            <v/>
          </cell>
          <cell r="CF796" t="str">
            <v/>
          </cell>
          <cell r="EL796" t="str">
            <v>NO</v>
          </cell>
          <cell r="EM796" t="str">
            <v>No Aplica</v>
          </cell>
          <cell r="EN796" t="str">
            <v xml:space="preserve">120
</v>
          </cell>
          <cell r="EO796" t="e">
            <v>#VALUE!</v>
          </cell>
          <cell r="EP796">
            <v>45820</v>
          </cell>
          <cell r="ES796" t="str">
            <v>Clausula 1 - Numeral 6 y 23</v>
          </cell>
          <cell r="ET79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96" t="str">
            <v>No aplica</v>
          </cell>
        </row>
        <row r="797">
          <cell r="E797">
            <v>791</v>
          </cell>
          <cell r="F797" t="str">
            <v>791-2022</v>
          </cell>
          <cell r="G797" t="str">
            <v>CO1.PCCNTR.3411645</v>
          </cell>
          <cell r="H797" t="str">
            <v>DESARROLLAR 1  DOCUMENTO NORMATIVO SOBRE LA FORMULACIÓN DE LOS INSTRUMENTOS DE PLANEACIÓN DE SEGUNDO NIVEL EN UNIDADES DEFICITARIAS A CARGO DE LA SDHT</v>
          </cell>
          <cell r="I797" t="str">
            <v>En Ejecución</v>
          </cell>
          <cell r="J797" t="str">
            <v>https://community.secop.gov.co/Public/Tendering/OpportunityDetail/Index?noticeUID=CO1.NTC.2701704&amp;isFromPublicArea=True&amp;isModal=true&amp;asPopupView=true</v>
          </cell>
          <cell r="K797" t="str">
            <v>SDHT-SDIS-PSP-043-2022</v>
          </cell>
          <cell r="L797" t="str">
            <v>X</v>
          </cell>
          <cell r="N797" t="str">
            <v>CC</v>
          </cell>
          <cell r="O797">
            <v>1032473905</v>
          </cell>
          <cell r="P797">
            <v>7</v>
          </cell>
          <cell r="Q797" t="str">
            <v>PEÑA URBINA</v>
          </cell>
          <cell r="R797" t="str">
            <v>JUAN CAMILO</v>
          </cell>
          <cell r="S797" t="str">
            <v>No Aplica</v>
          </cell>
          <cell r="T797" t="str">
            <v>JUAN CAMILO PEÑA URBINA</v>
          </cell>
          <cell r="U797" t="str">
            <v>M</v>
          </cell>
          <cell r="V797">
            <v>44586</v>
          </cell>
          <cell r="W797">
            <v>44593</v>
          </cell>
          <cell r="X797">
            <v>44587</v>
          </cell>
          <cell r="Y797">
            <v>44926</v>
          </cell>
          <cell r="Z797" t="str">
            <v>Contratación Directa</v>
          </cell>
          <cell r="AA797" t="str">
            <v>Contrato</v>
          </cell>
          <cell r="AB797" t="str">
            <v>Prestación de Servicios Profesionales</v>
          </cell>
          <cell r="AC797" t="str">
            <v>PRESTAR SERVICIOS PROFESIONALES PARA APOYAR LAS ACTIVIDADES DE ANÁLISIS, ELABORACIÓN DE DOCUMENTOS TÉCNICOS Y PROCESAMIENTO DE DATOS EN EL MARCO DEL PLAN DE ORDENAMIENTO TERRITORIAL.</v>
          </cell>
          <cell r="AD797">
            <v>44593</v>
          </cell>
          <cell r="AE797">
            <v>44593</v>
          </cell>
          <cell r="AF797">
            <v>44593</v>
          </cell>
          <cell r="AG797">
            <v>44881</v>
          </cell>
          <cell r="AH797">
            <v>9</v>
          </cell>
          <cell r="AI797">
            <v>15</v>
          </cell>
          <cell r="AJ797">
            <v>9.5</v>
          </cell>
          <cell r="AK797">
            <v>9</v>
          </cell>
          <cell r="AL797">
            <v>15</v>
          </cell>
          <cell r="AN797">
            <v>44881</v>
          </cell>
          <cell r="AO797">
            <v>66500000</v>
          </cell>
          <cell r="AP797">
            <v>66500000</v>
          </cell>
          <cell r="AQ797">
            <v>7000000</v>
          </cell>
          <cell r="AR797">
            <v>0</v>
          </cell>
          <cell r="AS797">
            <v>3687</v>
          </cell>
          <cell r="AT797">
            <v>848</v>
          </cell>
          <cell r="AU797">
            <v>44573</v>
          </cell>
          <cell r="AV797">
            <v>66500000</v>
          </cell>
          <cell r="AW797" t="str">
            <v>O23011601190000007721</v>
          </cell>
          <cell r="AX797" t="str">
            <v>INVERSION</v>
          </cell>
          <cell r="AY797">
            <v>0</v>
          </cell>
          <cell r="AZ797" t="str">
            <v>5000281762</v>
          </cell>
          <cell r="BA797">
            <v>818</v>
          </cell>
          <cell r="BB797">
            <v>44587</v>
          </cell>
          <cell r="BC797">
            <v>66500000</v>
          </cell>
          <cell r="BK797" t="str">
            <v/>
          </cell>
          <cell r="CE797" t="str">
            <v/>
          </cell>
          <cell r="CF797" t="str">
            <v/>
          </cell>
          <cell r="EL797" t="str">
            <v>NO</v>
          </cell>
          <cell r="EM797" t="str">
            <v>No Aplica</v>
          </cell>
          <cell r="EN797" t="str">
            <v xml:space="preserve">120
</v>
          </cell>
          <cell r="EO797" t="e">
            <v>#VALUE!</v>
          </cell>
          <cell r="EP797">
            <v>45781</v>
          </cell>
          <cell r="ES797" t="str">
            <v>Clausula 1 - Numeral 6 y 23</v>
          </cell>
          <cell r="ET79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97" t="str">
            <v>No aplica</v>
          </cell>
        </row>
        <row r="798">
          <cell r="E798">
            <v>792</v>
          </cell>
          <cell r="F798" t="str">
            <v>792-2022</v>
          </cell>
          <cell r="G798" t="str">
            <v>CO1.PCCNTR.3411437</v>
          </cell>
          <cell r="H798" t="str">
            <v>DESARROLLAR 1  DOCUMENTO NORMATIVO SOBRE LA FORMULACIÓN DE LOS INSTRUMENTOS DE PLANEACIÓN DE SEGUNDO NIVEL EN UNIDADES DEFICITARIAS A CARGO DE LA SDHT</v>
          </cell>
          <cell r="I798" t="str">
            <v>En Ejecución</v>
          </cell>
          <cell r="J798" t="str">
            <v>https://community.secop.gov.co/Public/Tendering/OpportunityDetail/Index?noticeUID=CO1.NTC.2701902&amp;isFromPublicArea=True&amp;isModal=true&amp;asPopupView=true</v>
          </cell>
          <cell r="K798" t="str">
            <v>SDHT-SDIS-PSP-046-2022</v>
          </cell>
          <cell r="L798" t="str">
            <v>X</v>
          </cell>
          <cell r="N798" t="str">
            <v>CC</v>
          </cell>
          <cell r="O798">
            <v>1082944923</v>
          </cell>
          <cell r="P798">
            <v>3</v>
          </cell>
          <cell r="Q798" t="str">
            <v>DE LA HOZ SARMIENTO</v>
          </cell>
          <cell r="R798" t="str">
            <v>LUIS MANUEL</v>
          </cell>
          <cell r="S798" t="str">
            <v>No Aplica</v>
          </cell>
          <cell r="T798" t="str">
            <v>LUIS MANUEL DE LA HOZ SARMIENTO</v>
          </cell>
          <cell r="U798" t="str">
            <v>M</v>
          </cell>
          <cell r="V798">
            <v>44586</v>
          </cell>
          <cell r="W798">
            <v>44587</v>
          </cell>
          <cell r="X798">
            <v>44587</v>
          </cell>
          <cell r="Y798">
            <v>44926</v>
          </cell>
          <cell r="Z798" t="str">
            <v>Contratación Directa</v>
          </cell>
          <cell r="AA798" t="str">
            <v>Contrato</v>
          </cell>
          <cell r="AB798" t="str">
            <v>Prestación de Servicios Profesionales</v>
          </cell>
          <cell r="AC798" t="str">
            <v xml:space="preserve"> PRESTAR SERVICIOS PROFESIONALES PARA APOYAR EL DISEÑO E IMPLEMENTACIÓN DE ESTRATEGIAS TERRITORIALES A PARTIR DE LOS COMPONENTES SOCIALES, COMUNICACIONALES Y PARTICIPATIVAS</v>
          </cell>
          <cell r="AD798">
            <v>44587</v>
          </cell>
          <cell r="AE798">
            <v>44587</v>
          </cell>
          <cell r="AF798">
            <v>44587</v>
          </cell>
          <cell r="AG798">
            <v>44875</v>
          </cell>
          <cell r="AH798">
            <v>9</v>
          </cell>
          <cell r="AI798">
            <v>15</v>
          </cell>
          <cell r="AJ798">
            <v>9.5</v>
          </cell>
          <cell r="AK798">
            <v>9</v>
          </cell>
          <cell r="AL798">
            <v>15</v>
          </cell>
          <cell r="AN798">
            <v>44875</v>
          </cell>
          <cell r="AO798">
            <v>52250000</v>
          </cell>
          <cell r="AP798">
            <v>52250000</v>
          </cell>
          <cell r="AQ798">
            <v>5500000</v>
          </cell>
          <cell r="AR798">
            <v>0</v>
          </cell>
          <cell r="AS798">
            <v>3690</v>
          </cell>
          <cell r="AT798">
            <v>849</v>
          </cell>
          <cell r="AU798">
            <v>44573</v>
          </cell>
          <cell r="AV798">
            <v>52250000</v>
          </cell>
          <cell r="AW798" t="str">
            <v>O23011601190000007721</v>
          </cell>
          <cell r="AX798" t="str">
            <v>INVERSION</v>
          </cell>
          <cell r="AY798">
            <v>0</v>
          </cell>
          <cell r="AZ798" t="str">
            <v>5000281761</v>
          </cell>
          <cell r="BA798">
            <v>817</v>
          </cell>
          <cell r="BB798">
            <v>44587</v>
          </cell>
          <cell r="BC798">
            <v>52250000</v>
          </cell>
          <cell r="BK798" t="str">
            <v/>
          </cell>
          <cell r="CE798" t="str">
            <v/>
          </cell>
          <cell r="CF798" t="str">
            <v/>
          </cell>
          <cell r="EL798" t="str">
            <v>NO</v>
          </cell>
          <cell r="EM798" t="str">
            <v>No Aplica</v>
          </cell>
          <cell r="EN798" t="str">
            <v xml:space="preserve">120
</v>
          </cell>
          <cell r="EO798" t="e">
            <v>#VALUE!</v>
          </cell>
          <cell r="EP798">
            <v>45775</v>
          </cell>
          <cell r="ES798" t="str">
            <v>Clausula 1 - Numeral 6 y 23</v>
          </cell>
          <cell r="ET79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98" t="str">
            <v>No aplica</v>
          </cell>
        </row>
        <row r="799">
          <cell r="E799">
            <v>793</v>
          </cell>
          <cell r="F799" t="str">
            <v>793-2022</v>
          </cell>
          <cell r="G799" t="str">
            <v>CO1.PCCNTR.3412225</v>
          </cell>
          <cell r="H799" t="str">
            <v>DESARROLLAR 1  DOCUMENTO NORMATIVO SOBRE LA FORMULACIÓN DE LOS INSTRUMENTOS DE PLANEACIÓN DE SEGUNDO NIVEL EN UNIDADES DEFICITARIAS A CARGO DE LA SDHT</v>
          </cell>
          <cell r="I799" t="str">
            <v>Terminación Anticipada</v>
          </cell>
          <cell r="J799" t="str">
            <v>https://community.secop.gov.co/Public/Tendering/OpportunityDetail/Index?noticeUID=CO1.NTC.2704817&amp;isFromPublicArea=True&amp;isModal=true&amp;asPopupView=true</v>
          </cell>
          <cell r="K799" t="str">
            <v>SDHT-SDIS-PSP-054-2022</v>
          </cell>
          <cell r="L799" t="str">
            <v>X</v>
          </cell>
          <cell r="N799" t="str">
            <v>CC</v>
          </cell>
          <cell r="O799">
            <v>1018474282</v>
          </cell>
          <cell r="P799">
            <v>0</v>
          </cell>
          <cell r="Q799" t="str">
            <v>CAPERA RODRIGUEZ</v>
          </cell>
          <cell r="R799" t="str">
            <v>OSCAR ANDRES</v>
          </cell>
          <cell r="S799" t="str">
            <v>No Aplica</v>
          </cell>
          <cell r="T799" t="str">
            <v>OSCAR ANDRES CAPERA RODRIGUEZ</v>
          </cell>
          <cell r="U799" t="str">
            <v>M</v>
          </cell>
          <cell r="V799">
            <v>44586</v>
          </cell>
          <cell r="W799">
            <v>44586</v>
          </cell>
          <cell r="X799">
            <v>44587</v>
          </cell>
          <cell r="Y799">
            <v>44926</v>
          </cell>
          <cell r="Z799" t="str">
            <v>Contratación Directa</v>
          </cell>
          <cell r="AA799" t="str">
            <v>Contrato</v>
          </cell>
          <cell r="AB799" t="str">
            <v>Prestación de Servicios Profesionales</v>
          </cell>
          <cell r="AC799" t="str">
            <v>PRESTAR SERVICIOS PROFESIONALES PARA APOYAR LOS TEMAS ADMINISTRATIVOS LOGÍSTICOS DEL POT, ASÍ COMO EL SEGUIMIENTO A LAS LICENCIAS VIS Y VIP EN EL MARCO DE LA POLÍTICA DE GESTIÓN INTEGRAL DEL HÁBITAT.</v>
          </cell>
          <cell r="AD799">
            <v>44587</v>
          </cell>
          <cell r="AE799">
            <v>44587</v>
          </cell>
          <cell r="AF799">
            <v>44587</v>
          </cell>
          <cell r="AG799">
            <v>44768</v>
          </cell>
          <cell r="AH799">
            <v>6</v>
          </cell>
          <cell r="AI799">
            <v>0</v>
          </cell>
          <cell r="AJ799">
            <v>6</v>
          </cell>
          <cell r="AK799">
            <v>6</v>
          </cell>
          <cell r="AL799">
            <v>0</v>
          </cell>
          <cell r="AM799">
            <v>44768</v>
          </cell>
          <cell r="AN799">
            <v>44736</v>
          </cell>
          <cell r="AO799">
            <v>33000000</v>
          </cell>
          <cell r="AP799">
            <v>27316667</v>
          </cell>
          <cell r="AQ799">
            <v>5500000</v>
          </cell>
          <cell r="AR799">
            <v>0</v>
          </cell>
          <cell r="AS799">
            <v>3776</v>
          </cell>
          <cell r="AT799">
            <v>915</v>
          </cell>
          <cell r="AU799">
            <v>44581</v>
          </cell>
          <cell r="AV799">
            <v>33000000</v>
          </cell>
          <cell r="AW799" t="str">
            <v>O23011601190000007721</v>
          </cell>
          <cell r="AX799" t="str">
            <v>INVERSION</v>
          </cell>
          <cell r="AY799">
            <v>0</v>
          </cell>
          <cell r="AZ799" t="str">
            <v>5000281739</v>
          </cell>
          <cell r="BA799">
            <v>812</v>
          </cell>
          <cell r="BB799">
            <v>44587</v>
          </cell>
          <cell r="BC799">
            <v>33000000</v>
          </cell>
          <cell r="BK799" t="str">
            <v/>
          </cell>
          <cell r="CE799" t="str">
            <v/>
          </cell>
          <cell r="CF799" t="str">
            <v/>
          </cell>
          <cell r="EG799">
            <v>44736</v>
          </cell>
          <cell r="EH799">
            <v>5683333</v>
          </cell>
          <cell r="EI799" t="str">
            <v>ok</v>
          </cell>
          <cell r="EJ799" t="str">
            <v>Por Terminación Anticipada</v>
          </cell>
          <cell r="EK799">
            <v>44737</v>
          </cell>
          <cell r="EL799" t="str">
            <v>NO</v>
          </cell>
          <cell r="EM799" t="str">
            <v>No Aplica</v>
          </cell>
          <cell r="EN799" t="str">
            <v>No Aplica</v>
          </cell>
          <cell r="EO799" t="e">
            <v>#VALUE!</v>
          </cell>
          <cell r="EP799">
            <v>45636</v>
          </cell>
          <cell r="ES799" t="str">
            <v>Clausula 1 - Numeral 6 y 23</v>
          </cell>
          <cell r="ET79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799" t="str">
            <v>No aplica</v>
          </cell>
        </row>
        <row r="800">
          <cell r="E800">
            <v>794</v>
          </cell>
          <cell r="F800" t="str">
            <v>794-2022</v>
          </cell>
          <cell r="G800" t="str">
            <v>CO1.PCCNTR.3410011</v>
          </cell>
          <cell r="H800" t="str">
            <v xml:space="preserve">ASIGNAR 4500 SUBSIDIOS PARA MEJORAMIENTO DE VIVIENDA PRIORIZANDO HOGARES CON JEFATURA FEMENINA, PERSONAS CON DISCAPACIDAD, VÍCTIMAS DEL CONFLICTO ARMADO, POBLACIÓN ÉTNICA Y ADULTOS MAYORES </v>
          </cell>
          <cell r="I800" t="str">
            <v>En Ejecución</v>
          </cell>
          <cell r="J800" t="str">
            <v>https://community.secop.gov.co/Public/Tendering/OpportunityDetail/Index?noticeUID=CO1.NTC.2702913&amp;isFromPublicArea=True&amp;isModal=true&amp;asPopupView=true</v>
          </cell>
          <cell r="K800" t="str">
            <v>SDHT-SDB-PSP-028-2022</v>
          </cell>
          <cell r="L800" t="str">
            <v>X</v>
          </cell>
          <cell r="N800" t="str">
            <v>CC</v>
          </cell>
          <cell r="O800">
            <v>1032365524</v>
          </cell>
          <cell r="P800">
            <v>1</v>
          </cell>
          <cell r="Q800" t="str">
            <v>RODRIGUEZ CERINZA</v>
          </cell>
          <cell r="R800" t="str">
            <v>JHOAN MANUEL</v>
          </cell>
          <cell r="S800" t="str">
            <v>No Aplica</v>
          </cell>
          <cell r="T800" t="str">
            <v>JHOAN MANUEL RODRIGUEZ CERINZA</v>
          </cell>
          <cell r="U800" t="str">
            <v>M</v>
          </cell>
          <cell r="V800">
            <v>44587</v>
          </cell>
          <cell r="W800">
            <v>44588</v>
          </cell>
          <cell r="X800">
            <v>44588</v>
          </cell>
          <cell r="Y800">
            <v>44913</v>
          </cell>
          <cell r="Z800" t="str">
            <v>Contratación Directa</v>
          </cell>
          <cell r="AA800" t="str">
            <v>Contrato</v>
          </cell>
          <cell r="AB800" t="str">
            <v>Prestación de Servicios Profesionales</v>
          </cell>
          <cell r="AC800" t="str">
            <v xml:space="preserve"> PRESTAR SERVICIOS PROFESIONALES AL DESARROLLO DE LA GESTIÓN SOCIAL Y COMUNITARIA EN EL MARCO DE LOS MEJORAMIENTOS DE VIVIENDA - MODALIDAD HABITABILIDAD EN LOS TERRITORIOS PRIORIZADOS POR LA SECRETARÍA DISTRITAL DEL HÁBITAT</v>
          </cell>
          <cell r="AD800">
            <v>44588</v>
          </cell>
          <cell r="AE800">
            <v>44588</v>
          </cell>
          <cell r="AF800">
            <v>44588</v>
          </cell>
          <cell r="AG800">
            <v>44921</v>
          </cell>
          <cell r="AH800">
            <v>11</v>
          </cell>
          <cell r="AI800">
            <v>0</v>
          </cell>
          <cell r="AJ800">
            <v>11</v>
          </cell>
          <cell r="AK800">
            <v>11</v>
          </cell>
          <cell r="AL800">
            <v>0</v>
          </cell>
          <cell r="AN800">
            <v>44921</v>
          </cell>
          <cell r="AO800">
            <v>67980000</v>
          </cell>
          <cell r="AP800">
            <v>67980000</v>
          </cell>
          <cell r="AQ800">
            <v>6180000</v>
          </cell>
          <cell r="AR800">
            <v>0</v>
          </cell>
          <cell r="AS800">
            <v>2726</v>
          </cell>
          <cell r="AT800">
            <v>349</v>
          </cell>
          <cell r="AU800">
            <v>44565</v>
          </cell>
          <cell r="AV800">
            <v>67980000</v>
          </cell>
          <cell r="AW800" t="str">
            <v>O23011601010000007715</v>
          </cell>
          <cell r="AX800" t="str">
            <v>INVERSION</v>
          </cell>
          <cell r="AY800">
            <v>0</v>
          </cell>
          <cell r="AZ800" t="str">
            <v>5000281001</v>
          </cell>
          <cell r="BA800">
            <v>810</v>
          </cell>
          <cell r="BB800">
            <v>44587</v>
          </cell>
          <cell r="BC800">
            <v>67980000</v>
          </cell>
          <cell r="BK800" t="str">
            <v/>
          </cell>
          <cell r="CE800" t="str">
            <v/>
          </cell>
          <cell r="CF800" t="str">
            <v/>
          </cell>
          <cell r="EL800" t="str">
            <v>NO</v>
          </cell>
          <cell r="EM800" t="str">
            <v>No Aplica</v>
          </cell>
          <cell r="EN800" t="str">
            <v xml:space="preserve">120
</v>
          </cell>
          <cell r="EO800" t="e">
            <v>#VALUE!</v>
          </cell>
          <cell r="EP800">
            <v>45821</v>
          </cell>
          <cell r="ES800" t="str">
            <v>Clausula 1 - Numeral 6 y 23</v>
          </cell>
          <cell r="ET80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00" t="str">
            <v>No aplica</v>
          </cell>
        </row>
        <row r="801">
          <cell r="E801">
            <v>795</v>
          </cell>
          <cell r="F801" t="str">
            <v>795-2022</v>
          </cell>
          <cell r="G801" t="str">
            <v>CO1.PCCNTR.3412130</v>
          </cell>
          <cell r="H801" t="str">
            <v>GESTIONAR Y ATENDER EL 100 % DE LOS REQUERIMIENTOS ALLEGADOS A LA ENTIDAD, RELACIONADOS CON ARRENDAMIENTO Y DESARROLLO DE VIVIENDA</v>
          </cell>
          <cell r="I801" t="str">
            <v>En Ejecución</v>
          </cell>
          <cell r="J801" t="str">
            <v>https://community.secop.gov.co/Public/Tendering/OpportunityDetail/Index?noticeUID=CO1.NTC.2704458&amp;isFromPublicArea=True&amp;isModal=true&amp;asPopupView=true</v>
          </cell>
          <cell r="K801" t="str">
            <v>SDHT-SDICV-PSAG-009-2022</v>
          </cell>
          <cell r="L801" t="str">
            <v>X</v>
          </cell>
          <cell r="N801" t="str">
            <v>CC</v>
          </cell>
          <cell r="O801">
            <v>80920610</v>
          </cell>
          <cell r="P801">
            <v>1</v>
          </cell>
          <cell r="Q801" t="str">
            <v>BUSTOS PINTO</v>
          </cell>
          <cell r="R801" t="str">
            <v>JUAN CARLOS</v>
          </cell>
          <cell r="S801" t="str">
            <v>No Aplica</v>
          </cell>
          <cell r="T801" t="str">
            <v>JUAN CARLOS BUSTOS PINTO</v>
          </cell>
          <cell r="U801" t="str">
            <v>M</v>
          </cell>
          <cell r="V801">
            <v>44586</v>
          </cell>
          <cell r="W801" t="str">
            <v>No Aplica</v>
          </cell>
          <cell r="X801">
            <v>44588</v>
          </cell>
          <cell r="Y801">
            <v>44766</v>
          </cell>
          <cell r="Z801" t="str">
            <v>Contratación Directa</v>
          </cell>
          <cell r="AA801" t="str">
            <v>Contrato</v>
          </cell>
          <cell r="AB801" t="str">
            <v>Prestación de Servicios  de Apoyo a la Gestión</v>
          </cell>
          <cell r="AC801" t="str">
            <v>PRESTAR SERVICIOS DE APOYO A LA GESTIÓN EN EL DESARROLLO DE ACTIVIDADES DE CARÁCTER ADMINISTRATIVO RELACIONADAS CON EL CONTROL DE VIVIENDA</v>
          </cell>
          <cell r="AD801">
            <v>44588</v>
          </cell>
          <cell r="AE801">
            <v>44593</v>
          </cell>
          <cell r="AF801">
            <v>44593</v>
          </cell>
          <cell r="AG801">
            <v>44773</v>
          </cell>
          <cell r="AH801">
            <v>6</v>
          </cell>
          <cell r="AI801">
            <v>0</v>
          </cell>
          <cell r="AJ801">
            <v>6</v>
          </cell>
          <cell r="AK801">
            <v>6</v>
          </cell>
          <cell r="AL801">
            <v>0</v>
          </cell>
          <cell r="AN801">
            <v>44773</v>
          </cell>
          <cell r="AO801">
            <v>20400000</v>
          </cell>
          <cell r="AP801">
            <v>20400000</v>
          </cell>
          <cell r="AQ801">
            <v>3400000</v>
          </cell>
          <cell r="AR801">
            <v>0</v>
          </cell>
          <cell r="AS801">
            <v>2878</v>
          </cell>
          <cell r="AT801">
            <v>808</v>
          </cell>
          <cell r="AU801">
            <v>44568</v>
          </cell>
          <cell r="AV801">
            <v>20400000</v>
          </cell>
          <cell r="AW801" t="str">
            <v>O23011603450000007812</v>
          </cell>
          <cell r="AX801" t="str">
            <v>INVERSION</v>
          </cell>
          <cell r="AY801">
            <v>0</v>
          </cell>
          <cell r="AZ801" t="str">
            <v>5000282597</v>
          </cell>
          <cell r="BA801">
            <v>822</v>
          </cell>
          <cell r="BB801">
            <v>44587</v>
          </cell>
          <cell r="BC801">
            <v>20400000</v>
          </cell>
          <cell r="BK801" t="str">
            <v/>
          </cell>
          <cell r="CE801" t="str">
            <v/>
          </cell>
          <cell r="CF801" t="str">
            <v/>
          </cell>
          <cell r="EL801" t="str">
            <v>NO</v>
          </cell>
          <cell r="EM801" t="str">
            <v>No Aplica</v>
          </cell>
          <cell r="EN801" t="str">
            <v xml:space="preserve">120
</v>
          </cell>
          <cell r="EO801" t="e">
            <v>#VALUE!</v>
          </cell>
          <cell r="EP801">
            <v>45673</v>
          </cell>
          <cell r="ES801" t="str">
            <v>Clausula 1 - Numeral 6 y 23</v>
          </cell>
          <cell r="ET80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01" t="str">
            <v>No aplica</v>
          </cell>
        </row>
        <row r="802">
          <cell r="E802">
            <v>796</v>
          </cell>
          <cell r="F802" t="str">
            <v>796-2022</v>
          </cell>
          <cell r="G802" t="str">
            <v>CO1.PCCNTR.3422264</v>
          </cell>
          <cell r="H802" t="str">
            <v>GESTIONAR Y ATENDER EL 100 % DE LOS REQUERIMIENTOS ALLEGADOS A LA ENTIDAD, RELACIONADOS CON ARRENDAMIENTO Y DESARROLLO DE VIVIENDA</v>
          </cell>
          <cell r="I802" t="str">
            <v>En Ejecución</v>
          </cell>
          <cell r="J802" t="str">
            <v>https://community.secop.gov.co/Public/Tendering/OpportunityDetail/Index?noticeUID=CO1.NTC.2712286&amp;isFromPublicArea=True&amp;isModal=true&amp;asPopupView=true</v>
          </cell>
          <cell r="K802" t="str">
            <v>SDHT-SDICV-PSP-073-2022</v>
          </cell>
          <cell r="L802" t="str">
            <v>X</v>
          </cell>
          <cell r="N802" t="str">
            <v>CC</v>
          </cell>
          <cell r="O802">
            <v>80254579</v>
          </cell>
          <cell r="P802">
            <v>3</v>
          </cell>
          <cell r="Q802" t="str">
            <v>GONZALEZ FONSECA</v>
          </cell>
          <cell r="R802" t="str">
            <v>HELMAN ALEXANDER</v>
          </cell>
          <cell r="S802" t="str">
            <v>No Aplica</v>
          </cell>
          <cell r="T802" t="str">
            <v>HELMAN ALEXANDER GONZALEZ FONSECA</v>
          </cell>
          <cell r="U802" t="str">
            <v>M</v>
          </cell>
          <cell r="V802">
            <v>44587</v>
          </cell>
          <cell r="W802" t="str">
            <v>No Aplica</v>
          </cell>
          <cell r="X802">
            <v>44588</v>
          </cell>
          <cell r="Y802">
            <v>44920</v>
          </cell>
          <cell r="Z802" t="str">
            <v>Contratación Directa</v>
          </cell>
          <cell r="AA802" t="str">
            <v>Contrato</v>
          </cell>
          <cell r="AB802" t="str">
            <v>Prestación de Servicios Profesionales</v>
          </cell>
          <cell r="AC802" t="str">
            <v>PRESTAR SERVICIOS PROFESIONALES DE APOYO JURIDICO PARA SUSTANCIAR INVESTIGACIONES ADMINISTRATIVAS RELACIONADAS CON LA ENAJENACION Y ARRENDAMIENTO DE VIVIENDA.</v>
          </cell>
          <cell r="AD802">
            <v>44588</v>
          </cell>
          <cell r="AE802">
            <v>44593</v>
          </cell>
          <cell r="AF802">
            <v>44593</v>
          </cell>
          <cell r="AG802">
            <v>44773</v>
          </cell>
          <cell r="AH802">
            <v>6</v>
          </cell>
          <cell r="AI802">
            <v>0</v>
          </cell>
          <cell r="AJ802">
            <v>6</v>
          </cell>
          <cell r="AK802">
            <v>6</v>
          </cell>
          <cell r="AL802">
            <v>0</v>
          </cell>
          <cell r="AN802">
            <v>44773</v>
          </cell>
          <cell r="AO802">
            <v>34299000</v>
          </cell>
          <cell r="AP802">
            <v>34299000</v>
          </cell>
          <cell r="AQ802">
            <v>5716500</v>
          </cell>
          <cell r="AR802">
            <v>0</v>
          </cell>
          <cell r="AS802">
            <v>2861</v>
          </cell>
          <cell r="AT802">
            <v>932</v>
          </cell>
          <cell r="AU802">
            <v>44582</v>
          </cell>
          <cell r="AV802">
            <v>34299000</v>
          </cell>
          <cell r="AW802" t="str">
            <v>O23011603450000007812</v>
          </cell>
          <cell r="AX802" t="str">
            <v>INVERSION</v>
          </cell>
          <cell r="AY802">
            <v>0</v>
          </cell>
          <cell r="AZ802" t="str">
            <v>5000282603</v>
          </cell>
          <cell r="BA802">
            <v>823</v>
          </cell>
          <cell r="BB802">
            <v>44587</v>
          </cell>
          <cell r="BC802">
            <v>34299000</v>
          </cell>
          <cell r="BK802" t="str">
            <v/>
          </cell>
          <cell r="CE802" t="str">
            <v/>
          </cell>
          <cell r="CF802" t="str">
            <v/>
          </cell>
          <cell r="EL802" t="str">
            <v>NO</v>
          </cell>
          <cell r="EM802" t="str">
            <v>No Aplica</v>
          </cell>
          <cell r="EN802" t="str">
            <v xml:space="preserve">120
</v>
          </cell>
          <cell r="EO802" t="e">
            <v>#VALUE!</v>
          </cell>
          <cell r="EP802">
            <v>45673</v>
          </cell>
          <cell r="ES802" t="str">
            <v>Clausula 1 - Numeral 6 y 23</v>
          </cell>
          <cell r="ET80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02" t="str">
            <v>No aplica</v>
          </cell>
        </row>
        <row r="803">
          <cell r="E803">
            <v>797</v>
          </cell>
          <cell r="F803" t="str">
            <v>797-2022</v>
          </cell>
          <cell r="G803" t="str">
            <v>CO1.PCCNTR.3412693</v>
          </cell>
          <cell r="H803" t="str">
            <v>GESTIONAR Y ATENDER EL 100 % DE LOS REQUERIMIENTOS ALLEGADOS A LA ENTIDAD, RELACIONADOS CON ARRENDAMIENTO Y DESARROLLO DE VIVIENDA</v>
          </cell>
          <cell r="I803" t="str">
            <v>En Ejecución</v>
          </cell>
          <cell r="J803" t="str">
            <v>https://community.secop.gov.co/Public/Tendering/OpportunityDetail/Index?noticeUID=CO1.NTC.2704970&amp;isFromPublicArea=True&amp;isModal=true&amp;asPopupView=true</v>
          </cell>
          <cell r="K803" t="str">
            <v>SDHT-SDICV-PSP-071-2022</v>
          </cell>
          <cell r="L803" t="str">
            <v>X</v>
          </cell>
          <cell r="N803" t="str">
            <v>CC</v>
          </cell>
          <cell r="O803">
            <v>1013605906</v>
          </cell>
          <cell r="P803">
            <v>3</v>
          </cell>
          <cell r="Q803" t="str">
            <v>PEÑARANDA CHAVEZ</v>
          </cell>
          <cell r="R803" t="str">
            <v>ANA MARIA</v>
          </cell>
          <cell r="S803" t="str">
            <v>No Aplica</v>
          </cell>
          <cell r="T803" t="str">
            <v>ANA MARIA PEÑARANDA CHAVEZ</v>
          </cell>
          <cell r="U803" t="str">
            <v>F</v>
          </cell>
          <cell r="V803">
            <v>44586</v>
          </cell>
          <cell r="W803" t="str">
            <v>No Aplica</v>
          </cell>
          <cell r="X803">
            <v>44588</v>
          </cell>
          <cell r="Y803">
            <v>44767</v>
          </cell>
          <cell r="Z803" t="str">
            <v>Contratación Directa</v>
          </cell>
          <cell r="AA803" t="str">
            <v>Contrato</v>
          </cell>
          <cell r="AB803" t="str">
            <v>Prestación de Servicios Profesionales</v>
          </cell>
          <cell r="AC803" t="str">
            <v xml:space="preserve"> PRESTAR SERVICIOS PROFESIONALES DE APOYO JURIDICO PARA SUSTANCIAR INVESTIGACIONES ADMINISTRATIVAS RELACIONADAS CON LA ENAJENACIÓN Y ARRENDAMIENTO DE VIVIENDA</v>
          </cell>
          <cell r="AD803">
            <v>44588</v>
          </cell>
          <cell r="AE803">
            <v>44593</v>
          </cell>
          <cell r="AF803">
            <v>44593</v>
          </cell>
          <cell r="AG803">
            <v>44773</v>
          </cell>
          <cell r="AH803">
            <v>6</v>
          </cell>
          <cell r="AI803">
            <v>0</v>
          </cell>
          <cell r="AJ803">
            <v>6</v>
          </cell>
          <cell r="AK803">
            <v>6</v>
          </cell>
          <cell r="AL803">
            <v>0</v>
          </cell>
          <cell r="AN803">
            <v>44773</v>
          </cell>
          <cell r="AO803">
            <v>34299000</v>
          </cell>
          <cell r="AP803">
            <v>34299000</v>
          </cell>
          <cell r="AQ803">
            <v>5716500</v>
          </cell>
          <cell r="AR803">
            <v>0</v>
          </cell>
          <cell r="AS803">
            <v>2866</v>
          </cell>
          <cell r="AT803">
            <v>925</v>
          </cell>
          <cell r="AU803">
            <v>44581</v>
          </cell>
          <cell r="AV803">
            <v>34299000</v>
          </cell>
          <cell r="AW803" t="str">
            <v>O23011603450000007812</v>
          </cell>
          <cell r="AX803" t="str">
            <v>INVERSION</v>
          </cell>
          <cell r="AY803">
            <v>0</v>
          </cell>
          <cell r="AZ803" t="str">
            <v>5000280747</v>
          </cell>
          <cell r="BA803">
            <v>794</v>
          </cell>
          <cell r="BB803">
            <v>44587</v>
          </cell>
          <cell r="BC803">
            <v>34299000</v>
          </cell>
          <cell r="BK803" t="str">
            <v/>
          </cell>
          <cell r="CE803" t="str">
            <v/>
          </cell>
          <cell r="CF803" t="str">
            <v/>
          </cell>
          <cell r="EL803" t="str">
            <v>NO</v>
          </cell>
          <cell r="EM803" t="str">
            <v>No Aplica</v>
          </cell>
          <cell r="EN803" t="str">
            <v xml:space="preserve">120
</v>
          </cell>
          <cell r="EO803" t="e">
            <v>#VALUE!</v>
          </cell>
          <cell r="EP803">
            <v>45673</v>
          </cell>
          <cell r="ES803" t="str">
            <v>Clausula 1 - Numeral 6 y 23</v>
          </cell>
          <cell r="ET80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03" t="str">
            <v>No aplica</v>
          </cell>
        </row>
        <row r="804">
          <cell r="E804">
            <v>798</v>
          </cell>
          <cell r="F804" t="str">
            <v>798-2022</v>
          </cell>
          <cell r="G804" t="str">
            <v>CO1.PCCNTR.3412590</v>
          </cell>
          <cell r="H804" t="str">
            <v xml:space="preserve">IMPLEMENTAR 1  SISTEMA  DE GESTIÓN DOCUMENTAL </v>
          </cell>
          <cell r="I804" t="str">
            <v>En Ejecución</v>
          </cell>
          <cell r="J804" t="str">
            <v>https://community.secop.gov.co/Public/Tendering/OpportunityDetail/Index?noticeUID=CO1.NTC.2704967&amp;isFromPublicArea=True&amp;isModal=true&amp;asPopupView=true</v>
          </cell>
          <cell r="K804" t="str">
            <v>SDHT-SDA-PSAG-034-2022</v>
          </cell>
          <cell r="L804" t="str">
            <v>X</v>
          </cell>
          <cell r="N804" t="str">
            <v>CC</v>
          </cell>
          <cell r="O804">
            <v>52327274</v>
          </cell>
          <cell r="P804">
            <v>5</v>
          </cell>
          <cell r="Q804" t="str">
            <v xml:space="preserve">USECHE </v>
          </cell>
          <cell r="R804" t="str">
            <v>YANETH BELTRAN</v>
          </cell>
          <cell r="S804" t="str">
            <v>No Aplica</v>
          </cell>
          <cell r="T804" t="str">
            <v xml:space="preserve">YANETH BELTRAN USECHE </v>
          </cell>
          <cell r="U804" t="str">
            <v>F</v>
          </cell>
          <cell r="V804">
            <v>44587</v>
          </cell>
          <cell r="W804" t="str">
            <v>No Aplica</v>
          </cell>
          <cell r="X804">
            <v>44588</v>
          </cell>
          <cell r="Y804">
            <v>44927</v>
          </cell>
          <cell r="Z804" t="str">
            <v>Contratación Directa</v>
          </cell>
          <cell r="AA804" t="str">
            <v>Contrato</v>
          </cell>
          <cell r="AB804" t="str">
            <v>Prestación de Servicios  de Apoyo a la Gestión</v>
          </cell>
          <cell r="AC804" t="str">
            <v>PRESTAR SERVICIOS PARA APOYA TECNICAMENTE EL PROCESO DE GESTIÓN DOCUMENTAL EN CUANTO A LOS PROCESOS TECNICOS Y ADMINISTRAVOS</v>
          </cell>
          <cell r="AD804">
            <v>44588</v>
          </cell>
          <cell r="AE804">
            <v>44588</v>
          </cell>
          <cell r="AF804">
            <v>44588</v>
          </cell>
          <cell r="AG804">
            <v>44921</v>
          </cell>
          <cell r="AH804">
            <v>11</v>
          </cell>
          <cell r="AI804">
            <v>0</v>
          </cell>
          <cell r="AJ804">
            <v>11</v>
          </cell>
          <cell r="AK804">
            <v>11</v>
          </cell>
          <cell r="AL804">
            <v>0</v>
          </cell>
          <cell r="AN804">
            <v>44921</v>
          </cell>
          <cell r="AO804">
            <v>45100000</v>
          </cell>
          <cell r="AP804">
            <v>45100000</v>
          </cell>
          <cell r="AQ804">
            <v>4100000</v>
          </cell>
          <cell r="AR804">
            <v>0</v>
          </cell>
          <cell r="AS804">
            <v>3088</v>
          </cell>
          <cell r="AT804">
            <v>609</v>
          </cell>
          <cell r="AU804">
            <v>44565</v>
          </cell>
          <cell r="AV804">
            <v>47150000</v>
          </cell>
          <cell r="AW804" t="str">
            <v>O23011605560000007754</v>
          </cell>
          <cell r="AX804" t="str">
            <v>INVERSION</v>
          </cell>
          <cell r="AY804">
            <v>0</v>
          </cell>
          <cell r="AZ804" t="str">
            <v>5000282278</v>
          </cell>
          <cell r="BA804">
            <v>820</v>
          </cell>
          <cell r="BB804">
            <v>44587</v>
          </cell>
          <cell r="BC804">
            <v>45100000</v>
          </cell>
          <cell r="BK804" t="str">
            <v/>
          </cell>
          <cell r="CE804" t="str">
            <v/>
          </cell>
          <cell r="CF804" t="str">
            <v/>
          </cell>
          <cell r="EL804" t="str">
            <v>NO</v>
          </cell>
          <cell r="EM804" t="str">
            <v>No Aplica</v>
          </cell>
          <cell r="EN804" t="str">
            <v xml:space="preserve">120
</v>
          </cell>
          <cell r="EO804" t="e">
            <v>#VALUE!</v>
          </cell>
          <cell r="EP804">
            <v>45821</v>
          </cell>
          <cell r="ES804" t="str">
            <v>Clausula 1 - Numeral 6 y 23</v>
          </cell>
          <cell r="ET80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04" t="str">
            <v>No aplica</v>
          </cell>
        </row>
        <row r="805">
          <cell r="E805">
            <v>799</v>
          </cell>
          <cell r="F805" t="str">
            <v>799-2022</v>
          </cell>
          <cell r="G805" t="str">
            <v>CO1.PCCNTR.3411756</v>
          </cell>
          <cell r="H805" t="str">
            <v>MEJORAR 682 VIVIENDAS  RURALES Y EN BORDES URBANOS PRIORIZADAS</v>
          </cell>
          <cell r="I805" t="str">
            <v>En Ejecución</v>
          </cell>
          <cell r="J805" t="str">
            <v>https://community.secop.gov.co/Public/Tendering/OpportunityDetail/Index?noticeUID=CO1.NTC.2704520&amp;isFromPublicArea=True&amp;isModal=true&amp;asPopupView=true</v>
          </cell>
          <cell r="K805" t="str">
            <v>SDHT-SDO-PSP-061-2022</v>
          </cell>
          <cell r="L805" t="str">
            <v>X</v>
          </cell>
          <cell r="N805" t="str">
            <v>CC</v>
          </cell>
          <cell r="O805">
            <v>1022399279</v>
          </cell>
          <cell r="P805">
            <v>1</v>
          </cell>
          <cell r="Q805" t="str">
            <v>ORDUÑA MONCADA</v>
          </cell>
          <cell r="R805" t="str">
            <v>LAURA CAMILA</v>
          </cell>
          <cell r="S805" t="str">
            <v>No Aplica</v>
          </cell>
          <cell r="T805" t="str">
            <v>LAURA CAMILA ORDUÑA MONCADA</v>
          </cell>
          <cell r="U805" t="str">
            <v>F</v>
          </cell>
          <cell r="V805">
            <v>44586</v>
          </cell>
          <cell r="W805" t="str">
            <v>No Aplica</v>
          </cell>
          <cell r="X805">
            <v>44588</v>
          </cell>
          <cell r="Y805">
            <v>44921</v>
          </cell>
          <cell r="Z805" t="str">
            <v>Contratación Directa</v>
          </cell>
          <cell r="AA805" t="str">
            <v>Contrato</v>
          </cell>
          <cell r="AB805" t="str">
            <v>Prestación de Servicios  de Apoyo a la Gestión</v>
          </cell>
          <cell r="AC805" t="str">
            <v>PRESTAR SERVICIOS DE APOYO EN LA ELABORACIÓN DE LOS LEVANTAMIENTOS ARQUITECTÓNICOS NECESARIOS PARA LA ESTRUCTURACIÓN E IMPLEMENTACIÓN DE LAS INTERVENCIONES DE MEJORAMIENTO INTEGRAL RURAL, Y LOS DEMÁS PROYECTOS PRIORIZADOS POR LA SUBDIRECCIÓN DE OPERACIONES.</v>
          </cell>
          <cell r="AD805">
            <v>44588</v>
          </cell>
          <cell r="AE805">
            <v>44588</v>
          </cell>
          <cell r="AF805">
            <v>44588</v>
          </cell>
          <cell r="AG805">
            <v>44921</v>
          </cell>
          <cell r="AH805">
            <v>11</v>
          </cell>
          <cell r="AI805">
            <v>0</v>
          </cell>
          <cell r="AJ805">
            <v>11</v>
          </cell>
          <cell r="AK805">
            <v>11</v>
          </cell>
          <cell r="AL805">
            <v>0</v>
          </cell>
          <cell r="AN805">
            <v>44921</v>
          </cell>
          <cell r="AO805">
            <v>44000000</v>
          </cell>
          <cell r="AP805">
            <v>44000000</v>
          </cell>
          <cell r="AQ805">
            <v>4000000</v>
          </cell>
          <cell r="AR805">
            <v>0</v>
          </cell>
          <cell r="AS805">
            <v>3413</v>
          </cell>
          <cell r="AT805">
            <v>404</v>
          </cell>
          <cell r="AU805">
            <v>44565</v>
          </cell>
          <cell r="AV805">
            <v>44000000</v>
          </cell>
          <cell r="AW805" t="str">
            <v>O23011601190000007659</v>
          </cell>
          <cell r="AX805" t="str">
            <v>INVERSION</v>
          </cell>
          <cell r="AY805">
            <v>0</v>
          </cell>
          <cell r="AZ805" t="str">
            <v>5000280953</v>
          </cell>
          <cell r="BA805">
            <v>807</v>
          </cell>
          <cell r="BB805">
            <v>44587</v>
          </cell>
          <cell r="BC805">
            <v>44000000</v>
          </cell>
          <cell r="BK805" t="str">
            <v/>
          </cell>
          <cell r="CE805" t="str">
            <v/>
          </cell>
          <cell r="CF805" t="str">
            <v/>
          </cell>
          <cell r="EL805" t="str">
            <v>NO</v>
          </cell>
          <cell r="EM805" t="str">
            <v>No Aplica</v>
          </cell>
          <cell r="EN805" t="str">
            <v xml:space="preserve">120
</v>
          </cell>
          <cell r="EO805" t="e">
            <v>#VALUE!</v>
          </cell>
          <cell r="EP805">
            <v>45821</v>
          </cell>
          <cell r="ES805" t="str">
            <v>Clausula 1 - Numeral 6 y 23</v>
          </cell>
          <cell r="ET80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05" t="str">
            <v>No aplica</v>
          </cell>
        </row>
        <row r="806">
          <cell r="E806">
            <v>800</v>
          </cell>
          <cell r="F806" t="str">
            <v>800-2022</v>
          </cell>
          <cell r="G806" t="str">
            <v>CO1.PCCNTR.3413584</v>
          </cell>
          <cell r="H806" t="str">
            <v xml:space="preserve">REALIZAR AL 100 % DE LOS PREDIOS OBJETO DE ESTUDIO QUE LO REQUIERAN COMO PARTE DE LA FORMULACIÓN Y/O IMPLEMENTACIÓN EN INSTRUMENTOS DE GESTIÓN, UN DOCUMENTO TÉCNICO. </v>
          </cell>
          <cell r="I806" t="str">
            <v>En Ejecución</v>
          </cell>
          <cell r="J806" t="str">
            <v>https://community.secop.gov.co/Public/Tendering/OpportunityDetail/Index?noticeUID=CO1.NTC.2705761&amp;isFromPublicArea=True&amp;isModal=true&amp;asPopupView=true</v>
          </cell>
          <cell r="K806" t="str">
            <v>SDHT-SDGS-PSP-043-2022</v>
          </cell>
          <cell r="L806" t="str">
            <v>X</v>
          </cell>
          <cell r="N806" t="str">
            <v>CC</v>
          </cell>
          <cell r="O806">
            <v>91112249</v>
          </cell>
          <cell r="P806">
            <v>9</v>
          </cell>
          <cell r="Q806" t="str">
            <v>MALDONADO SARMIENTO</v>
          </cell>
          <cell r="R806" t="str">
            <v>HARVISON LEANDRO</v>
          </cell>
          <cell r="S806" t="str">
            <v>No Aplica</v>
          </cell>
          <cell r="T806" t="str">
            <v>HARVISON LEANDRO MALDONADO SARMIENTO</v>
          </cell>
          <cell r="U806" t="str">
            <v>M</v>
          </cell>
          <cell r="V806">
            <v>44587</v>
          </cell>
          <cell r="W806">
            <v>44589</v>
          </cell>
          <cell r="X806">
            <v>44588</v>
          </cell>
          <cell r="Y806">
            <v>44799</v>
          </cell>
          <cell r="Z806" t="str">
            <v>Contratación Directa</v>
          </cell>
          <cell r="AA806" t="str">
            <v>Contrato</v>
          </cell>
          <cell r="AB806" t="str">
            <v>Prestación de Servicios Profesionales</v>
          </cell>
          <cell r="AC806" t="str">
            <v>PRESTAR SERVICIOS PROFESIONALES DE APOYO EN LA ESTRUCTURACIÓN URBANÍSTICA Y ARQUITECTÓNICA EN LOS PROYECTOS ESTRATÉGICOS DEL SUR DE LA CIUDAD, QUE PERMITAN LA HABILITACIÓN DE SUELO PARA VIVIENDA VIS/VIP, Y USOS COMPLEMENTARIOS</v>
          </cell>
          <cell r="AD806">
            <v>44589</v>
          </cell>
          <cell r="AE806">
            <v>44593</v>
          </cell>
          <cell r="AF806">
            <v>44593</v>
          </cell>
          <cell r="AG806">
            <v>44804</v>
          </cell>
          <cell r="AH806">
            <v>7</v>
          </cell>
          <cell r="AI806">
            <v>0</v>
          </cell>
          <cell r="AJ806">
            <v>10.5</v>
          </cell>
          <cell r="AK806">
            <v>10</v>
          </cell>
          <cell r="AL806">
            <v>15</v>
          </cell>
          <cell r="AM806">
            <v>44804</v>
          </cell>
          <cell r="AN806">
            <v>44910</v>
          </cell>
          <cell r="AO806">
            <v>63000000</v>
          </cell>
          <cell r="AP806">
            <v>94500000</v>
          </cell>
          <cell r="AQ806">
            <v>9000000</v>
          </cell>
          <cell r="AR806">
            <v>0</v>
          </cell>
          <cell r="AS806">
            <v>3496</v>
          </cell>
          <cell r="AT806">
            <v>907</v>
          </cell>
          <cell r="AU806">
            <v>44580</v>
          </cell>
          <cell r="AV806">
            <v>63000000</v>
          </cell>
          <cell r="AW806" t="str">
            <v>O23011601190000007798</v>
          </cell>
          <cell r="AX806" t="str">
            <v>INVERSION</v>
          </cell>
          <cell r="AY806">
            <v>0</v>
          </cell>
          <cell r="AZ806" t="str">
            <v>5000284503</v>
          </cell>
          <cell r="BA806">
            <v>836</v>
          </cell>
          <cell r="BB806">
            <v>44588</v>
          </cell>
          <cell r="BC806">
            <v>63000000</v>
          </cell>
          <cell r="BE806">
            <v>1355</v>
          </cell>
          <cell r="BF806">
            <v>44796</v>
          </cell>
          <cell r="BG806" t="str">
            <v>5000356495</v>
          </cell>
          <cell r="BH806">
            <v>1274</v>
          </cell>
          <cell r="BI806">
            <v>44804</v>
          </cell>
          <cell r="BJ806" t="str">
            <v>O23011601190000007798</v>
          </cell>
          <cell r="BK806" t="str">
            <v>INVERSION</v>
          </cell>
          <cell r="BL806">
            <v>44803</v>
          </cell>
          <cell r="BM806">
            <v>31500000</v>
          </cell>
          <cell r="CE806" t="str">
            <v/>
          </cell>
          <cell r="CF806" t="str">
            <v/>
          </cell>
          <cell r="CI806">
            <v>44797</v>
          </cell>
          <cell r="CJ806">
            <v>3</v>
          </cell>
          <cell r="CK806">
            <v>15</v>
          </cell>
          <cell r="CL806">
            <v>44803</v>
          </cell>
          <cell r="CM806">
            <v>44805</v>
          </cell>
          <cell r="CN806">
            <v>44910</v>
          </cell>
          <cell r="EL806" t="str">
            <v>NO</v>
          </cell>
          <cell r="EM806" t="str">
            <v>No Aplica</v>
          </cell>
          <cell r="EN806" t="str">
            <v xml:space="preserve">120
</v>
          </cell>
          <cell r="EO806" t="e">
            <v>#VALUE!</v>
          </cell>
          <cell r="EP806">
            <v>45810</v>
          </cell>
          <cell r="ES806" t="str">
            <v>Clausula 1 - Numeral 6 y 23</v>
          </cell>
          <cell r="ET80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06" t="str">
            <v>No aplica</v>
          </cell>
        </row>
        <row r="807">
          <cell r="E807">
            <v>801</v>
          </cell>
          <cell r="F807" t="str">
            <v>801-2022</v>
          </cell>
          <cell r="G807" t="str">
            <v>CO1.PCCNTR.3417295</v>
          </cell>
          <cell r="H807" t="str">
            <v>GESTIONAR Y ATENDER EL 100 % DE LOS REQUERIMIENTOS ALLEGADOS A LA ENTIDAD, RELACIONADOS CON ARRENDAMIENTO Y DESARROLLO DE VIVIENDA</v>
          </cell>
          <cell r="I807" t="str">
            <v>En Ejecución</v>
          </cell>
          <cell r="J807" t="str">
            <v>https://community.secop.gov.co/Public/Tendering/OpportunityDetail/Index?noticeUID=CO1.NTC.2709121&amp;isFromPublicArea=True&amp;isModal=true&amp;asPopupView=true</v>
          </cell>
          <cell r="K807" t="str">
            <v>SDHT-SDICV-PSP-072-2022</v>
          </cell>
          <cell r="L807" t="str">
            <v>X</v>
          </cell>
          <cell r="N807" t="str">
            <v>CC</v>
          </cell>
          <cell r="O807">
            <v>46676561</v>
          </cell>
          <cell r="P807">
            <v>9</v>
          </cell>
          <cell r="Q807" t="str">
            <v>CARO CARO</v>
          </cell>
          <cell r="R807" t="str">
            <v>CLAUDIA LILIANA</v>
          </cell>
          <cell r="S807" t="str">
            <v>No Aplica</v>
          </cell>
          <cell r="T807" t="str">
            <v>CLAUDIA LILIANA CARO CARO</v>
          </cell>
          <cell r="U807" t="str">
            <v>F</v>
          </cell>
          <cell r="V807">
            <v>44587</v>
          </cell>
          <cell r="W807" t="str">
            <v>No Aplica</v>
          </cell>
          <cell r="X807">
            <v>44588</v>
          </cell>
          <cell r="Y807">
            <v>44920</v>
          </cell>
          <cell r="Z807" t="str">
            <v>Contratación Directa</v>
          </cell>
          <cell r="AA807" t="str">
            <v>Contrato</v>
          </cell>
          <cell r="AB807" t="str">
            <v>Prestación de Servicios Profesionales</v>
          </cell>
          <cell r="AC807" t="str">
            <v xml:space="preserve"> PRESTAR SERVICIOS PROFESIONALES PARA APOYAR JURIDICAMENTE EN LA REVISIÓN Y SUSTANCIACIÓN DE LOS ACTOS ADMINISTRATIVOS EXPEDIDOS POR LA SUBDIRECCIÓN DE INVESTIGACIONES Y CONTROL DE VIVIENDA.</v>
          </cell>
          <cell r="AD807">
            <v>44588</v>
          </cell>
          <cell r="AE807">
            <v>44593</v>
          </cell>
          <cell r="AF807">
            <v>44593</v>
          </cell>
          <cell r="AG807">
            <v>44935</v>
          </cell>
          <cell r="AH807">
            <v>11</v>
          </cell>
          <cell r="AI807">
            <v>0</v>
          </cell>
          <cell r="AJ807">
            <v>11</v>
          </cell>
          <cell r="AK807">
            <v>11</v>
          </cell>
          <cell r="AL807">
            <v>0</v>
          </cell>
          <cell r="AN807">
            <v>44935</v>
          </cell>
          <cell r="AO807">
            <v>71379000</v>
          </cell>
          <cell r="AP807">
            <v>71379000</v>
          </cell>
          <cell r="AQ807">
            <v>6489000</v>
          </cell>
          <cell r="AR807">
            <v>0</v>
          </cell>
          <cell r="AS807">
            <v>2824</v>
          </cell>
          <cell r="AT807">
            <v>820</v>
          </cell>
          <cell r="AU807">
            <v>44568</v>
          </cell>
          <cell r="AV807">
            <v>73520370</v>
          </cell>
          <cell r="AW807" t="str">
            <v>O23011603450000007812</v>
          </cell>
          <cell r="AX807" t="str">
            <v>INVERSION</v>
          </cell>
          <cell r="AY807">
            <v>0</v>
          </cell>
          <cell r="AZ807" t="str">
            <v>5000285927</v>
          </cell>
          <cell r="BA807">
            <v>855</v>
          </cell>
          <cell r="BB807">
            <v>44588</v>
          </cell>
          <cell r="BC807">
            <v>71379000</v>
          </cell>
          <cell r="BK807" t="str">
            <v/>
          </cell>
          <cell r="CE807" t="str">
            <v/>
          </cell>
          <cell r="CF807" t="str">
            <v/>
          </cell>
          <cell r="EL807" t="str">
            <v>NO</v>
          </cell>
          <cell r="EM807" t="str">
            <v>No Aplica</v>
          </cell>
          <cell r="EN807" t="str">
            <v xml:space="preserve">120
</v>
          </cell>
          <cell r="EO807" t="e">
            <v>#VALUE!</v>
          </cell>
          <cell r="EP807">
            <v>45835</v>
          </cell>
          <cell r="ES807" t="str">
            <v>Clausula 1 - Numeral 6 y 23</v>
          </cell>
          <cell r="ET80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07" t="str">
            <v>No aplica</v>
          </cell>
        </row>
        <row r="808">
          <cell r="E808">
            <v>802</v>
          </cell>
          <cell r="F808" t="str">
            <v>802-2022</v>
          </cell>
          <cell r="G808" t="str">
            <v>CO1.PCCNTR.3416986</v>
          </cell>
          <cell r="H808" t="str">
            <v xml:space="preserve">INTERVENIR  11  ESPACIOS PÚBLICOS  EN SUELO RURAL Y BORDES URBANOS </v>
          </cell>
          <cell r="I808" t="str">
            <v>En Ejecución</v>
          </cell>
          <cell r="J808" t="str">
            <v>https://community.secop.gov.co/Public/Tendering/OpportunityDetail/Index?noticeUID=CO1.NTC.2707655&amp;isFromPublicArea=True&amp;isModal=true&amp;asPopupView=true</v>
          </cell>
          <cell r="K808" t="str">
            <v>SDHT-SDO-PSP-048-2022</v>
          </cell>
          <cell r="L808" t="str">
            <v>X</v>
          </cell>
          <cell r="N808" t="str">
            <v>CC</v>
          </cell>
          <cell r="O808">
            <v>1030638735</v>
          </cell>
          <cell r="P808">
            <v>4</v>
          </cell>
          <cell r="Q808" t="str">
            <v>PIRA PINEDA</v>
          </cell>
          <cell r="R808" t="str">
            <v>ABEL ALEXANDER</v>
          </cell>
          <cell r="S808" t="str">
            <v>No Aplica</v>
          </cell>
          <cell r="T808" t="str">
            <v>ABEL ALEXANDER PIRA PINEDA</v>
          </cell>
          <cell r="U808" t="str">
            <v>M</v>
          </cell>
          <cell r="V808">
            <v>44586</v>
          </cell>
          <cell r="W808" t="str">
            <v>No Aplica</v>
          </cell>
          <cell r="X808">
            <v>44588</v>
          </cell>
          <cell r="Y808">
            <v>44921</v>
          </cell>
          <cell r="Z808" t="str">
            <v>Contratación Directa</v>
          </cell>
          <cell r="AA808" t="str">
            <v>Contrato</v>
          </cell>
          <cell r="AB808" t="str">
            <v>Prestación de Servicios  de Apoyo a la Gestión</v>
          </cell>
          <cell r="AC808" t="str">
            <v>PRESTAR APOYO TÉCNICO EN LA SUPERVISIÓN DE LAS OBRAS REQUERIDAS PARA LA IMPLEMENTACIÓN DE LAS EXPLOSIONES DE BORDES, Y LOS DEMÁS PROYECTOS PRIORIZADOS POR LA SUBDIRECCIÓN DE OPERACIONES.</v>
          </cell>
          <cell r="AD808">
            <v>44588</v>
          </cell>
          <cell r="AE808">
            <v>44588</v>
          </cell>
          <cell r="AF808">
            <v>44588</v>
          </cell>
          <cell r="AG808">
            <v>44921</v>
          </cell>
          <cell r="AH808">
            <v>11</v>
          </cell>
          <cell r="AI808">
            <v>0</v>
          </cell>
          <cell r="AJ808">
            <v>11</v>
          </cell>
          <cell r="AK808">
            <v>11</v>
          </cell>
          <cell r="AL808">
            <v>0</v>
          </cell>
          <cell r="AN808">
            <v>44921</v>
          </cell>
          <cell r="AO808">
            <v>44000000</v>
          </cell>
          <cell r="AP808">
            <v>44000000</v>
          </cell>
          <cell r="AQ808">
            <v>4000000</v>
          </cell>
          <cell r="AR808">
            <v>0</v>
          </cell>
          <cell r="AS808">
            <v>3751</v>
          </cell>
          <cell r="AT808">
            <v>305</v>
          </cell>
          <cell r="AU808">
            <v>44565</v>
          </cell>
          <cell r="AV808">
            <v>44000000</v>
          </cell>
          <cell r="AW808" t="str">
            <v>O23011601190000007659</v>
          </cell>
          <cell r="AX808" t="str">
            <v>INVERSION</v>
          </cell>
          <cell r="AY808">
            <v>0</v>
          </cell>
          <cell r="AZ808" t="str">
            <v>5000280960</v>
          </cell>
          <cell r="BA808">
            <v>808</v>
          </cell>
          <cell r="BB808">
            <v>44587</v>
          </cell>
          <cell r="BC808">
            <v>44000000</v>
          </cell>
          <cell r="BK808" t="str">
            <v/>
          </cell>
          <cell r="CE808" t="str">
            <v/>
          </cell>
          <cell r="CF808" t="str">
            <v/>
          </cell>
          <cell r="EL808" t="str">
            <v>NO</v>
          </cell>
          <cell r="EM808" t="str">
            <v>No Aplica</v>
          </cell>
          <cell r="EN808" t="str">
            <v xml:space="preserve">120
</v>
          </cell>
          <cell r="EO808" t="e">
            <v>#VALUE!</v>
          </cell>
          <cell r="EP808">
            <v>45821</v>
          </cell>
          <cell r="ES808" t="str">
            <v>Clausula 1 - Numeral 6 y 23</v>
          </cell>
          <cell r="ET80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08" t="str">
            <v>No aplica</v>
          </cell>
        </row>
        <row r="809">
          <cell r="E809">
            <v>803</v>
          </cell>
          <cell r="F809" t="str">
            <v>803-2022</v>
          </cell>
          <cell r="G809" t="str">
            <v>CO1.PCCNTR.3417371</v>
          </cell>
          <cell r="H809" t="str">
            <v xml:space="preserve">INTERVENIR  11  ESPACIOS PÚBLICOS  EN SUELO RURAL Y BORDES URBANOS </v>
          </cell>
          <cell r="I809" t="str">
            <v>En Ejecución</v>
          </cell>
          <cell r="J809" t="str">
            <v>https://community.secop.gov.co/Public/Tendering/OpportunityDetail/Index?noticeUID=CO1.NTC.2707667&amp;isFromPublicArea=True&amp;isModal=true&amp;asPopupView=true</v>
          </cell>
          <cell r="K809" t="str">
            <v>SDHT-SDO-PSP-042-2022</v>
          </cell>
          <cell r="L809" t="str">
            <v>X</v>
          </cell>
          <cell r="N809" t="str">
            <v>CC</v>
          </cell>
          <cell r="O809">
            <v>1019011687</v>
          </cell>
          <cell r="P809">
            <v>7</v>
          </cell>
          <cell r="Q809" t="str">
            <v>QUINTERO SANCHEZ</v>
          </cell>
          <cell r="R809" t="str">
            <v>DIANA CAROLINA</v>
          </cell>
          <cell r="S809" t="str">
            <v>No Aplica</v>
          </cell>
          <cell r="T809" t="str">
            <v>DIANA CAROLINA QUINTERO SANCHEZ</v>
          </cell>
          <cell r="U809" t="str">
            <v>F</v>
          </cell>
          <cell r="V809">
            <v>44586</v>
          </cell>
          <cell r="W809" t="str">
            <v>No Aplica</v>
          </cell>
          <cell r="X809">
            <v>44588</v>
          </cell>
          <cell r="Y809">
            <v>44921</v>
          </cell>
          <cell r="Z809" t="str">
            <v>Contratación Directa</v>
          </cell>
          <cell r="AA809" t="str">
            <v>Contrato</v>
          </cell>
          <cell r="AB809" t="str">
            <v>Prestación de Servicios Profesionales</v>
          </cell>
          <cell r="AC809" t="str">
            <v xml:space="preserve"> PRESTAR SERVICIOS PROFESIONALES DE APOYO EN LAS ACTIVIDADES DE DIAGNÓSTICO POBLACIONAL Y CARACTERIZACIÓN SOCIAL DE GRUPOS DE INTERÉS PARA LA FORMULACIÓN E IMPLEMENTACIÓN DE LAS INTERVENCIONES DE BORDES, Y LOS DEMÁS PROYECTOS PRIORIZADOS POR LA SUBDIRECCIÓN DE OPERACIONES.</v>
          </cell>
          <cell r="AD809">
            <v>44588</v>
          </cell>
          <cell r="AE809">
            <v>44588</v>
          </cell>
          <cell r="AF809">
            <v>44588</v>
          </cell>
          <cell r="AG809">
            <v>44921</v>
          </cell>
          <cell r="AH809">
            <v>11</v>
          </cell>
          <cell r="AI809">
            <v>0</v>
          </cell>
          <cell r="AJ809">
            <v>11</v>
          </cell>
          <cell r="AK809">
            <v>11</v>
          </cell>
          <cell r="AL809">
            <v>0</v>
          </cell>
          <cell r="AN809">
            <v>44921</v>
          </cell>
          <cell r="AO809">
            <v>57783000</v>
          </cell>
          <cell r="AP809">
            <v>57783000</v>
          </cell>
          <cell r="AQ809">
            <v>5253000</v>
          </cell>
          <cell r="AR809">
            <v>0</v>
          </cell>
          <cell r="AS809">
            <v>3422</v>
          </cell>
          <cell r="AT809">
            <v>259</v>
          </cell>
          <cell r="AU809">
            <v>44565</v>
          </cell>
          <cell r="AV809">
            <v>57783000</v>
          </cell>
          <cell r="AW809" t="str">
            <v>O23011601190000007659</v>
          </cell>
          <cell r="AX809" t="str">
            <v>INVERSION</v>
          </cell>
          <cell r="AY809">
            <v>0</v>
          </cell>
          <cell r="AZ809" t="str">
            <v>5000280969</v>
          </cell>
          <cell r="BA809">
            <v>809</v>
          </cell>
          <cell r="BB809">
            <v>44587</v>
          </cell>
          <cell r="BC809">
            <v>57783000</v>
          </cell>
          <cell r="BK809" t="str">
            <v/>
          </cell>
          <cell r="CE809" t="str">
            <v/>
          </cell>
          <cell r="CF809" t="str">
            <v/>
          </cell>
          <cell r="EL809" t="str">
            <v>NO</v>
          </cell>
          <cell r="EM809" t="str">
            <v>No Aplica</v>
          </cell>
          <cell r="EN809" t="str">
            <v xml:space="preserve">120
</v>
          </cell>
          <cell r="EO809" t="e">
            <v>#VALUE!</v>
          </cell>
          <cell r="EP809">
            <v>45821</v>
          </cell>
          <cell r="ES809" t="str">
            <v>Clausula 1 - Numeral 6 y 23</v>
          </cell>
          <cell r="ET80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09" t="str">
            <v>No aplica</v>
          </cell>
        </row>
        <row r="810">
          <cell r="E810">
            <v>804</v>
          </cell>
          <cell r="F810" t="str">
            <v>804-2022</v>
          </cell>
          <cell r="G810" t="str">
            <v>CO1.PCCNTR.3417382</v>
          </cell>
          <cell r="H810" t="str">
            <v>IMPLEMENTAR 1  SISTEMA  DE LA SDHT</v>
          </cell>
          <cell r="I810" t="str">
            <v>Terminación Anticipada</v>
          </cell>
          <cell r="J810" t="str">
            <v>https://community.secop.gov.co/Public/Tendering/OpportunityDetail/Index?noticeUID=CO1.NTC.2708884&amp;isFromPublicArea=True&amp;isModal=true&amp;asPopupView=true</v>
          </cell>
          <cell r="K810" t="str">
            <v>SDHT-SDA-PSP-0054-2022</v>
          </cell>
          <cell r="L810" t="str">
            <v>X</v>
          </cell>
          <cell r="N810" t="str">
            <v>CC</v>
          </cell>
          <cell r="O810">
            <v>52414133</v>
          </cell>
          <cell r="P810">
            <v>8</v>
          </cell>
          <cell r="Q810" t="str">
            <v>CORREA ZULUAGA</v>
          </cell>
          <cell r="R810" t="str">
            <v>LINA MARIA</v>
          </cell>
          <cell r="S810" t="str">
            <v>No Aplica</v>
          </cell>
          <cell r="T810" t="str">
            <v>LINA MARIA CORREA ZULUAGA</v>
          </cell>
          <cell r="U810" t="str">
            <v>F</v>
          </cell>
          <cell r="V810">
            <v>44586</v>
          </cell>
          <cell r="W810">
            <v>44589</v>
          </cell>
          <cell r="X810">
            <v>44588</v>
          </cell>
          <cell r="Y810">
            <v>44921</v>
          </cell>
          <cell r="Z810" t="str">
            <v>Contratación Directa</v>
          </cell>
          <cell r="AA810" t="str">
            <v>Contrato</v>
          </cell>
          <cell r="AB810" t="str">
            <v>Prestación de Servicios Profesionales</v>
          </cell>
          <cell r="AC810" t="str">
            <v xml:space="preserve"> PRESTAR SERVICIOS PROFESIONALES PARA APOYAR LA EJECUCIÓN, SEGUIMIENTO Y EVALUACIÓN DE LAS ACTIVIDADES RELACIONADAS CON LA CULTURA ORGANIZACIONAL DE LA SECRETARÍA DISTRITAL DEL HÁBITAT.</v>
          </cell>
          <cell r="AD810">
            <v>44589</v>
          </cell>
          <cell r="AE810">
            <v>44589</v>
          </cell>
          <cell r="AF810">
            <v>44589</v>
          </cell>
          <cell r="AG810">
            <v>44922</v>
          </cell>
          <cell r="AH810">
            <v>11</v>
          </cell>
          <cell r="AI810">
            <v>0</v>
          </cell>
          <cell r="AJ810">
            <v>11</v>
          </cell>
          <cell r="AK810">
            <v>11</v>
          </cell>
          <cell r="AL810">
            <v>0</v>
          </cell>
          <cell r="AM810">
            <v>44922</v>
          </cell>
          <cell r="AN810">
            <v>44811</v>
          </cell>
          <cell r="AO810">
            <v>57200000</v>
          </cell>
          <cell r="AP810">
            <v>38133333</v>
          </cell>
          <cell r="AQ810">
            <v>5200000</v>
          </cell>
          <cell r="AR810">
            <v>0</v>
          </cell>
          <cell r="AS810">
            <v>3786</v>
          </cell>
          <cell r="AT810">
            <v>948</v>
          </cell>
          <cell r="AU810">
            <v>44586</v>
          </cell>
          <cell r="AV810">
            <v>57200000</v>
          </cell>
          <cell r="AW810" t="str">
            <v>O23011605560000007754</v>
          </cell>
          <cell r="AX810" t="str">
            <v>INVERSION</v>
          </cell>
          <cell r="AY810">
            <v>0</v>
          </cell>
          <cell r="AZ810" t="str">
            <v>5000280756</v>
          </cell>
          <cell r="BA810">
            <v>795</v>
          </cell>
          <cell r="BB810">
            <v>44587</v>
          </cell>
          <cell r="BC810">
            <v>57200000</v>
          </cell>
          <cell r="BK810" t="str">
            <v/>
          </cell>
          <cell r="CE810" t="str">
            <v/>
          </cell>
          <cell r="CF810" t="str">
            <v/>
          </cell>
          <cell r="EG810">
            <v>44811</v>
          </cell>
          <cell r="EH810">
            <v>19066667</v>
          </cell>
          <cell r="EJ810" t="str">
            <v>Por Terminación Anticipada</v>
          </cell>
          <cell r="EK810">
            <v>44812</v>
          </cell>
          <cell r="EL810" t="str">
            <v>NO</v>
          </cell>
          <cell r="EM810" t="str">
            <v>No Aplica</v>
          </cell>
          <cell r="EN810" t="str">
            <v xml:space="preserve">120
</v>
          </cell>
          <cell r="EO810" t="e">
            <v>#VALUE!</v>
          </cell>
          <cell r="EP810">
            <v>45711</v>
          </cell>
          <cell r="ES810" t="str">
            <v>Clausula 1 - Numeral 6 y 23</v>
          </cell>
          <cell r="ET81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10" t="str">
            <v>No aplica</v>
          </cell>
        </row>
        <row r="811">
          <cell r="E811">
            <v>805</v>
          </cell>
          <cell r="F811" t="str">
            <v>805-2022</v>
          </cell>
          <cell r="G811" t="str">
            <v>CO1.PCCNTR.3418073</v>
          </cell>
          <cell r="H811" t="str">
            <v>IMPLEMENTAR 100 % DEL SISTEMA DE SERVICIO AL CIUDADANO.</v>
          </cell>
          <cell r="I811" t="str">
            <v>En Ejecución</v>
          </cell>
          <cell r="J811" t="str">
            <v>https://community.secop.gov.co/Public/Tendering/OpportunityDetail/Index?noticeUID=CO1.NTC.2709291&amp;isFromPublicArea=True&amp;isModal=true&amp;asPopupView=true</v>
          </cell>
          <cell r="K811" t="str">
            <v>SDHT-SDA-PSAG-035-2022</v>
          </cell>
          <cell r="L811" t="str">
            <v>X</v>
          </cell>
          <cell r="N811" t="str">
            <v>CC</v>
          </cell>
          <cell r="O811">
            <v>1026597879</v>
          </cell>
          <cell r="P811">
            <v>4</v>
          </cell>
          <cell r="Q811" t="str">
            <v>TORRES SOLER</v>
          </cell>
          <cell r="R811" t="str">
            <v>JUAN ESTEBAN</v>
          </cell>
          <cell r="S811" t="str">
            <v>No Aplica</v>
          </cell>
          <cell r="T811" t="str">
            <v>JUAN ESTEBAN TORRES SOLER</v>
          </cell>
          <cell r="U811" t="str">
            <v>M</v>
          </cell>
          <cell r="V811">
            <v>44586</v>
          </cell>
          <cell r="W811" t="str">
            <v>No Aplica</v>
          </cell>
          <cell r="X811">
            <v>44588</v>
          </cell>
          <cell r="Y811">
            <v>44767</v>
          </cell>
          <cell r="Z811" t="str">
            <v>Contratación Directa</v>
          </cell>
          <cell r="AA811" t="str">
            <v>Contrato</v>
          </cell>
          <cell r="AB811" t="str">
            <v>Prestación de Servicios  de Apoyo a la Gestión</v>
          </cell>
          <cell r="AC811" t="str">
            <v xml:space="preserve"> PRESTAR SERVICIOS DE APOYO A LA GESTIÓN, PARA LA ATENCIÓN A LA CIUDADANÍA SOBRE LA OFERTA INSTITUCIONAL DE LA SECRETARÍA DISTRITAL DE HÁBITAT, MEDIANTE LOS CANALES OFICIALES DE LA ENTIDAD.</v>
          </cell>
          <cell r="AD811">
            <v>44588</v>
          </cell>
          <cell r="AE811">
            <v>44588</v>
          </cell>
          <cell r="AF811">
            <v>44588</v>
          </cell>
          <cell r="AG811">
            <v>44768</v>
          </cell>
          <cell r="AH811">
            <v>6</v>
          </cell>
          <cell r="AI811">
            <v>0</v>
          </cell>
          <cell r="AJ811">
            <v>6</v>
          </cell>
          <cell r="AK811">
            <v>6</v>
          </cell>
          <cell r="AL811">
            <v>0</v>
          </cell>
          <cell r="AN811">
            <v>44768</v>
          </cell>
          <cell r="AO811">
            <v>21000000</v>
          </cell>
          <cell r="AP811">
            <v>21000000</v>
          </cell>
          <cell r="AQ811">
            <v>3500000</v>
          </cell>
          <cell r="AR811">
            <v>0</v>
          </cell>
          <cell r="AS811">
            <v>3781</v>
          </cell>
          <cell r="AT811">
            <v>918</v>
          </cell>
          <cell r="AU811">
            <v>44581</v>
          </cell>
          <cell r="AV811">
            <v>38500000</v>
          </cell>
          <cell r="AW811" t="str">
            <v>O23011605560000007754</v>
          </cell>
          <cell r="AX811" t="str">
            <v>INVERSION</v>
          </cell>
          <cell r="AY811">
            <v>0</v>
          </cell>
          <cell r="AZ811" t="str">
            <v>5000280769</v>
          </cell>
          <cell r="BA811">
            <v>796</v>
          </cell>
          <cell r="BB811">
            <v>44587</v>
          </cell>
          <cell r="BC811">
            <v>21000000</v>
          </cell>
          <cell r="BK811" t="str">
            <v/>
          </cell>
          <cell r="CE811" t="str">
            <v/>
          </cell>
          <cell r="CF811" t="str">
            <v/>
          </cell>
          <cell r="EL811" t="str">
            <v>NO</v>
          </cell>
          <cell r="EM811" t="str">
            <v>No Aplica</v>
          </cell>
          <cell r="EN811" t="str">
            <v xml:space="preserve">120
</v>
          </cell>
          <cell r="EO811" t="e">
            <v>#VALUE!</v>
          </cell>
          <cell r="EP811">
            <v>45668</v>
          </cell>
          <cell r="ES811" t="str">
            <v>Clausula 1 - Numeral 6 y 23</v>
          </cell>
          <cell r="ET81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11" t="str">
            <v>No aplica</v>
          </cell>
        </row>
        <row r="812">
          <cell r="E812">
            <v>806</v>
          </cell>
          <cell r="F812" t="str">
            <v>806-2022</v>
          </cell>
          <cell r="G812" t="str">
            <v>CO1.PCCNTR.3420638</v>
          </cell>
          <cell r="H812" t="str">
            <v>PRODUCIR 100 % DE LOS DOCUMENTOS CON LINEAMIENTOS TÉCNICOS SOLICITADOS A LA SUBSECRETARÍA JURÍDICA</v>
          </cell>
          <cell r="I812" t="str">
            <v>En Ejecución</v>
          </cell>
          <cell r="J812" t="str">
            <v>https://community.secop.gov.co/Public/Tendering/OpportunityDetail/Index?noticeUID=CO1.NTC.2711171&amp;isFromPublicArea=True&amp;isModal=False</v>
          </cell>
          <cell r="K812" t="str">
            <v>SDTH-SJ-PSP-020-2021</v>
          </cell>
          <cell r="L812" t="str">
            <v>X</v>
          </cell>
          <cell r="N812" t="str">
            <v>CC</v>
          </cell>
          <cell r="O812">
            <v>9910237</v>
          </cell>
          <cell r="P812">
            <v>6</v>
          </cell>
          <cell r="Q812" t="str">
            <v>CUBILLOS SOTO</v>
          </cell>
          <cell r="R812" t="str">
            <v>FELIPE HERNANDO</v>
          </cell>
          <cell r="S812" t="str">
            <v>No Aplica</v>
          </cell>
          <cell r="T812" t="str">
            <v>FELIPE HERNANDO CUBILLOS SOTO</v>
          </cell>
          <cell r="U812" t="str">
            <v>M</v>
          </cell>
          <cell r="V812">
            <v>44587</v>
          </cell>
          <cell r="W812">
            <v>44587</v>
          </cell>
          <cell r="X812">
            <v>44588</v>
          </cell>
          <cell r="Y812">
            <v>44830</v>
          </cell>
          <cell r="Z812" t="str">
            <v>Contratación Directa</v>
          </cell>
          <cell r="AA812" t="str">
            <v>Contrato</v>
          </cell>
          <cell r="AB812" t="str">
            <v>Prestación de Servicios Profesionales</v>
          </cell>
          <cell r="AC812" t="str">
            <v>PRESTAR SERVICIOS PROFESIONALES EN DERECHO PARA APOYAR LAS ACTIVIDADES DE ANÁLISIS Y CONCEPTUALIZACIÓN; ASÍ COMO DE PROYECCIÓN Y REVISIÓN DE ACTOS ADMINISTRATIVOS Y DE INICIATIVAS LEGISLATIVAS EN RELACIÓN CON EL SECTOR HÁBITAT.</v>
          </cell>
          <cell r="AD812">
            <v>44588</v>
          </cell>
          <cell r="AE812">
            <v>44588</v>
          </cell>
          <cell r="AF812">
            <v>44588</v>
          </cell>
          <cell r="AG812">
            <v>44830</v>
          </cell>
          <cell r="AH812">
            <v>8</v>
          </cell>
          <cell r="AI812">
            <v>0</v>
          </cell>
          <cell r="AJ812">
            <v>11.133333333333333</v>
          </cell>
          <cell r="AK812">
            <v>11</v>
          </cell>
          <cell r="AL812">
            <v>4</v>
          </cell>
          <cell r="AM812">
            <v>44830</v>
          </cell>
          <cell r="AN812">
            <v>44925</v>
          </cell>
          <cell r="AO812">
            <v>72000000</v>
          </cell>
          <cell r="AP812">
            <v>100200000</v>
          </cell>
          <cell r="AQ812">
            <v>9000000</v>
          </cell>
          <cell r="AR812">
            <v>0</v>
          </cell>
          <cell r="AS812">
            <v>3294</v>
          </cell>
          <cell r="AT812">
            <v>927</v>
          </cell>
          <cell r="AU812">
            <v>44581</v>
          </cell>
          <cell r="AV812">
            <v>72000000</v>
          </cell>
          <cell r="AW812" t="str">
            <v>O23011605560000007810</v>
          </cell>
          <cell r="AX812" t="str">
            <v>INVERSION</v>
          </cell>
          <cell r="AY812">
            <v>0</v>
          </cell>
          <cell r="AZ812" t="str">
            <v>5000283040</v>
          </cell>
          <cell r="BA812">
            <v>826</v>
          </cell>
          <cell r="BB812">
            <v>44587</v>
          </cell>
          <cell r="BC812">
            <v>72000000</v>
          </cell>
          <cell r="BD812">
            <v>3996</v>
          </cell>
          <cell r="BE812">
            <v>1232</v>
          </cell>
          <cell r="BF812">
            <v>44763</v>
          </cell>
          <cell r="BG812">
            <v>5000347229</v>
          </cell>
          <cell r="BH812">
            <v>1194</v>
          </cell>
          <cell r="BI812">
            <v>44782</v>
          </cell>
          <cell r="BJ812" t="str">
            <v>O23011605560000007810</v>
          </cell>
          <cell r="BK812" t="str">
            <v>INVERSION</v>
          </cell>
          <cell r="BL812">
            <v>44777</v>
          </cell>
          <cell r="BM812">
            <v>28200000</v>
          </cell>
          <cell r="CE812" t="str">
            <v/>
          </cell>
          <cell r="CF812" t="str">
            <v/>
          </cell>
          <cell r="CI812">
            <v>44768</v>
          </cell>
          <cell r="CJ812">
            <v>3</v>
          </cell>
          <cell r="CK812">
            <v>4</v>
          </cell>
          <cell r="CL812">
            <v>44777</v>
          </cell>
          <cell r="CM812">
            <v>44831</v>
          </cell>
          <cell r="CN812">
            <v>44925</v>
          </cell>
          <cell r="EL812" t="str">
            <v>NO</v>
          </cell>
          <cell r="EM812" t="str">
            <v>No Aplica</v>
          </cell>
          <cell r="EN812" t="str">
            <v xml:space="preserve">120
</v>
          </cell>
          <cell r="EO812" t="e">
            <v>#VALUE!</v>
          </cell>
          <cell r="EP812">
            <v>45825</v>
          </cell>
          <cell r="ES812" t="str">
            <v>Clausula 1 - Numeral 6 y 23</v>
          </cell>
          <cell r="ET81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12" t="str">
            <v>No aplica</v>
          </cell>
        </row>
        <row r="813">
          <cell r="E813">
            <v>807</v>
          </cell>
          <cell r="F813" t="str">
            <v>807-2022</v>
          </cell>
          <cell r="G813" t="str">
            <v>CO1.PCCNTR.3421027</v>
          </cell>
          <cell r="H813" t="str">
            <v>PRODUCIR 100 % DE LOS DOCUMENTOS CON LINEAMIENTOS TÉCNICOS SOLICITADOS A LA SUBSECRETARÍA JURÍDICA</v>
          </cell>
          <cell r="I813" t="str">
            <v>En Ejecución</v>
          </cell>
          <cell r="J813" t="str">
            <v>https://community.secop.gov.co/Public/Tendering/OpportunityDetail/Index?noticeUID=CO1.NTC.2711452&amp;isFromPublicArea=True&amp;isModal=true&amp;asPopupView=true</v>
          </cell>
          <cell r="K813" t="str">
            <v>SDHT-SJ-PSP-018-2021</v>
          </cell>
          <cell r="L813" t="str">
            <v>X</v>
          </cell>
          <cell r="N813" t="str">
            <v>CC</v>
          </cell>
          <cell r="O813">
            <v>41790280</v>
          </cell>
          <cell r="P813">
            <v>3</v>
          </cell>
          <cell r="Q813" t="str">
            <v xml:space="preserve">VILLABONA </v>
          </cell>
          <cell r="R813" t="str">
            <v>CARMEN YOLANDA</v>
          </cell>
          <cell r="S813" t="str">
            <v>No Aplica</v>
          </cell>
          <cell r="T813" t="str">
            <v xml:space="preserve">CARMEN YOLANDA VILLABONA </v>
          </cell>
          <cell r="U813" t="str">
            <v>F</v>
          </cell>
          <cell r="V813">
            <v>44587</v>
          </cell>
          <cell r="W813">
            <v>44587</v>
          </cell>
          <cell r="X813">
            <v>44588</v>
          </cell>
          <cell r="Y813">
            <v>44886</v>
          </cell>
          <cell r="Z813" t="str">
            <v>Contratación Directa</v>
          </cell>
          <cell r="AA813" t="str">
            <v>Contrato</v>
          </cell>
          <cell r="AB813" t="str">
            <v>Prestación de Servicios Profesionales</v>
          </cell>
          <cell r="AC813" t="str">
            <v>PRESTAR SERVICIOS PROFESIONALES EN DERECHO PARA APOYAR A LA SECRETARÍA DISTRITAL DEL HÁBITAT EN EL SEGUIMIENTO, REVISIÓN Y ELABORACIÓN DE CONCEPTOS Y ACTOS ADMINISTRATIVOS, REQUERIDOS EN EL MARCO DE LAS FUNCIONES Y COMPETENCIAS OFRECIDAS A LA ENTIDAD.</v>
          </cell>
          <cell r="AD813">
            <v>44588</v>
          </cell>
          <cell r="AE813">
            <v>44588</v>
          </cell>
          <cell r="AF813">
            <v>44588</v>
          </cell>
          <cell r="AG813">
            <v>44886</v>
          </cell>
          <cell r="AH813">
            <v>9</v>
          </cell>
          <cell r="AI813">
            <v>26</v>
          </cell>
          <cell r="AJ813">
            <v>9.8666666666666671</v>
          </cell>
          <cell r="AK813">
            <v>9</v>
          </cell>
          <cell r="AL813">
            <v>26</v>
          </cell>
          <cell r="AN813">
            <v>44886</v>
          </cell>
          <cell r="AO813">
            <v>118400000</v>
          </cell>
          <cell r="AP813">
            <v>118400000</v>
          </cell>
          <cell r="AQ813">
            <v>12000000</v>
          </cell>
          <cell r="AR813">
            <v>0</v>
          </cell>
          <cell r="AS813">
            <v>3296</v>
          </cell>
          <cell r="AT813">
            <v>891</v>
          </cell>
          <cell r="AU813">
            <v>44580</v>
          </cell>
          <cell r="AV813">
            <v>118793333</v>
          </cell>
          <cell r="AW813" t="str">
            <v>O23011605560000007810</v>
          </cell>
          <cell r="AX813" t="str">
            <v>INVERSION</v>
          </cell>
          <cell r="AY813">
            <v>0</v>
          </cell>
          <cell r="AZ813" t="str">
            <v>5000283045</v>
          </cell>
          <cell r="BA813">
            <v>827</v>
          </cell>
          <cell r="BB813">
            <v>44587</v>
          </cell>
          <cell r="BC813">
            <v>118400000</v>
          </cell>
          <cell r="BK813" t="str">
            <v/>
          </cell>
          <cell r="CE813" t="str">
            <v/>
          </cell>
          <cell r="CF813" t="str">
            <v/>
          </cell>
          <cell r="EL813" t="str">
            <v>NO</v>
          </cell>
          <cell r="EM813" t="str">
            <v>No Aplica</v>
          </cell>
          <cell r="EN813" t="str">
            <v xml:space="preserve">120
</v>
          </cell>
          <cell r="EO813" t="e">
            <v>#VALUE!</v>
          </cell>
          <cell r="EP813">
            <v>45786</v>
          </cell>
          <cell r="ES813" t="str">
            <v>Clausula 1 - Numeral 6 y 23</v>
          </cell>
          <cell r="ET81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13" t="str">
            <v>No aplica</v>
          </cell>
        </row>
        <row r="814">
          <cell r="E814">
            <v>808</v>
          </cell>
          <cell r="F814" t="str">
            <v>808-2022</v>
          </cell>
          <cell r="G814" t="str">
            <v>CO1.PCCNTR.3422712</v>
          </cell>
          <cell r="H814" t="str">
            <v>DESARROLLAR 1  DOCUMENTO NORMATIVO SOBRE LA FORMULACIÓN DE LOS INSTRUMENTOS DE PLANEACIÓN DE SEGUNDO NIVEL EN UNIDADES DEFICITARIAS A CARGO DE LA SDHT</v>
          </cell>
          <cell r="I814" t="str">
            <v>Terminación Anticipada</v>
          </cell>
          <cell r="J814" t="str">
            <v>https://community.secop.gov.co/Public/Tendering/OpportunityDetail/Index?noticeUID=CO1.NTC.2712644&amp;isFromPublicArea=True&amp;isModal=False</v>
          </cell>
          <cell r="K814" t="str">
            <v>SDHT-SDIS-PSP-037-2022</v>
          </cell>
          <cell r="L814" t="str">
            <v>X</v>
          </cell>
          <cell r="N814" t="str">
            <v>CC</v>
          </cell>
          <cell r="O814">
            <v>52716762</v>
          </cell>
          <cell r="P814">
            <v>7</v>
          </cell>
          <cell r="Q814" t="str">
            <v xml:space="preserve">GARCIA </v>
          </cell>
          <cell r="R814" t="str">
            <v>PIEDAD HOYOS</v>
          </cell>
          <cell r="S814" t="str">
            <v>No Aplica</v>
          </cell>
          <cell r="T814" t="str">
            <v xml:space="preserve">PIEDAD HOYOS GARCIA </v>
          </cell>
          <cell r="U814" t="str">
            <v>F</v>
          </cell>
          <cell r="V814">
            <v>44587</v>
          </cell>
          <cell r="W814">
            <v>44592</v>
          </cell>
          <cell r="X814">
            <v>44588</v>
          </cell>
          <cell r="Y814">
            <v>44926</v>
          </cell>
          <cell r="Z814" t="str">
            <v>Contratación Directa</v>
          </cell>
          <cell r="AA814" t="str">
            <v>Contrato</v>
          </cell>
          <cell r="AB814" t="str">
            <v>Prestación de Servicios Profesionales</v>
          </cell>
          <cell r="AC814" t="str">
            <v>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v>
          </cell>
          <cell r="AD814">
            <v>44592</v>
          </cell>
          <cell r="AE814">
            <v>44593</v>
          </cell>
          <cell r="AF814">
            <v>44593</v>
          </cell>
          <cell r="AG814">
            <v>44911</v>
          </cell>
          <cell r="AH814">
            <v>10</v>
          </cell>
          <cell r="AI814">
            <v>15</v>
          </cell>
          <cell r="AJ814">
            <v>10.5</v>
          </cell>
          <cell r="AK814">
            <v>10</v>
          </cell>
          <cell r="AL814">
            <v>15</v>
          </cell>
          <cell r="AM814">
            <v>44911</v>
          </cell>
          <cell r="AN814">
            <v>44736</v>
          </cell>
          <cell r="AO814">
            <v>105000000</v>
          </cell>
          <cell r="AP814">
            <v>48000000</v>
          </cell>
          <cell r="AQ814">
            <v>10000000</v>
          </cell>
          <cell r="AR814">
            <v>0</v>
          </cell>
          <cell r="AS814">
            <v>3681</v>
          </cell>
          <cell r="AT814">
            <v>913</v>
          </cell>
          <cell r="AU814">
            <v>44581</v>
          </cell>
          <cell r="AV814">
            <v>105000000</v>
          </cell>
          <cell r="AW814" t="str">
            <v>O23011601190000007721</v>
          </cell>
          <cell r="AX814" t="str">
            <v>INVERSION</v>
          </cell>
          <cell r="AY814">
            <v>0</v>
          </cell>
          <cell r="AZ814" t="str">
            <v>5000281748</v>
          </cell>
          <cell r="BA814">
            <v>815</v>
          </cell>
          <cell r="BB814">
            <v>44587</v>
          </cell>
          <cell r="BC814">
            <v>105000000</v>
          </cell>
          <cell r="BK814" t="str">
            <v/>
          </cell>
          <cell r="CE814" t="str">
            <v/>
          </cell>
          <cell r="CF814" t="str">
            <v/>
          </cell>
          <cell r="EG814">
            <v>44736</v>
          </cell>
          <cell r="EH814">
            <v>57000000</v>
          </cell>
          <cell r="EI814" t="str">
            <v>ok</v>
          </cell>
          <cell r="EJ814" t="str">
            <v>Por terminación Anticipada</v>
          </cell>
          <cell r="EK814">
            <v>44737</v>
          </cell>
          <cell r="EL814" t="str">
            <v>NO</v>
          </cell>
          <cell r="EM814" t="str">
            <v>No Aplica</v>
          </cell>
          <cell r="EN814" t="str">
            <v>No Aplica</v>
          </cell>
          <cell r="EO814" t="e">
            <v>#VALUE!</v>
          </cell>
          <cell r="EP814">
            <v>45636</v>
          </cell>
          <cell r="ES814" t="str">
            <v>Clausula 1 - Numeral 6 y 23</v>
          </cell>
          <cell r="ET81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14" t="str">
            <v>No aplica</v>
          </cell>
        </row>
        <row r="815">
          <cell r="E815">
            <v>809</v>
          </cell>
          <cell r="F815" t="str">
            <v>809-2022</v>
          </cell>
          <cell r="G815" t="str">
            <v>CO1.PCCNTR.3432646</v>
          </cell>
          <cell r="H815" t="str">
            <v>DESARROLLAR 1  DOCUMENTO NORMATIVO SOBRE LA FORMULACIÓN DE LOS INSTRUMENTOS DE PLANEACIÓN DE SEGUNDO NIVEL EN UNIDADES DEFICITARIAS A CARGO DE LA SDHT</v>
          </cell>
          <cell r="I815" t="str">
            <v>Terminación Anticipada</v>
          </cell>
          <cell r="J815" t="str">
            <v>https://community.secop.gov.co/Public/Tendering/OpportunityDetail/Index?noticeUID=CO1.NTC.2720451&amp;isFromPublicArea=True&amp;isModal=true&amp;asPopupView=true</v>
          </cell>
          <cell r="K815" t="str">
            <v>SDHT-SDIS-PSP-038-2022</v>
          </cell>
          <cell r="L815" t="str">
            <v>X</v>
          </cell>
          <cell r="N815" t="str">
            <v>CC</v>
          </cell>
          <cell r="O815">
            <v>1037574714</v>
          </cell>
          <cell r="P815">
            <v>9</v>
          </cell>
          <cell r="Q815" t="str">
            <v xml:space="preserve">VILLEGAS </v>
          </cell>
          <cell r="R815" t="str">
            <v>MONICA OCAMPO</v>
          </cell>
          <cell r="S815" t="str">
            <v>No Aplica</v>
          </cell>
          <cell r="T815" t="str">
            <v xml:space="preserve">MONICA OCAMPO VILLEGAS </v>
          </cell>
          <cell r="U815" t="str">
            <v>F</v>
          </cell>
          <cell r="V815">
            <v>44587</v>
          </cell>
          <cell r="W815" t="str">
            <v xml:space="preserve">26/01/2022 </v>
          </cell>
          <cell r="X815">
            <v>44588</v>
          </cell>
          <cell r="Y815">
            <v>44926</v>
          </cell>
          <cell r="Z815" t="str">
            <v>Contratación Directa</v>
          </cell>
          <cell r="AA815" t="str">
            <v>Contrato</v>
          </cell>
          <cell r="AB815" t="str">
            <v>Prestación de Servicios Profesionales</v>
          </cell>
          <cell r="AC815" t="str">
            <v xml:space="preserve"> PRESTAR SERVICIOS PROFESIONALES PARA LA ESTRUCTURACIÓN Y FORMULACIÓN DEL COMPONENTE URBANO DE INSTRUMENTOS DE PLANEACIÓN Y GESTIÓN DEL HÁBITAT POPULAR Y LAS REGLAMENTACIONES A CARGO DE LA SDHT DERIVADAS DEL PLAN DE ORDENAMIENTO TERRITORIAL</v>
          </cell>
          <cell r="AD815">
            <v>44588</v>
          </cell>
          <cell r="AE815">
            <v>44588</v>
          </cell>
          <cell r="AF815">
            <v>44588</v>
          </cell>
          <cell r="AG815">
            <v>44906</v>
          </cell>
          <cell r="AH815">
            <v>10</v>
          </cell>
          <cell r="AI815">
            <v>15</v>
          </cell>
          <cell r="AJ815">
            <v>10.5</v>
          </cell>
          <cell r="AK815">
            <v>10</v>
          </cell>
          <cell r="AL815">
            <v>15</v>
          </cell>
          <cell r="AM815">
            <v>44906</v>
          </cell>
          <cell r="AN815">
            <v>44736</v>
          </cell>
          <cell r="AO815">
            <v>96600000</v>
          </cell>
          <cell r="AP815">
            <v>45386667</v>
          </cell>
          <cell r="AQ815">
            <v>9200000</v>
          </cell>
          <cell r="AR815">
            <v>0</v>
          </cell>
          <cell r="AS815">
            <v>3682</v>
          </cell>
          <cell r="AT815">
            <v>910</v>
          </cell>
          <cell r="AU815">
            <v>44581</v>
          </cell>
          <cell r="AV815">
            <v>96600000</v>
          </cell>
          <cell r="AW815" t="str">
            <v>O23011601190000007721</v>
          </cell>
          <cell r="AX815" t="str">
            <v>INVERSION</v>
          </cell>
          <cell r="AY815">
            <v>0</v>
          </cell>
          <cell r="AZ815" t="str">
            <v>5000281754</v>
          </cell>
          <cell r="BA815">
            <v>816</v>
          </cell>
          <cell r="BB815">
            <v>44587</v>
          </cell>
          <cell r="BC815">
            <v>96600000</v>
          </cell>
          <cell r="BK815" t="str">
            <v/>
          </cell>
          <cell r="CE815" t="str">
            <v/>
          </cell>
          <cell r="CF815" t="str">
            <v/>
          </cell>
          <cell r="EG815">
            <v>44736</v>
          </cell>
          <cell r="EH815">
            <v>51213333</v>
          </cell>
          <cell r="EI815" t="str">
            <v>ok</v>
          </cell>
          <cell r="EJ815" t="str">
            <v>Por Terminación Anticipada</v>
          </cell>
          <cell r="EK815">
            <v>44737</v>
          </cell>
          <cell r="EL815" t="str">
            <v>NO</v>
          </cell>
          <cell r="EM815" t="str">
            <v>No Aplica</v>
          </cell>
          <cell r="EN815" t="str">
            <v>No Aplica</v>
          </cell>
          <cell r="EO815" t="e">
            <v>#VALUE!</v>
          </cell>
          <cell r="EP815">
            <v>45636</v>
          </cell>
          <cell r="ES815" t="str">
            <v>Clausula 1 - Numeral 6 y 23</v>
          </cell>
          <cell r="ET81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15" t="str">
            <v>No aplica</v>
          </cell>
        </row>
        <row r="816">
          <cell r="E816">
            <v>810</v>
          </cell>
          <cell r="F816" t="str">
            <v>810-2022</v>
          </cell>
          <cell r="G816" t="str">
            <v>CO1.PCCNTR.3423719</v>
          </cell>
          <cell r="H816" t="str">
            <v>DESARROLLAR 1  DOCUMENTO NORMATIVO SOBRE LA FORMULACIÓN DE LOS INSTRUMENTOS DE PLANEACIÓN DE SEGUNDO NIVEL EN UNIDADES DEFICITARIAS A CARGO DE LA SDHT</v>
          </cell>
          <cell r="I816" t="str">
            <v>Terminación Anticipada</v>
          </cell>
          <cell r="J816" t="str">
            <v>https://community.secop.gov.co/Public/Tendering/OpportunityDetail/Index?noticeUID=CO1.NTC.2713335&amp;isFromPublicArea=True&amp;isModal=true&amp;asPopupView=true</v>
          </cell>
          <cell r="K816" t="str">
            <v>SDHT-SDIS-PSP-050-2022</v>
          </cell>
          <cell r="L816" t="str">
            <v>X</v>
          </cell>
          <cell r="N816" t="str">
            <v>CC</v>
          </cell>
          <cell r="O816">
            <v>1070961137</v>
          </cell>
          <cell r="P816">
            <v>9</v>
          </cell>
          <cell r="Q816" t="str">
            <v>GONZALEZ TRIANA</v>
          </cell>
          <cell r="R816" t="str">
            <v>LEYDI ANDREA</v>
          </cell>
          <cell r="S816" t="str">
            <v>No Aplica</v>
          </cell>
          <cell r="T816" t="str">
            <v>LEYDI ANDREA GONZALEZ TRIANA</v>
          </cell>
          <cell r="U816" t="str">
            <v>F</v>
          </cell>
          <cell r="V816">
            <v>44587</v>
          </cell>
          <cell r="W816">
            <v>44592</v>
          </cell>
          <cell r="X816">
            <v>44588</v>
          </cell>
          <cell r="Y816">
            <v>44926</v>
          </cell>
          <cell r="Z816" t="str">
            <v>Contratación Directa</v>
          </cell>
          <cell r="AA816" t="str">
            <v>Contrato</v>
          </cell>
          <cell r="AB816" t="str">
            <v>Prestación de Servicios Profesionales</v>
          </cell>
          <cell r="AC816" t="str">
            <v>PRESTAR SERVICIOS PROFESIONALES PARA APOYAR LA DEPURACIÓN, CONSOLIDACIÓN, ESTANDARIZACIÓN, ESPECIALIZACIÓN Y GEORREFERENCIACIÓN DE LA INFORMACIÓN ALFANUMÉRICA Y GEOGRÁFICA RELACIONADOS CON LA GESTIÓN INTEGRAL DEL HÁBITAT.</v>
          </cell>
          <cell r="AD816">
            <v>44592</v>
          </cell>
          <cell r="AE816">
            <v>44593</v>
          </cell>
          <cell r="AF816">
            <v>44593</v>
          </cell>
          <cell r="AG816">
            <v>44881</v>
          </cell>
          <cell r="AH816">
            <v>9</v>
          </cell>
          <cell r="AI816">
            <v>15</v>
          </cell>
          <cell r="AJ816">
            <v>9.5</v>
          </cell>
          <cell r="AK816">
            <v>9</v>
          </cell>
          <cell r="AL816">
            <v>15</v>
          </cell>
          <cell r="AM816">
            <v>44881</v>
          </cell>
          <cell r="AN816">
            <v>44736</v>
          </cell>
          <cell r="AO816">
            <v>66500000</v>
          </cell>
          <cell r="AP816">
            <v>33600000</v>
          </cell>
          <cell r="AQ816">
            <v>7000000</v>
          </cell>
          <cell r="AR816">
            <v>0</v>
          </cell>
          <cell r="AS816">
            <v>3694</v>
          </cell>
          <cell r="AT816">
            <v>852</v>
          </cell>
          <cell r="AU816">
            <v>44573</v>
          </cell>
          <cell r="AV816">
            <v>66500000</v>
          </cell>
          <cell r="AW816" t="str">
            <v>O23011601190000007721</v>
          </cell>
          <cell r="AX816" t="str">
            <v>INVERSION</v>
          </cell>
          <cell r="AY816">
            <v>0</v>
          </cell>
          <cell r="AZ816" t="str">
            <v>5000282164</v>
          </cell>
          <cell r="BA816">
            <v>819</v>
          </cell>
          <cell r="BB816">
            <v>44587</v>
          </cell>
          <cell r="BC816">
            <v>66500000</v>
          </cell>
          <cell r="BK816" t="str">
            <v/>
          </cell>
          <cell r="CE816" t="str">
            <v/>
          </cell>
          <cell r="CF816" t="str">
            <v/>
          </cell>
          <cell r="EG816">
            <v>44736</v>
          </cell>
          <cell r="EH816">
            <v>32900000</v>
          </cell>
          <cell r="EI816" t="str">
            <v>ok</v>
          </cell>
          <cell r="EJ816" t="str">
            <v>Por Terminación Anticipada</v>
          </cell>
          <cell r="EK816">
            <v>44737</v>
          </cell>
          <cell r="EL816" t="str">
            <v>NO</v>
          </cell>
          <cell r="EM816" t="str">
            <v>No Aplica</v>
          </cell>
          <cell r="EN816" t="str">
            <v>No Aplica</v>
          </cell>
          <cell r="EO816" t="e">
            <v>#VALUE!</v>
          </cell>
          <cell r="EP816">
            <v>45636</v>
          </cell>
          <cell r="ES816" t="str">
            <v>Clausula 1 - Numeral 6 y 23</v>
          </cell>
          <cell r="ET81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16" t="str">
            <v>No aplica</v>
          </cell>
        </row>
        <row r="817">
          <cell r="E817">
            <v>811</v>
          </cell>
          <cell r="F817" t="str">
            <v>811-2022</v>
          </cell>
          <cell r="G817" t="str">
            <v>CO1.PCCNTR.3426629</v>
          </cell>
          <cell r="H817" t="str">
            <v xml:space="preserve">IMPLEMENTAR 1  SISTEMA  DE GESTIÓN DOCUMENTAL </v>
          </cell>
          <cell r="I817" t="str">
            <v>En Ejecución</v>
          </cell>
          <cell r="J817" t="str">
            <v>https://community.secop.gov.co/Public/Tendering/OpportunityDetail/Index?noticeUID=CO1.NTC.2715917&amp;isFromPublicArea=True&amp;isModal=true&amp;asPopupView=true</v>
          </cell>
          <cell r="K817" t="str">
            <v>SDHT-SDA-PSP-052-2022</v>
          </cell>
          <cell r="L817" t="str">
            <v>X</v>
          </cell>
          <cell r="N817" t="str">
            <v>CC</v>
          </cell>
          <cell r="O817">
            <v>1024495216</v>
          </cell>
          <cell r="P817">
            <v>6</v>
          </cell>
          <cell r="Q817" t="str">
            <v>GARCIA JIMENEZ</v>
          </cell>
          <cell r="R817" t="str">
            <v>JOHAN SEBASTIAN</v>
          </cell>
          <cell r="S817" t="str">
            <v>No Aplica</v>
          </cell>
          <cell r="T817" t="str">
            <v>JOHAN SEBASTIAN GARCIA JIMENEZ</v>
          </cell>
          <cell r="U817" t="str">
            <v>M</v>
          </cell>
          <cell r="V817">
            <v>44587</v>
          </cell>
          <cell r="W817">
            <v>44589</v>
          </cell>
          <cell r="X817">
            <v>44588</v>
          </cell>
          <cell r="Y817">
            <v>44927</v>
          </cell>
          <cell r="Z817" t="str">
            <v>Contratación Directa</v>
          </cell>
          <cell r="AA817" t="str">
            <v>Contrato</v>
          </cell>
          <cell r="AB817" t="str">
            <v>Prestación de Servicios Profesionales</v>
          </cell>
          <cell r="AC817" t="str">
            <v xml:space="preserve"> PRESTAR SERVICIOS PROFESIONALES PARA APOYAR EL PROCESO DE GESTIÓN DOCUMENTAL EN LO RELACIONADO CON LOS ARCHIVOS DE GESTIÓN Y ARCHIVO CENTRAL DE LA ENTIDAD</v>
          </cell>
          <cell r="AD817">
            <v>44589</v>
          </cell>
          <cell r="AE817">
            <v>44588</v>
          </cell>
          <cell r="AF817">
            <v>44589</v>
          </cell>
          <cell r="AG817">
            <v>44921</v>
          </cell>
          <cell r="AH817">
            <v>11</v>
          </cell>
          <cell r="AI817">
            <v>0</v>
          </cell>
          <cell r="AJ817">
            <v>11</v>
          </cell>
          <cell r="AK817">
            <v>11</v>
          </cell>
          <cell r="AL817">
            <v>0</v>
          </cell>
          <cell r="AN817">
            <v>44921</v>
          </cell>
          <cell r="AO817">
            <v>61600000</v>
          </cell>
          <cell r="AP817">
            <v>61600000</v>
          </cell>
          <cell r="AQ817">
            <v>5600000</v>
          </cell>
          <cell r="AR817">
            <v>0</v>
          </cell>
          <cell r="AS817">
            <v>3752</v>
          </cell>
          <cell r="AT817">
            <v>947</v>
          </cell>
          <cell r="AU817">
            <v>44586</v>
          </cell>
          <cell r="AV817">
            <v>64400000</v>
          </cell>
          <cell r="AW817" t="str">
            <v>O23011605560000007754</v>
          </cell>
          <cell r="AX817" t="str">
            <v>INVERSION</v>
          </cell>
          <cell r="AY817">
            <v>0</v>
          </cell>
          <cell r="AZ817" t="str">
            <v>5000282295</v>
          </cell>
          <cell r="BA817">
            <v>821</v>
          </cell>
          <cell r="BB817">
            <v>44587</v>
          </cell>
          <cell r="BC817">
            <v>61600000</v>
          </cell>
          <cell r="BK817" t="str">
            <v/>
          </cell>
          <cell r="CE817" t="str">
            <v/>
          </cell>
          <cell r="CF817" t="str">
            <v/>
          </cell>
          <cell r="EL817" t="str">
            <v>NO</v>
          </cell>
          <cell r="EM817" t="str">
            <v>No Aplica</v>
          </cell>
          <cell r="EN817" t="str">
            <v xml:space="preserve">120
</v>
          </cell>
          <cell r="EO817" t="e">
            <v>#VALUE!</v>
          </cell>
          <cell r="EP817">
            <v>45821</v>
          </cell>
          <cell r="ES817" t="str">
            <v>Clausula 1 - Numeral 6 y 23</v>
          </cell>
          <cell r="ET81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17" t="str">
            <v>No aplica</v>
          </cell>
        </row>
        <row r="818">
          <cell r="E818">
            <v>812</v>
          </cell>
          <cell r="F818" t="str">
            <v>812-2022</v>
          </cell>
          <cell r="G818" t="str">
            <v>CO1.PCCNTR.3436926</v>
          </cell>
          <cell r="H818" t="str">
            <v>GESTIONAR Y ATENDER EL 100 % DE LOS REQUERIMIENTOS ALLEGADOS A LA ENTIDAD, RELACIONADOS CON ARRENDAMIENTO Y DESARROLLO DE VIVIENDA</v>
          </cell>
          <cell r="I818" t="str">
            <v>En Ejecución</v>
          </cell>
          <cell r="J818" t="str">
            <v>https://community.secop.gov.co/Public/Tendering/OpportunityDetail/Index?noticeUID=CO1.NTC.2723656&amp;isFromPublicArea=True&amp;isModal=true&amp;asPopupView=true</v>
          </cell>
          <cell r="K818" t="str">
            <v>SDHT-SDICV-PSP-074-2022</v>
          </cell>
          <cell r="L818" t="str">
            <v>X</v>
          </cell>
          <cell r="N818" t="str">
            <v>CC</v>
          </cell>
          <cell r="O818">
            <v>79904441</v>
          </cell>
          <cell r="P818">
            <v>2</v>
          </cell>
          <cell r="Q818" t="str">
            <v>MERIZALDE ACOSTA</v>
          </cell>
          <cell r="R818" t="str">
            <v>JAROL DAVID</v>
          </cell>
          <cell r="S818" t="str">
            <v>No Aplica</v>
          </cell>
          <cell r="T818" t="str">
            <v>JAROL DAVID MERIZALDE ACOSTA</v>
          </cell>
          <cell r="U818" t="str">
            <v>M</v>
          </cell>
          <cell r="V818">
            <v>44587</v>
          </cell>
          <cell r="W818" t="str">
            <v>No Aplica</v>
          </cell>
          <cell r="X818">
            <v>44589</v>
          </cell>
          <cell r="Y818">
            <v>44926</v>
          </cell>
          <cell r="Z818" t="str">
            <v>Contratación Directa</v>
          </cell>
          <cell r="AA818" t="str">
            <v>Contrato</v>
          </cell>
          <cell r="AB818" t="str">
            <v>Prestación de Servicios Profesionales</v>
          </cell>
          <cell r="AC818" t="str">
            <v xml:space="preserve"> PRESTAR SERVICIOS PROFESIONALES DE APOYO JURIDICO PARA SUSTANCIAR INVESTIGACIONESADMINISTRATIVAS RELACIONADAS CON LA ENAJENACIÓN Y ARRENDAMIENTO DE VIVIENDA</v>
          </cell>
          <cell r="AD818">
            <v>44589</v>
          </cell>
          <cell r="AE818">
            <v>44593</v>
          </cell>
          <cell r="AF818">
            <v>44593</v>
          </cell>
          <cell r="AG818">
            <v>44926</v>
          </cell>
          <cell r="AH818">
            <v>11</v>
          </cell>
          <cell r="AI818">
            <v>0</v>
          </cell>
          <cell r="AJ818">
            <v>11</v>
          </cell>
          <cell r="AK818">
            <v>11</v>
          </cell>
          <cell r="AL818">
            <v>0</v>
          </cell>
          <cell r="AN818">
            <v>44926</v>
          </cell>
          <cell r="AO818">
            <v>62881500</v>
          </cell>
          <cell r="AP818">
            <v>62881500</v>
          </cell>
          <cell r="AQ818">
            <v>5716500</v>
          </cell>
          <cell r="AR818">
            <v>0</v>
          </cell>
          <cell r="AS818">
            <v>2852</v>
          </cell>
          <cell r="AT818">
            <v>931</v>
          </cell>
          <cell r="AU818">
            <v>44582</v>
          </cell>
          <cell r="AV818">
            <v>65739750</v>
          </cell>
          <cell r="AW818" t="str">
            <v>O23011603450000007812</v>
          </cell>
          <cell r="AX818" t="str">
            <v>INVERSION</v>
          </cell>
          <cell r="AY818">
            <v>0</v>
          </cell>
          <cell r="AZ818" t="str">
            <v>5000283025</v>
          </cell>
          <cell r="BA818">
            <v>825</v>
          </cell>
          <cell r="BB818">
            <v>44587</v>
          </cell>
          <cell r="BC818">
            <v>62881500</v>
          </cell>
          <cell r="BK818" t="str">
            <v/>
          </cell>
          <cell r="CE818" t="str">
            <v/>
          </cell>
          <cell r="CF818" t="str">
            <v/>
          </cell>
          <cell r="EL818" t="str">
            <v>NO</v>
          </cell>
          <cell r="EM818" t="str">
            <v>No Aplica</v>
          </cell>
          <cell r="EN818" t="str">
            <v xml:space="preserve">120
</v>
          </cell>
          <cell r="EO818" t="e">
            <v>#VALUE!</v>
          </cell>
          <cell r="EP818">
            <v>45826</v>
          </cell>
          <cell r="ES818" t="str">
            <v>Clausula 1 - Numeral 6 y 23</v>
          </cell>
          <cell r="ET81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18" t="str">
            <v>No aplica</v>
          </cell>
        </row>
        <row r="819">
          <cell r="E819">
            <v>813</v>
          </cell>
          <cell r="F819" t="str">
            <v>813-2022</v>
          </cell>
          <cell r="G819" t="str">
            <v>CO1.PCCNTR.3425853</v>
          </cell>
          <cell r="H819" t="str">
            <v xml:space="preserve">REALIZAR 2 ESTUDIOS O DISEÑOS DE PREFACTIBILIDAD Y FACTIBILIDAD PARA PROYECTOS GESTIONADOS DE REVITALIZACIÓN URBANA PARA LA COMPETITIVIDAD EN TORNO A NUEVAS INTERVENCIONES PÚBLICAS DE DESARROLLO URBANO. </v>
          </cell>
          <cell r="I819" t="str">
            <v>En Ejecución</v>
          </cell>
          <cell r="J819" t="str">
            <v>https://community.secop.gov.co/Public/Tendering/OpportunityDetail/Index?noticeUID=CO1.NTC.2715506&amp;isFromPublicArea=True&amp;isModal=true&amp;asPopupView=true</v>
          </cell>
          <cell r="K819" t="str">
            <v>SDHT-SDO-PSP-077-2022</v>
          </cell>
          <cell r="L819" t="str">
            <v>X</v>
          </cell>
          <cell r="N819" t="str">
            <v>CC</v>
          </cell>
          <cell r="O819">
            <v>79368428</v>
          </cell>
          <cell r="P819">
            <v>6</v>
          </cell>
          <cell r="Q819" t="str">
            <v xml:space="preserve">PARADA </v>
          </cell>
          <cell r="R819" t="str">
            <v>ALEJANDRO PULIDO</v>
          </cell>
          <cell r="S819" t="str">
            <v>No Aplica</v>
          </cell>
          <cell r="T819" t="str">
            <v xml:space="preserve">ALEJANDRO PULIDO PARADA </v>
          </cell>
          <cell r="U819" t="str">
            <v>M</v>
          </cell>
          <cell r="V819">
            <v>44587</v>
          </cell>
          <cell r="W819">
            <v>44587</v>
          </cell>
          <cell r="X819">
            <v>44588</v>
          </cell>
          <cell r="Y819">
            <v>44738</v>
          </cell>
          <cell r="Z819" t="str">
            <v>Contratación Directa</v>
          </cell>
          <cell r="AA819" t="str">
            <v>Contrato</v>
          </cell>
          <cell r="AB819" t="str">
            <v>Prestación de Servicios Profesionales</v>
          </cell>
          <cell r="AC819" t="str">
            <v>PRESTAR SERVICIOS PROFESIONALES PARA LA ELABORACIÓN DE LOS ANÁLISIS PRESUPUESTALES Y FINANCIEROS DE LOS PROYECTOS PRIORIZADOS POR LA ENTIDAD</v>
          </cell>
          <cell r="AD819">
            <v>44588</v>
          </cell>
          <cell r="AE819">
            <v>44593</v>
          </cell>
          <cell r="AF819">
            <v>44593</v>
          </cell>
          <cell r="AG819">
            <v>44742</v>
          </cell>
          <cell r="AH819">
            <v>5</v>
          </cell>
          <cell r="AI819">
            <v>0</v>
          </cell>
          <cell r="AJ819">
            <v>5</v>
          </cell>
          <cell r="AK819">
            <v>5</v>
          </cell>
          <cell r="AL819">
            <v>0</v>
          </cell>
          <cell r="AN819">
            <v>44742</v>
          </cell>
          <cell r="AO819">
            <v>45000000</v>
          </cell>
          <cell r="AP819">
            <v>45000000</v>
          </cell>
          <cell r="AQ819">
            <v>9000000</v>
          </cell>
          <cell r="AR819">
            <v>0</v>
          </cell>
          <cell r="AS819">
            <v>3742</v>
          </cell>
          <cell r="AT819">
            <v>936</v>
          </cell>
          <cell r="AU819">
            <v>44585</v>
          </cell>
          <cell r="AV819">
            <v>45000000</v>
          </cell>
          <cell r="AW819" t="str">
            <v>O23011602320000007641</v>
          </cell>
          <cell r="AX819" t="str">
            <v>INVERSION</v>
          </cell>
          <cell r="AY819">
            <v>0</v>
          </cell>
          <cell r="AZ819" t="str">
            <v>5000284480</v>
          </cell>
          <cell r="BA819">
            <v>831</v>
          </cell>
          <cell r="BB819">
            <v>44588</v>
          </cell>
          <cell r="BC819">
            <v>45000000</v>
          </cell>
          <cell r="BK819" t="str">
            <v/>
          </cell>
          <cell r="CE819" t="str">
            <v/>
          </cell>
          <cell r="CF819" t="str">
            <v/>
          </cell>
          <cell r="EL819" t="str">
            <v>NO</v>
          </cell>
          <cell r="EM819" t="str">
            <v>No Aplica</v>
          </cell>
          <cell r="EN819" t="str">
            <v xml:space="preserve">120
</v>
          </cell>
          <cell r="EO819" t="e">
            <v>#VALUE!</v>
          </cell>
          <cell r="EP819">
            <v>45642</v>
          </cell>
          <cell r="ES819" t="str">
            <v>Clausula 1 - Numeral 6 y 23</v>
          </cell>
          <cell r="ET81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19" t="str">
            <v>No aplica</v>
          </cell>
        </row>
        <row r="820">
          <cell r="E820">
            <v>814</v>
          </cell>
          <cell r="F820" t="str">
            <v>814-2022</v>
          </cell>
          <cell r="G820" t="str">
            <v>CO1.PCCNTR.3442137</v>
          </cell>
          <cell r="H820" t="str">
            <v>FORTALECER TÉCNICA Y ORGANIZACIONALMENTE 100 % DE LOS ACUEDUCTOS IDENTIFICADOS Y PRIORIZADOS EN LA ZONA RURAL DEL DISTRITO.</v>
          </cell>
          <cell r="I820" t="str">
            <v>En Ejecución</v>
          </cell>
          <cell r="J820" t="str">
            <v>https://community.secop.gov.co/Public/Tendering/OpportunityDetail/Index?noticeUID=CO1.NTC.2728023&amp;isFromPublicArea=True&amp;isModal=true&amp;asPopupView=true</v>
          </cell>
          <cell r="K820" t="str">
            <v>SDHTSDSPPSP0302022</v>
          </cell>
          <cell r="L820" t="str">
            <v>X</v>
          </cell>
          <cell r="N820" t="str">
            <v>CC</v>
          </cell>
          <cell r="O820">
            <v>28537569</v>
          </cell>
          <cell r="P820">
            <v>6</v>
          </cell>
          <cell r="Q820" t="str">
            <v xml:space="preserve">CEDANO </v>
          </cell>
          <cell r="R820" t="str">
            <v>CLAUDIA LEONEL</v>
          </cell>
          <cell r="S820" t="str">
            <v>No Aplica</v>
          </cell>
          <cell r="T820" t="str">
            <v xml:space="preserve">CLAUDIA LEONEL CEDANO </v>
          </cell>
          <cell r="U820" t="str">
            <v>F</v>
          </cell>
          <cell r="V820">
            <v>44587</v>
          </cell>
          <cell r="W820" t="str">
            <v>No Aplica</v>
          </cell>
          <cell r="X820">
            <v>44589</v>
          </cell>
          <cell r="Y820">
            <v>44921</v>
          </cell>
          <cell r="Z820" t="str">
            <v>Contratación Directa</v>
          </cell>
          <cell r="AA820" t="str">
            <v>Contrato</v>
          </cell>
          <cell r="AB820" t="str">
            <v>Prestación de Servicios Profesionales</v>
          </cell>
          <cell r="AC820" t="str">
            <v>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v>
          </cell>
          <cell r="AD820">
            <v>44589</v>
          </cell>
          <cell r="AE820">
            <v>44589</v>
          </cell>
          <cell r="AF820">
            <v>44589</v>
          </cell>
          <cell r="AG820">
            <v>44922</v>
          </cell>
          <cell r="AH820">
            <v>11</v>
          </cell>
          <cell r="AI820">
            <v>0</v>
          </cell>
          <cell r="AJ820">
            <v>11</v>
          </cell>
          <cell r="AK820">
            <v>11</v>
          </cell>
          <cell r="AL820">
            <v>0</v>
          </cell>
          <cell r="AN820">
            <v>44922</v>
          </cell>
          <cell r="AO820">
            <v>67980000</v>
          </cell>
          <cell r="AP820">
            <v>67980000</v>
          </cell>
          <cell r="AQ820">
            <v>6180000</v>
          </cell>
          <cell r="AR820">
            <v>0</v>
          </cell>
          <cell r="AS820">
            <v>3709</v>
          </cell>
          <cell r="AT820">
            <v>905</v>
          </cell>
          <cell r="AU820">
            <v>44580</v>
          </cell>
          <cell r="AV820">
            <v>67980000</v>
          </cell>
          <cell r="AW820" t="str">
            <v>O23011602370000007615</v>
          </cell>
          <cell r="AX820" t="str">
            <v>INVERSION</v>
          </cell>
          <cell r="AY820">
            <v>0</v>
          </cell>
          <cell r="AZ820" t="str">
            <v>5000282980</v>
          </cell>
          <cell r="BA820">
            <v>824</v>
          </cell>
          <cell r="BB820">
            <v>44587</v>
          </cell>
          <cell r="BC820">
            <v>67980000</v>
          </cell>
          <cell r="BK820" t="str">
            <v/>
          </cell>
          <cell r="CE820" t="str">
            <v/>
          </cell>
          <cell r="CF820" t="str">
            <v/>
          </cell>
          <cell r="EL820" t="str">
            <v>NO</v>
          </cell>
          <cell r="EM820" t="str">
            <v>No Aplica</v>
          </cell>
          <cell r="EN820" t="str">
            <v xml:space="preserve">120
</v>
          </cell>
          <cell r="EO820" t="e">
            <v>#VALUE!</v>
          </cell>
          <cell r="EP820">
            <v>45822</v>
          </cell>
          <cell r="ES820" t="str">
            <v>Clausula 1 - Numeral 6 y 23</v>
          </cell>
          <cell r="ET82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20" t="str">
            <v>No aplica</v>
          </cell>
        </row>
        <row r="821">
          <cell r="E821">
            <v>815</v>
          </cell>
          <cell r="F821" t="str">
            <v>815-2022</v>
          </cell>
          <cell r="G821" t="str">
            <v>CO1.PCCNTR.3442533</v>
          </cell>
          <cell r="H821" t="str">
            <v xml:space="preserve">COODINAR 100 % DEL DISEÑO E IMPLEMENTACIÓN DE LA POLÍTICA PÚBLICA DE SERVICIOS PÚBLICOS. </v>
          </cell>
          <cell r="I821" t="str">
            <v>En Ejecución</v>
          </cell>
          <cell r="J821" t="str">
            <v>https://community.secop.gov.co/Public/Tendering/OpportunityDetail/Index?noticeUID=CO1.NTC.2728121&amp;isFromPublicArea=True&amp;isModal=true&amp;asPopupView=true</v>
          </cell>
          <cell r="K821" t="str">
            <v>SDHT-SDSP-PSP032-2022</v>
          </cell>
          <cell r="L821" t="str">
            <v>X</v>
          </cell>
          <cell r="N821" t="str">
            <v>CC</v>
          </cell>
          <cell r="O821">
            <v>1032407982</v>
          </cell>
          <cell r="P821">
            <v>3</v>
          </cell>
          <cell r="Q821" t="str">
            <v>VARGAS TRIVIÑO</v>
          </cell>
          <cell r="R821" t="str">
            <v>SANTIAGO JOSE</v>
          </cell>
          <cell r="S821" t="str">
            <v>No Aplica</v>
          </cell>
          <cell r="T821" t="str">
            <v>SANTIAGO JOSE VARGAS TRIVIÑO</v>
          </cell>
          <cell r="U821" t="str">
            <v>M</v>
          </cell>
          <cell r="V821">
            <v>44587</v>
          </cell>
          <cell r="W821" t="str">
            <v>No Aplica</v>
          </cell>
          <cell r="X821">
            <v>44589</v>
          </cell>
          <cell r="Y821">
            <v>44921</v>
          </cell>
          <cell r="Z821" t="str">
            <v>Contratación Directa</v>
          </cell>
          <cell r="AA821" t="str">
            <v>Contrato</v>
          </cell>
          <cell r="AB821" t="str">
            <v>Prestación de Servicios Profesionales</v>
          </cell>
          <cell r="AC821" t="str">
            <v>PRESTAR SERVICIOS PROFESIONALES PARA APOYAR EL DESARROLLO DEL PLAN MAESTRO DE HÁBITAT Y SERVICIOS PÚBLICOS PARA ASEGURAR LA CUALIFICACIÓN OPORTUNA DEL HÁBITAT EN EL DISTRITO CAPITAL</v>
          </cell>
          <cell r="AD821">
            <v>44589</v>
          </cell>
          <cell r="AE821">
            <v>44589</v>
          </cell>
          <cell r="AF821">
            <v>44589</v>
          </cell>
          <cell r="AG821">
            <v>44922</v>
          </cell>
          <cell r="AH821">
            <v>11</v>
          </cell>
          <cell r="AI821">
            <v>0</v>
          </cell>
          <cell r="AJ821">
            <v>11</v>
          </cell>
          <cell r="AK821">
            <v>11</v>
          </cell>
          <cell r="AL821">
            <v>0</v>
          </cell>
          <cell r="AN821">
            <v>44922</v>
          </cell>
          <cell r="AO821">
            <v>77000000</v>
          </cell>
          <cell r="AP821">
            <v>77000000</v>
          </cell>
          <cell r="AQ821">
            <v>7000000</v>
          </cell>
          <cell r="AR821">
            <v>0</v>
          </cell>
          <cell r="AS821">
            <v>3789</v>
          </cell>
          <cell r="AT821">
            <v>937</v>
          </cell>
          <cell r="AU821">
            <v>44585</v>
          </cell>
          <cell r="AV821">
            <v>77000000</v>
          </cell>
          <cell r="AW821" t="str">
            <v>O23011602370000007615</v>
          </cell>
          <cell r="AX821" t="str">
            <v>INVERSION</v>
          </cell>
          <cell r="AY821">
            <v>0</v>
          </cell>
          <cell r="AZ821" t="str">
            <v>5000283046</v>
          </cell>
          <cell r="BA821">
            <v>828</v>
          </cell>
          <cell r="BB821">
            <v>44587</v>
          </cell>
          <cell r="BC821">
            <v>77000000</v>
          </cell>
          <cell r="BK821" t="str">
            <v/>
          </cell>
          <cell r="CE821" t="str">
            <v/>
          </cell>
          <cell r="CF821" t="str">
            <v/>
          </cell>
          <cell r="EL821" t="str">
            <v>NO</v>
          </cell>
          <cell r="EM821" t="str">
            <v>No Aplica</v>
          </cell>
          <cell r="EN821" t="str">
            <v xml:space="preserve">120
</v>
          </cell>
          <cell r="EO821" t="e">
            <v>#VALUE!</v>
          </cell>
          <cell r="EP821">
            <v>45822</v>
          </cell>
          <cell r="ES821" t="str">
            <v>Clausula 1 - Numeral 6 y 23</v>
          </cell>
          <cell r="ET82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21" t="str">
            <v>No aplica</v>
          </cell>
        </row>
        <row r="822">
          <cell r="E822">
            <v>816</v>
          </cell>
          <cell r="F822" t="str">
            <v>816-2022</v>
          </cell>
          <cell r="G822" t="str">
            <v>CO1.PCCNTR.3443034</v>
          </cell>
          <cell r="H822" t="str">
            <v>REALIZAR SERVICIOS DE ASISTENCIA TÉCNICA AL 100 % DE LOS PROYECTOS VINCULADOS COMO ASOCIATIVOS Y/O PROYECTOS ESTRATÉGICOS EN EL MARCO DEL PDD.</v>
          </cell>
          <cell r="I822" t="str">
            <v>En Ejecución</v>
          </cell>
          <cell r="J822" t="str">
            <v>https://community.secop.gov.co/Public/Tendering/OpportunityDetail/Index?noticeUID=CO1.NTC.2728729&amp;isFromPublicArea=True&amp;isModal=true&amp;asPopupView=true</v>
          </cell>
          <cell r="K822" t="str">
            <v>SDHT-SDGS-PSP-041-2022</v>
          </cell>
          <cell r="L822" t="str">
            <v>X</v>
          </cell>
          <cell r="N822" t="str">
            <v>CC</v>
          </cell>
          <cell r="O822">
            <v>52423856</v>
          </cell>
          <cell r="P822">
            <v>2</v>
          </cell>
          <cell r="Q822" t="str">
            <v>CABIELES RUIZ</v>
          </cell>
          <cell r="R822" t="str">
            <v>ADRIANA ELIZABETH</v>
          </cell>
          <cell r="S822" t="str">
            <v>No Aplica</v>
          </cell>
          <cell r="T822" t="str">
            <v>ADRIANA ELIZABETH CABIELES RUIZ</v>
          </cell>
          <cell r="U822" t="str">
            <v>F</v>
          </cell>
          <cell r="V822">
            <v>44587</v>
          </cell>
          <cell r="W822">
            <v>44589</v>
          </cell>
          <cell r="X822">
            <v>44588</v>
          </cell>
          <cell r="Y822">
            <v>44799</v>
          </cell>
          <cell r="Z822" t="str">
            <v>Contratación Directa</v>
          </cell>
          <cell r="AA822" t="str">
            <v>Contrato</v>
          </cell>
          <cell r="AB822" t="str">
            <v>Prestación de Servicios Profesionales</v>
          </cell>
          <cell r="AC822" t="str">
            <v>PRESTAR SERVICIOS PROFESIONALES ESPECIALIZADOS PARA LA ESTRUCTURACIÓN Y CONCEPTUALIZACIÓN DE LOS PROYECTOS ESTRATÉGICOS, QUE PERMITAN LA HABILITACIÓN DE SUELO PARA VIVIENDA VIS/VIP JUNTO CON ESPACIOS COMPLEMENTARIOS Y OTROS USOS.</v>
          </cell>
          <cell r="AD822">
            <v>44589</v>
          </cell>
          <cell r="AE822">
            <v>44593</v>
          </cell>
          <cell r="AF822">
            <v>44593</v>
          </cell>
          <cell r="AG822">
            <v>44834</v>
          </cell>
          <cell r="AH822">
            <v>7</v>
          </cell>
          <cell r="AI822">
            <v>0</v>
          </cell>
          <cell r="AJ822">
            <v>9.5</v>
          </cell>
          <cell r="AK822">
            <v>9</v>
          </cell>
          <cell r="AL822">
            <v>15</v>
          </cell>
          <cell r="AM822">
            <v>44803</v>
          </cell>
          <cell r="AN822">
            <v>44910</v>
          </cell>
          <cell r="AO822">
            <v>124810000</v>
          </cell>
          <cell r="AP822">
            <v>169385000</v>
          </cell>
          <cell r="AQ822">
            <v>17830000</v>
          </cell>
          <cell r="AR822">
            <v>0</v>
          </cell>
          <cell r="AS822">
            <v>3495</v>
          </cell>
          <cell r="AT822">
            <v>906</v>
          </cell>
          <cell r="AU822">
            <v>44580</v>
          </cell>
          <cell r="AV822">
            <v>124810000</v>
          </cell>
          <cell r="AW822" t="str">
            <v>O23011601190000007798</v>
          </cell>
          <cell r="AX822" t="str">
            <v>INVERSION</v>
          </cell>
          <cell r="AY822">
            <v>0</v>
          </cell>
          <cell r="AZ822" t="str">
            <v>5000284491</v>
          </cell>
          <cell r="BA822">
            <v>834</v>
          </cell>
          <cell r="BB822">
            <v>44588</v>
          </cell>
          <cell r="BC822">
            <v>124810000</v>
          </cell>
          <cell r="BE822">
            <v>1380</v>
          </cell>
          <cell r="BF822">
            <v>44806</v>
          </cell>
          <cell r="BG822" t="str">
            <v>5000369822</v>
          </cell>
          <cell r="BH822">
            <v>1367</v>
          </cell>
          <cell r="BI822">
            <v>44833</v>
          </cell>
          <cell r="BJ822" t="str">
            <v>O23011601190000007798</v>
          </cell>
          <cell r="BK822" t="str">
            <v>INVERSION</v>
          </cell>
          <cell r="BL822">
            <v>44832</v>
          </cell>
          <cell r="BM822">
            <v>44575000</v>
          </cell>
          <cell r="BN822" t="str">
            <v>pendiente de aprobación</v>
          </cell>
          <cell r="CE822" t="str">
            <v/>
          </cell>
          <cell r="CF822" t="str">
            <v/>
          </cell>
          <cell r="CI822">
            <v>44817</v>
          </cell>
          <cell r="CJ822">
            <v>2</v>
          </cell>
          <cell r="CK822">
            <v>15</v>
          </cell>
          <cell r="CL822">
            <v>44832</v>
          </cell>
          <cell r="CM822">
            <v>44835</v>
          </cell>
          <cell r="CN822">
            <v>44910</v>
          </cell>
          <cell r="DQ822">
            <v>44621</v>
          </cell>
          <cell r="DR822">
            <v>44621</v>
          </cell>
          <cell r="DS822">
            <v>44651</v>
          </cell>
          <cell r="DT822">
            <v>30</v>
          </cell>
          <cell r="EL822" t="str">
            <v>NO</v>
          </cell>
          <cell r="EM822" t="str">
            <v>No Aplica</v>
          </cell>
          <cell r="EN822" t="str">
            <v xml:space="preserve">120
</v>
          </cell>
          <cell r="EO822" t="e">
            <v>#VALUE!</v>
          </cell>
          <cell r="EP822">
            <v>45810</v>
          </cell>
          <cell r="ES822" t="str">
            <v>Clausula 1 - Numeral 6 y 23</v>
          </cell>
          <cell r="ET82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22" t="str">
            <v>No aplica</v>
          </cell>
        </row>
        <row r="823">
          <cell r="E823">
            <v>817</v>
          </cell>
          <cell r="F823" t="str">
            <v>817-2022</v>
          </cell>
          <cell r="G823" t="str">
            <v>CO1.PCCNTR.3442980</v>
          </cell>
          <cell r="H823" t="str">
            <v>REALIZAR SERVICIOS DE ASISTENCIA TÉCNICA AL 100 % DE LOS PROYECTOS VINCULADOS COMO ASOCIATIVOS Y/O PROYECTOS ESTRATÉGICOS EN EL MARCO DEL PDD.</v>
          </cell>
          <cell r="I823" t="str">
            <v>Terminación Anticipada</v>
          </cell>
          <cell r="J823" t="str">
            <v>https://community.secop.gov.co/Public/Tendering/OpportunityDetail/Index?noticeUID=CO1.NTC.2728838&amp;isFromPublicArea=True&amp;isModal=true&amp;asPopupView=true</v>
          </cell>
          <cell r="K823" t="str">
            <v>SDHT-SDGS-PSP-044-2022</v>
          </cell>
          <cell r="L823" t="str">
            <v>X</v>
          </cell>
          <cell r="N823" t="str">
            <v>CC</v>
          </cell>
          <cell r="O823">
            <v>1032456336</v>
          </cell>
          <cell r="P823">
            <v>4</v>
          </cell>
          <cell r="Q823" t="str">
            <v>AVILA FARFAN</v>
          </cell>
          <cell r="R823" t="str">
            <v>CARLOS EDUARDO</v>
          </cell>
          <cell r="S823" t="str">
            <v>No Aplica</v>
          </cell>
          <cell r="T823" t="str">
            <v>CARLOS EDUARDO AVILA FARFAN</v>
          </cell>
          <cell r="U823" t="str">
            <v>M</v>
          </cell>
          <cell r="V823">
            <v>44587</v>
          </cell>
          <cell r="W823" t="str">
            <v>No Aplica</v>
          </cell>
          <cell r="X823">
            <v>44588</v>
          </cell>
          <cell r="Y823">
            <v>44860</v>
          </cell>
          <cell r="Z823" t="str">
            <v>Contratación Directa</v>
          </cell>
          <cell r="AA823" t="str">
            <v>Contrato</v>
          </cell>
          <cell r="AB823" t="str">
            <v>Prestación de Servicios Profesionales</v>
          </cell>
          <cell r="AC823" t="str">
            <v>PRESTAR SERVICIOS PROFESIONALES PARA REALIZAR EL ANÁLISIS URBANÍSTICO Y DAR APOYO A LOS INSTRUMENTOS DE ORDENAMIENTO DE LA CIUDAD QUE PERMITAN LA HABILITACIÓN DE SUELO PARA VIVIENDA Y USOS COMPLEMENTARIOS APOYADOS POR ESTA SUBDIRECCIÓN</v>
          </cell>
          <cell r="AD823">
            <v>44588</v>
          </cell>
          <cell r="AE823">
            <v>44593</v>
          </cell>
          <cell r="AF823">
            <v>44593</v>
          </cell>
          <cell r="AG823">
            <v>44865</v>
          </cell>
          <cell r="AH823">
            <v>9</v>
          </cell>
          <cell r="AI823">
            <v>0</v>
          </cell>
          <cell r="AJ823">
            <v>9</v>
          </cell>
          <cell r="AK823">
            <v>9</v>
          </cell>
          <cell r="AL823">
            <v>0</v>
          </cell>
          <cell r="AM823">
            <v>44865</v>
          </cell>
          <cell r="AN823">
            <v>44803</v>
          </cell>
          <cell r="AO823">
            <v>69570000</v>
          </cell>
          <cell r="AP823">
            <v>69570000</v>
          </cell>
          <cell r="AQ823">
            <v>7730000</v>
          </cell>
          <cell r="AR823">
            <v>0</v>
          </cell>
          <cell r="AS823">
            <v>3565</v>
          </cell>
          <cell r="AT823">
            <v>943</v>
          </cell>
          <cell r="AU823">
            <v>44585</v>
          </cell>
          <cell r="AV823">
            <v>69570000</v>
          </cell>
          <cell r="AW823" t="str">
            <v>O23011601190000007798</v>
          </cell>
          <cell r="AX823" t="str">
            <v>INVERSION</v>
          </cell>
          <cell r="AY823">
            <v>0</v>
          </cell>
          <cell r="AZ823" t="str">
            <v>5000284516</v>
          </cell>
          <cell r="BA823">
            <v>838</v>
          </cell>
          <cell r="BB823">
            <v>44588</v>
          </cell>
          <cell r="BC823">
            <v>69570000</v>
          </cell>
          <cell r="BK823" t="str">
            <v/>
          </cell>
          <cell r="CE823" t="str">
            <v/>
          </cell>
          <cell r="CF823" t="str">
            <v/>
          </cell>
          <cell r="EI823">
            <v>15460000</v>
          </cell>
          <cell r="EJ823" t="str">
            <v>Terminación Anticipada</v>
          </cell>
          <cell r="EK823">
            <v>44804</v>
          </cell>
          <cell r="EL823" t="str">
            <v>NO</v>
          </cell>
          <cell r="EM823" t="str">
            <v>No Aplica</v>
          </cell>
          <cell r="EN823" t="str">
            <v xml:space="preserve">120
</v>
          </cell>
          <cell r="EO823" t="e">
            <v>#VALUE!</v>
          </cell>
          <cell r="EP823">
            <v>45703</v>
          </cell>
          <cell r="ES823" t="str">
            <v>Clausula 1 - Numeral 6 y 23</v>
          </cell>
          <cell r="ET82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23" t="str">
            <v>No aplica</v>
          </cell>
        </row>
        <row r="824">
          <cell r="E824">
            <v>818</v>
          </cell>
          <cell r="F824" t="str">
            <v>818-2022</v>
          </cell>
          <cell r="G824" t="str">
            <v>CO1.PCCNTR.3443620</v>
          </cell>
          <cell r="H824" t="str">
            <v>REALIZAR SERVICIOS DE ASISTENCIA TÉCNICA AL 100 % DE LOS PROYECTOS VINCULADOS COMO ASOCIATIVOS Y/O PROYECTOS ESTRATÉGICOS EN EL MARCO DEL PDD.</v>
          </cell>
          <cell r="I824" t="str">
            <v>En Ejecución</v>
          </cell>
          <cell r="J824" t="str">
            <v>https://community.secop.gov.co/Public/Tendering/OpportunityDetail/Index?noticeUID=CO1.NTC.2728865&amp;isFromPublicArea=True&amp;isModal=true&amp;asPopupView=true</v>
          </cell>
          <cell r="K824" t="str">
            <v>SDHT-SDGS-PSP-045-2022</v>
          </cell>
          <cell r="L824" t="str">
            <v>X</v>
          </cell>
          <cell r="N824" t="str">
            <v>CC</v>
          </cell>
          <cell r="O824">
            <v>9530054</v>
          </cell>
          <cell r="P824">
            <v>4</v>
          </cell>
          <cell r="Q824" t="str">
            <v>GUANUMEN PACHECO</v>
          </cell>
          <cell r="R824" t="str">
            <v>HUGO GERMAN</v>
          </cell>
          <cell r="S824" t="str">
            <v>No Aplica</v>
          </cell>
          <cell r="T824" t="str">
            <v>HUGO GERMAN GUANUMEN PACHECO</v>
          </cell>
          <cell r="U824" t="str">
            <v>M</v>
          </cell>
          <cell r="V824">
            <v>44587</v>
          </cell>
          <cell r="W824" t="str">
            <v>27/01/2022</v>
          </cell>
          <cell r="X824">
            <v>44588</v>
          </cell>
          <cell r="Y824">
            <v>44799</v>
          </cell>
          <cell r="Z824" t="str">
            <v>Contratación Directa</v>
          </cell>
          <cell r="AA824" t="str">
            <v>Contrato</v>
          </cell>
          <cell r="AB824" t="str">
            <v>Prestación de Servicios Profesionales</v>
          </cell>
          <cell r="AC824" t="str">
            <v>PRESTAR SERVICIOS PROFESIONALES EN LA ESTRUCTURACIÓN URBANÍSTICA Y ARQUITECTURA DE LOS INSTRUMENTOS DE ORDENAMIENTO DE LA CIUDAD, QUE PERMITEN LA HABILITACIÓN DE SUELO PARA VIVIENDA VIS/VIP, Y USOS COMPLEMENTARIOS.</v>
          </cell>
          <cell r="AD824">
            <v>44588</v>
          </cell>
          <cell r="AE824">
            <v>44593</v>
          </cell>
          <cell r="AF824">
            <v>44593</v>
          </cell>
          <cell r="AG824">
            <v>44804</v>
          </cell>
          <cell r="AH824">
            <v>7</v>
          </cell>
          <cell r="AI824">
            <v>0</v>
          </cell>
          <cell r="AJ824">
            <v>7</v>
          </cell>
          <cell r="AK824">
            <v>7</v>
          </cell>
          <cell r="AL824">
            <v>0</v>
          </cell>
          <cell r="AN824">
            <v>44804</v>
          </cell>
          <cell r="AO824">
            <v>64400000</v>
          </cell>
          <cell r="AP824">
            <v>64400000</v>
          </cell>
          <cell r="AQ824">
            <v>9200000</v>
          </cell>
          <cell r="AR824">
            <v>7.4505805969238281E-9</v>
          </cell>
          <cell r="AS824">
            <v>3566</v>
          </cell>
          <cell r="AT824">
            <v>944</v>
          </cell>
          <cell r="AU824">
            <v>44585</v>
          </cell>
          <cell r="AV824">
            <v>64400000</v>
          </cell>
          <cell r="AW824" t="str">
            <v>O23011601190000007798</v>
          </cell>
          <cell r="AX824" t="str">
            <v>INVERSION</v>
          </cell>
          <cell r="AY824">
            <v>0</v>
          </cell>
          <cell r="AZ824" t="str">
            <v>5000284521</v>
          </cell>
          <cell r="BA824">
            <v>839</v>
          </cell>
          <cell r="BB824">
            <v>44588</v>
          </cell>
          <cell r="BC824">
            <v>64400000</v>
          </cell>
          <cell r="BK824" t="str">
            <v/>
          </cell>
          <cell r="CE824" t="str">
            <v/>
          </cell>
          <cell r="CF824" t="str">
            <v/>
          </cell>
          <cell r="EL824" t="str">
            <v>NO</v>
          </cell>
          <cell r="EM824" t="str">
            <v>No Aplica</v>
          </cell>
          <cell r="EN824" t="str">
            <v xml:space="preserve">120
</v>
          </cell>
          <cell r="EO824" t="e">
            <v>#VALUE!</v>
          </cell>
          <cell r="EP824">
            <v>45704</v>
          </cell>
          <cell r="ES824" t="str">
            <v>Clausula 1 - Numeral 6 y 23</v>
          </cell>
          <cell r="ET82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24" t="str">
            <v>No aplica</v>
          </cell>
        </row>
        <row r="825">
          <cell r="E825">
            <v>819</v>
          </cell>
          <cell r="F825" t="str">
            <v>819-2022</v>
          </cell>
          <cell r="G825" t="str">
            <v>CO1.PCCNTR.3443756</v>
          </cell>
          <cell r="H825" t="str">
            <v>REALIZAR SERVICIOS DE ASISTENCIA TÉCNICA AL 100 % DE LOS PROYECTOS VINCULADOS COMO ASOCIATIVOS Y/O PROYECTOS ESTRATÉGICOS EN EL MARCO DEL PDD.</v>
          </cell>
          <cell r="I825" t="str">
            <v>Terminación Anticipada</v>
          </cell>
          <cell r="J825" t="str">
            <v>https://community.secop.gov.co/Public/Tendering/OpportunityDetail/Index?noticeUID=CO1.NTC.2729239&amp;isFromPublicArea=True&amp;isModal=true&amp;asPopupView=true</v>
          </cell>
          <cell r="K825" t="str">
            <v>SDHT-SDGS-PSP-046-2022</v>
          </cell>
          <cell r="L825" t="str">
            <v>X</v>
          </cell>
          <cell r="N825" t="str">
            <v>CC</v>
          </cell>
          <cell r="O825">
            <v>80872398</v>
          </cell>
          <cell r="P825">
            <v>8</v>
          </cell>
          <cell r="Q825" t="str">
            <v>BALLESTAS MURCIA</v>
          </cell>
          <cell r="R825" t="str">
            <v>HELBERT EDUARDO</v>
          </cell>
          <cell r="S825" t="str">
            <v>No Aplica</v>
          </cell>
          <cell r="T825" t="str">
            <v>HELBERT EDUARDO BALLESTAS MURCIA</v>
          </cell>
          <cell r="U825" t="str">
            <v>M</v>
          </cell>
          <cell r="V825">
            <v>44587</v>
          </cell>
          <cell r="W825" t="str">
            <v>No Aplica</v>
          </cell>
          <cell r="X825">
            <v>44588</v>
          </cell>
          <cell r="Y825">
            <v>44799</v>
          </cell>
          <cell r="Z825" t="str">
            <v>Contratación Directa</v>
          </cell>
          <cell r="AA825" t="str">
            <v>Contrato</v>
          </cell>
          <cell r="AB825" t="str">
            <v>Prestación de Servicios Profesionales</v>
          </cell>
          <cell r="AC825" t="str">
            <v>PRESTAR SERVICIOS PROFESIONALES PARA REALIZAR LAS ACTIVIDADES AMBIENTALES Y ARQUITECTURAS DE LOS PROYECTOS EN RESPONSABILIDAD DE LA SUBDIRECCIÓN QUE PERMITEN LA HABILITACIÓN DE SUELO PARA VIVIENDA Y USOS COMPLEMENTARIOS EN LAS ACTUACIONES ESTRATÉGICAS.</v>
          </cell>
          <cell r="AD825">
            <v>44588</v>
          </cell>
          <cell r="AE825">
            <v>44588</v>
          </cell>
          <cell r="AF825">
            <v>44588</v>
          </cell>
          <cell r="AG825">
            <v>44799</v>
          </cell>
          <cell r="AH825">
            <v>7</v>
          </cell>
          <cell r="AI825">
            <v>0</v>
          </cell>
          <cell r="AJ825">
            <v>7</v>
          </cell>
          <cell r="AK825">
            <v>7</v>
          </cell>
          <cell r="AL825">
            <v>0</v>
          </cell>
          <cell r="AM825">
            <v>44799</v>
          </cell>
          <cell r="AN825">
            <v>44735</v>
          </cell>
          <cell r="AO825">
            <v>49000000</v>
          </cell>
          <cell r="AP825">
            <v>34300000</v>
          </cell>
          <cell r="AQ825">
            <v>7000000</v>
          </cell>
          <cell r="AR825">
            <v>0</v>
          </cell>
          <cell r="AS825">
            <v>3512</v>
          </cell>
          <cell r="AT825">
            <v>941</v>
          </cell>
          <cell r="AU825">
            <v>44585</v>
          </cell>
          <cell r="AV825">
            <v>49000000</v>
          </cell>
          <cell r="AW825" t="str">
            <v>O23011601190000007798</v>
          </cell>
          <cell r="AX825" t="str">
            <v>INVERSION</v>
          </cell>
          <cell r="AY825">
            <v>0</v>
          </cell>
          <cell r="AZ825" t="str">
            <v>5000284509</v>
          </cell>
          <cell r="BA825">
            <v>837</v>
          </cell>
          <cell r="BB825">
            <v>44588</v>
          </cell>
          <cell r="BC825">
            <v>49000000</v>
          </cell>
          <cell r="BK825" t="str">
            <v/>
          </cell>
          <cell r="CE825" t="str">
            <v/>
          </cell>
          <cell r="CF825" t="str">
            <v/>
          </cell>
          <cell r="EG825">
            <v>44736</v>
          </cell>
          <cell r="EH825">
            <v>14700000</v>
          </cell>
          <cell r="EI825" t="str">
            <v>ok</v>
          </cell>
          <cell r="EJ825" t="str">
            <v>Por Terminación Anticipada</v>
          </cell>
          <cell r="EK825">
            <v>44736</v>
          </cell>
          <cell r="EL825" t="str">
            <v>NO</v>
          </cell>
          <cell r="EM825" t="str">
            <v>No Aplica</v>
          </cell>
          <cell r="EN825" t="str">
            <v>No Aplica</v>
          </cell>
          <cell r="EO825" t="e">
            <v>#VALUE!</v>
          </cell>
          <cell r="EP825">
            <v>45635</v>
          </cell>
          <cell r="ES825" t="str">
            <v>Clausula 1 - Numeral 6 y 23</v>
          </cell>
          <cell r="ET82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25" t="str">
            <v>No aplica</v>
          </cell>
        </row>
        <row r="826">
          <cell r="E826">
            <v>820</v>
          </cell>
          <cell r="F826" t="str">
            <v>820-2022</v>
          </cell>
          <cell r="G826" t="str">
            <v>CO1.PCCNTR.3448816</v>
          </cell>
          <cell r="H826" t="str">
            <v>DESARROLLAR 7 DOCUMENTOS ENTRE  ESTUDIOS  Y  EVALUACIONES SOBRE PROGRAMAS, ESTRATEGÍAS Y POLITÍTICAS DEL SECTOR HÁBITAT.</v>
          </cell>
          <cell r="I826" t="str">
            <v>En Ejecución</v>
          </cell>
          <cell r="J826" t="str">
            <v>https://community.secop.gov.co/Public/Tendering/OpportunityDetail/Index?noticeUID=CO1.NTC.2728711&amp;isFromPublicArea=True&amp;isModal=true&amp;asPopupView=true</v>
          </cell>
          <cell r="K826" t="str">
            <v>SDHT-SDIS-PSP-022-2022</v>
          </cell>
          <cell r="L826" t="str">
            <v>X</v>
          </cell>
          <cell r="N826" t="str">
            <v>CC</v>
          </cell>
          <cell r="O826">
            <v>39780079</v>
          </cell>
          <cell r="P826">
            <v>9</v>
          </cell>
          <cell r="Q826" t="str">
            <v>GUTIERREZ TOBAR</v>
          </cell>
          <cell r="R826" t="str">
            <v>OLGA BEATRIZ</v>
          </cell>
          <cell r="S826" t="str">
            <v>No Aplica</v>
          </cell>
          <cell r="T826" t="str">
            <v>OLGA BEATRIZ GUTIERREZ TOBAR</v>
          </cell>
          <cell r="U826" t="str">
            <v>F</v>
          </cell>
          <cell r="V826">
            <v>44587</v>
          </cell>
          <cell r="W826">
            <v>44592</v>
          </cell>
          <cell r="X826">
            <v>44589</v>
          </cell>
          <cell r="Y826">
            <v>44926</v>
          </cell>
          <cell r="Z826" t="str">
            <v>Contratación Directa</v>
          </cell>
          <cell r="AA826" t="str">
            <v>Contrato</v>
          </cell>
          <cell r="AB826" t="str">
            <v>Prestación de Servicios Profesionales</v>
          </cell>
          <cell r="AC826" t="str">
            <v>PRESTAR SERVICIOS PROFESIONALES PARA APOYAR LAS ACTIVIDADES DE ARTICULACIÓN, COORDINACIÓN, PROMOCIÓN, DIVULGACIÓN Y GESTIÓN DE CONOCIMIENTO DE LA SECRETARÍA DISTRITAL DEL HÁBITAT</v>
          </cell>
          <cell r="AD826">
            <v>44592</v>
          </cell>
          <cell r="AE826">
            <v>44593</v>
          </cell>
          <cell r="AF826">
            <v>44593</v>
          </cell>
          <cell r="AG826">
            <v>44926</v>
          </cell>
          <cell r="AH826">
            <v>11</v>
          </cell>
          <cell r="AI826">
            <v>0</v>
          </cell>
          <cell r="AJ826">
            <v>11</v>
          </cell>
          <cell r="AK826">
            <v>11</v>
          </cell>
          <cell r="AL826">
            <v>0</v>
          </cell>
          <cell r="AN826">
            <v>44926</v>
          </cell>
          <cell r="AO826">
            <v>102300000</v>
          </cell>
          <cell r="AP826">
            <v>102300000</v>
          </cell>
          <cell r="AQ826">
            <v>9300000</v>
          </cell>
          <cell r="AR826">
            <v>0</v>
          </cell>
          <cell r="AS826">
            <v>2637</v>
          </cell>
          <cell r="AT826">
            <v>924</v>
          </cell>
          <cell r="AU826">
            <v>44581</v>
          </cell>
          <cell r="AV826">
            <v>106950000</v>
          </cell>
          <cell r="AW826" t="str">
            <v>O23011601190000007721</v>
          </cell>
          <cell r="AX826" t="str">
            <v>INVERSION</v>
          </cell>
          <cell r="AY826">
            <v>0</v>
          </cell>
          <cell r="AZ826" t="str">
            <v>5000285000</v>
          </cell>
          <cell r="BA826">
            <v>844</v>
          </cell>
          <cell r="BB826">
            <v>44588</v>
          </cell>
          <cell r="BC826">
            <v>102300000</v>
          </cell>
          <cell r="BK826" t="str">
            <v/>
          </cell>
          <cell r="CE826" t="str">
            <v/>
          </cell>
          <cell r="CF826" t="str">
            <v/>
          </cell>
          <cell r="EL826" t="str">
            <v>NO</v>
          </cell>
          <cell r="EM826" t="str">
            <v>No Aplica</v>
          </cell>
          <cell r="EN826" t="str">
            <v xml:space="preserve">120
</v>
          </cell>
          <cell r="EO826" t="e">
            <v>#VALUE!</v>
          </cell>
          <cell r="EP826">
            <v>45826</v>
          </cell>
          <cell r="ES826" t="str">
            <v>Clausula 1 - Numeral 6 y 23</v>
          </cell>
          <cell r="ET82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26" t="str">
            <v>No aplica</v>
          </cell>
        </row>
        <row r="827">
          <cell r="E827">
            <v>821</v>
          </cell>
          <cell r="F827" t="str">
            <v>821-2022</v>
          </cell>
          <cell r="G827" t="str">
            <v>CO1.PCCNTR.3456921</v>
          </cell>
          <cell r="H827" t="str">
            <v>ADECUAR 15000 METROS CUADRADOS DE ESPACIO PÚBLICO PRIORIZADOS PARA PROYECTOS INTEGRALES DE REVITALIZACIÓN EN TORNO A NUEVAS INFRAESTRUCTURAS DE TRANSPORTE</v>
          </cell>
          <cell r="I827" t="str">
            <v>En Ejecución</v>
          </cell>
          <cell r="J827" t="str">
            <v>https://community.secop.gov.co/Public/Tendering/OpportunityDetail/Index?noticeUID=CO1.NTC.2739455&amp;isFromPublicArea=True&amp;isModal=true&amp;asPopupView=true</v>
          </cell>
          <cell r="K827" t="str">
            <v>SDHT-SDB-PSP-124-2022</v>
          </cell>
          <cell r="L827" t="str">
            <v>X</v>
          </cell>
          <cell r="N827" t="str">
            <v>CC</v>
          </cell>
          <cell r="O827">
            <v>52867865</v>
          </cell>
          <cell r="P827">
            <v>4</v>
          </cell>
          <cell r="Q827" t="str">
            <v>CAMARGO OSPINA</v>
          </cell>
          <cell r="R827" t="str">
            <v>LILIANA ESTEFANIA</v>
          </cell>
          <cell r="S827" t="str">
            <v>No Aplica</v>
          </cell>
          <cell r="T827" t="str">
            <v>LILIANA ESTEFANIA CAMARGO OSPINA</v>
          </cell>
          <cell r="U827" t="str">
            <v>F</v>
          </cell>
          <cell r="V827">
            <v>44588</v>
          </cell>
          <cell r="W827" t="str">
            <v>No Aplica</v>
          </cell>
          <cell r="X827">
            <v>44589</v>
          </cell>
          <cell r="Y827">
            <v>44922</v>
          </cell>
          <cell r="Z827" t="str">
            <v>Contratación Directa</v>
          </cell>
          <cell r="AA827" t="str">
            <v>Contrato</v>
          </cell>
          <cell r="AB827" t="str">
            <v>Prestación de Servicios Profesionales</v>
          </cell>
          <cell r="AC827" t="str">
            <v>PRESTAR SERVICIOS PROFESIONALES PARA APOYAR LA ELABORACIÓN DE LOS DOCUMENTOS REQUERIDOS PARA EL SEGUIMIENTO ADMINISTRATIVO A LA EJECUCIÓN Y LIQUIDACIÓN DE LAS OBRAS PRIORIZADAS POR LA SUBSECRETARÍA DE COORDINACIÓN OPERATIVA.</v>
          </cell>
          <cell r="AD827">
            <v>44589</v>
          </cell>
          <cell r="AE827">
            <v>44593</v>
          </cell>
          <cell r="AF827">
            <v>44593</v>
          </cell>
          <cell r="AG827">
            <v>44925</v>
          </cell>
          <cell r="AH827">
            <v>11</v>
          </cell>
          <cell r="AI827">
            <v>0</v>
          </cell>
          <cell r="AJ827">
            <v>11</v>
          </cell>
          <cell r="AK827">
            <v>11</v>
          </cell>
          <cell r="AL827">
            <v>0</v>
          </cell>
          <cell r="AN827">
            <v>44925</v>
          </cell>
          <cell r="AO827">
            <v>82258000</v>
          </cell>
          <cell r="AP827">
            <v>82258000</v>
          </cell>
          <cell r="AQ827">
            <v>7478000</v>
          </cell>
          <cell r="AR827">
            <v>0</v>
          </cell>
          <cell r="AS827">
            <v>3544</v>
          </cell>
          <cell r="AT827">
            <v>965</v>
          </cell>
          <cell r="AU827">
            <v>44587</v>
          </cell>
          <cell r="AV827">
            <v>82258000</v>
          </cell>
          <cell r="AW827" t="str">
            <v>O23011601190000007575</v>
          </cell>
          <cell r="AX827" t="str">
            <v>INVERSION</v>
          </cell>
          <cell r="AY827">
            <v>0</v>
          </cell>
          <cell r="AZ827" t="str">
            <v>5000285343</v>
          </cell>
          <cell r="BA827">
            <v>850</v>
          </cell>
          <cell r="BB827">
            <v>44588</v>
          </cell>
          <cell r="BC827">
            <v>82258000</v>
          </cell>
          <cell r="BK827" t="str">
            <v/>
          </cell>
          <cell r="CE827" t="str">
            <v/>
          </cell>
          <cell r="CF827" t="str">
            <v/>
          </cell>
          <cell r="EL827" t="str">
            <v>NO</v>
          </cell>
          <cell r="EM827" t="str">
            <v>No Aplica</v>
          </cell>
          <cell r="EN827" t="str">
            <v xml:space="preserve">120
</v>
          </cell>
          <cell r="EO827" t="e">
            <v>#VALUE!</v>
          </cell>
          <cell r="EP827">
            <v>45825</v>
          </cell>
          <cell r="ES827" t="str">
            <v>Clausula 1 - Numeral 6 y 23</v>
          </cell>
          <cell r="ET82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27" t="str">
            <v>No aplica</v>
          </cell>
        </row>
        <row r="828">
          <cell r="E828">
            <v>822</v>
          </cell>
          <cell r="F828" t="str">
            <v>822-2022</v>
          </cell>
          <cell r="G828" t="str">
            <v>CO1.PCCNTR.3444642</v>
          </cell>
          <cell r="H828" t="str">
            <v xml:space="preserve">ASIGNAR 4500 SUBSIDIOS PARA MEJORAMIENTO DE VIVIENDA PRIORIZANDO HOGARES CON JEFATURA FEMENINA, PERSONAS CON DISCAPACIDAD, VÍCTIMAS DEL CONFLICTO ARMADO, POBLACIÓN ÉTNICA Y ADULTOS MAYORES </v>
          </cell>
          <cell r="I828" t="str">
            <v>En Ejecución</v>
          </cell>
          <cell r="J828" t="str">
            <v>https://community.secop.gov.co/Public/Tendering/OpportunityDetail/Index?noticeUID=CO1.NTC.2729664&amp;isFromPublicArea=True&amp;isModal=true&amp;asPopupView=true</v>
          </cell>
          <cell r="K828" t="str">
            <v>SDHT-SDB-PSP-100-2022</v>
          </cell>
          <cell r="L828" t="str">
            <v>X</v>
          </cell>
          <cell r="N828" t="str">
            <v>CC</v>
          </cell>
          <cell r="O828">
            <v>1026568929</v>
          </cell>
          <cell r="P828">
            <v>0</v>
          </cell>
          <cell r="Q828" t="str">
            <v>BELTRAN PENAGOS</v>
          </cell>
          <cell r="R828" t="str">
            <v>JENIFER LORENA</v>
          </cell>
          <cell r="S828" t="str">
            <v>No Aplica</v>
          </cell>
          <cell r="T828" t="str">
            <v>JENIFER LORENA BELTRAN PENAGOS</v>
          </cell>
          <cell r="U828" t="str">
            <v>F</v>
          </cell>
          <cell r="V828">
            <v>44587</v>
          </cell>
          <cell r="W828">
            <v>44588</v>
          </cell>
          <cell r="X828">
            <v>44589</v>
          </cell>
          <cell r="Y828">
            <v>44922</v>
          </cell>
          <cell r="Z828" t="str">
            <v>Contratación Directa</v>
          </cell>
          <cell r="AA828" t="str">
            <v>Contrato</v>
          </cell>
          <cell r="AB828" t="str">
            <v>Prestación de Servicios Profesionales</v>
          </cell>
          <cell r="AC828" t="str">
            <v xml:space="preserve"> PRESTAR SERVICIOS PROFESIONALES AL DESARROLLO DE LA GESTIÓN SOCIAL Y COMUNITARIA EN EL MARCO DE LOS MEJORAMIENTOS DE VIVIENDA - MODALIDAD HABITABILIDAD EN LOS TERRITORIOS PRIORIZADOS POR LA SECRETARÍA DISTRITAL DEL HÁBITAT.</v>
          </cell>
          <cell r="AD828">
            <v>44589</v>
          </cell>
          <cell r="AE828">
            <v>44589</v>
          </cell>
          <cell r="AF828">
            <v>44589</v>
          </cell>
          <cell r="AG828">
            <v>44922</v>
          </cell>
          <cell r="AH828">
            <v>11</v>
          </cell>
          <cell r="AI828">
            <v>0</v>
          </cell>
          <cell r="AJ828">
            <v>11</v>
          </cell>
          <cell r="AK828">
            <v>11</v>
          </cell>
          <cell r="AL828">
            <v>0</v>
          </cell>
          <cell r="AN828">
            <v>44922</v>
          </cell>
          <cell r="AO828">
            <v>58300000</v>
          </cell>
          <cell r="AP828">
            <v>58300000</v>
          </cell>
          <cell r="AQ828">
            <v>5300000</v>
          </cell>
          <cell r="AR828">
            <v>0</v>
          </cell>
          <cell r="AS828">
            <v>2727</v>
          </cell>
          <cell r="AT828">
            <v>354</v>
          </cell>
          <cell r="AU828">
            <v>44565</v>
          </cell>
          <cell r="AV828">
            <v>67980000</v>
          </cell>
          <cell r="AW828" t="str">
            <v>O23011601010000007715</v>
          </cell>
          <cell r="AX828" t="str">
            <v>INVERSION</v>
          </cell>
          <cell r="AY828">
            <v>0</v>
          </cell>
          <cell r="AZ828" t="str">
            <v>5000284490</v>
          </cell>
          <cell r="BA828">
            <v>833</v>
          </cell>
          <cell r="BB828">
            <v>44588</v>
          </cell>
          <cell r="BC828">
            <v>58300000</v>
          </cell>
          <cell r="BK828" t="str">
            <v/>
          </cell>
          <cell r="CE828" t="str">
            <v/>
          </cell>
          <cell r="CF828" t="str">
            <v/>
          </cell>
          <cell r="EL828" t="str">
            <v>NO</v>
          </cell>
          <cell r="EM828" t="str">
            <v>No Aplica</v>
          </cell>
          <cell r="EN828" t="str">
            <v xml:space="preserve">120
</v>
          </cell>
          <cell r="EO828" t="e">
            <v>#VALUE!</v>
          </cell>
          <cell r="EP828">
            <v>45822</v>
          </cell>
          <cell r="ES828" t="str">
            <v>Clausula 1 - Numeral 6 y 23</v>
          </cell>
          <cell r="ET82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28" t="str">
            <v>No aplica</v>
          </cell>
        </row>
        <row r="829">
          <cell r="E829">
            <v>823</v>
          </cell>
          <cell r="F829" t="str">
            <v>823-2022</v>
          </cell>
          <cell r="G829" t="str">
            <v>CO1.PCCNTR.3445202</v>
          </cell>
          <cell r="H829" t="str">
            <v xml:space="preserve">ASIGNAR 4500 SUBSIDIOS PARA MEJORAMIENTO DE VIVIENDA PRIORIZANDO HOGARES CON JEFATURA FEMENINA, PERSONAS CON DISCAPACIDAD, VÍCTIMAS DEL CONFLICTO ARMADO, POBLACIÓN ÉTNICA Y ADULTOS MAYORES </v>
          </cell>
          <cell r="I829" t="str">
            <v>En Ejecución</v>
          </cell>
          <cell r="J829" t="str">
            <v>https://community.secop.gov.co/Public/Tendering/OpportunityDetail/Index?noticeUID=CO1.NTC.2729998&amp;isFromPublicArea=True&amp;isModal=true&amp;asPopupView=true</v>
          </cell>
          <cell r="K829" t="str">
            <v>SDHT-SDB-PSP-125-2022</v>
          </cell>
          <cell r="L829" t="str">
            <v>X</v>
          </cell>
          <cell r="N829" t="str">
            <v>CC</v>
          </cell>
          <cell r="O829">
            <v>52208243</v>
          </cell>
          <cell r="P829">
            <v>7</v>
          </cell>
          <cell r="Q829" t="str">
            <v>VERA ROJAS</v>
          </cell>
          <cell r="R829" t="str">
            <v>CLAUDIA LILIANA</v>
          </cell>
          <cell r="S829" t="str">
            <v>No Aplica</v>
          </cell>
          <cell r="T829" t="str">
            <v>CLAUDIA LILIANA VERA ROJAS</v>
          </cell>
          <cell r="U829" t="str">
            <v>F</v>
          </cell>
          <cell r="V829">
            <v>44587</v>
          </cell>
          <cell r="W829" t="str">
            <v>27/01/2022</v>
          </cell>
          <cell r="X829">
            <v>44588</v>
          </cell>
          <cell r="Y829">
            <v>44922</v>
          </cell>
          <cell r="Z829" t="str">
            <v>Contratación Directa</v>
          </cell>
          <cell r="AA829" t="str">
            <v>Contrato</v>
          </cell>
          <cell r="AB829" t="str">
            <v>Prestación de Servicios Profesionales</v>
          </cell>
          <cell r="AC829" t="str">
            <v>PRESTAR SERVICIOS PROFESIONALES AL DESARROLLO DE LA GESTIÓN SOCIAL Y COMUNITARIA EN EL MARCO DE LOS MEJORAMIENTOS DE VIVIENDA - MODALIDAD HABITABILIDAD EN LOS TERRITORIOS PRIORIZADOS POR LA SECRETARÍA DISTRITAL DEL HÁBITAT</v>
          </cell>
          <cell r="AD829">
            <v>44588</v>
          </cell>
          <cell r="AE829">
            <v>44588</v>
          </cell>
          <cell r="AF829">
            <v>44588</v>
          </cell>
          <cell r="AG829">
            <v>44922</v>
          </cell>
          <cell r="AH829">
            <v>11</v>
          </cell>
          <cell r="AI829">
            <v>0</v>
          </cell>
          <cell r="AJ829">
            <v>11</v>
          </cell>
          <cell r="AK829">
            <v>11</v>
          </cell>
          <cell r="AL829">
            <v>0</v>
          </cell>
          <cell r="AN829">
            <v>44921</v>
          </cell>
          <cell r="AO829">
            <v>67980000</v>
          </cell>
          <cell r="AP829">
            <v>67980000</v>
          </cell>
          <cell r="AQ829">
            <v>6180000</v>
          </cell>
          <cell r="AR829">
            <v>0</v>
          </cell>
          <cell r="AS829">
            <v>3641</v>
          </cell>
          <cell r="AT829">
            <v>557</v>
          </cell>
          <cell r="AU829">
            <v>44565</v>
          </cell>
          <cell r="AV829">
            <v>67980000</v>
          </cell>
          <cell r="AW829" t="str">
            <v>O23011601010000007715</v>
          </cell>
          <cell r="AX829" t="str">
            <v>INVERSION</v>
          </cell>
          <cell r="AY829">
            <v>0</v>
          </cell>
          <cell r="AZ829" t="str">
            <v>5000284499</v>
          </cell>
          <cell r="BA829">
            <v>835</v>
          </cell>
          <cell r="BB829">
            <v>44588</v>
          </cell>
          <cell r="BC829">
            <v>67980000</v>
          </cell>
          <cell r="BK829" t="str">
            <v/>
          </cell>
          <cell r="CE829" t="str">
            <v/>
          </cell>
          <cell r="CF829" t="str">
            <v/>
          </cell>
          <cell r="EL829" t="str">
            <v>NO</v>
          </cell>
          <cell r="EM829" t="str">
            <v>No Aplica</v>
          </cell>
          <cell r="EN829" t="str">
            <v xml:space="preserve">120
</v>
          </cell>
          <cell r="EO829" t="e">
            <v>#VALUE!</v>
          </cell>
          <cell r="EP829">
            <v>45821</v>
          </cell>
          <cell r="ES829" t="str">
            <v>Clausula 1 - Numeral 6 y 23</v>
          </cell>
          <cell r="ET82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29" t="str">
            <v>No aplica</v>
          </cell>
        </row>
        <row r="830">
          <cell r="E830">
            <v>824</v>
          </cell>
          <cell r="F830" t="str">
            <v>824-2022</v>
          </cell>
          <cell r="G830" t="str">
            <v>CO1.PCCNTR.3472146</v>
          </cell>
          <cell r="H830" t="str">
            <v>DESARROLLAR 1  DOCUMENTO NORMATIVO SOBRE LA FORMULACIÓN DE LOS INSTRUMENTOS DE PLANEACIÓN DE SEGUNDO NIVEL EN UNIDADES DEFICITARIAS A CARGO DE LA SDHT</v>
          </cell>
          <cell r="I830" t="str">
            <v>Terminación Anticipada</v>
          </cell>
          <cell r="J830" t="str">
            <v>https://community.secop.gov.co/Public/Tendering/OpportunityDetail/Index?noticeUID=CO1.NTC.2752326&amp;isFromPublicArea=True&amp;isModal=true&amp;asPopupView=true</v>
          </cell>
          <cell r="K830" t="str">
            <v>SDHT-SDIS-PSP-051-2022</v>
          </cell>
          <cell r="L830" t="str">
            <v>X</v>
          </cell>
          <cell r="N830" t="str">
            <v>CC</v>
          </cell>
          <cell r="O830">
            <v>11342767</v>
          </cell>
          <cell r="P830">
            <v>8</v>
          </cell>
          <cell r="Q830" t="str">
            <v>ARAQUE SOLANO</v>
          </cell>
          <cell r="R830" t="str">
            <v>ALEX SMITH</v>
          </cell>
          <cell r="S830" t="str">
            <v>No Aplica</v>
          </cell>
          <cell r="T830" t="str">
            <v>ALEX SMITH ARAQUE SOLANO</v>
          </cell>
          <cell r="U830" t="str">
            <v>M</v>
          </cell>
          <cell r="V830">
            <v>44588</v>
          </cell>
          <cell r="W830" t="str">
            <v>27/01/2022</v>
          </cell>
          <cell r="X830">
            <v>44589</v>
          </cell>
          <cell r="Y830">
            <v>44926</v>
          </cell>
          <cell r="Z830" t="str">
            <v>Contratación Directa</v>
          </cell>
          <cell r="AA830" t="str">
            <v>Contrato</v>
          </cell>
          <cell r="AB830" t="str">
            <v>Prestación de Servicios Profesionales</v>
          </cell>
          <cell r="AC830" t="str">
            <v xml:space="preserve"> PRESTAR SERVICIOS PROFESIONALES PARA APOYAR LA FORMULACIÓN DEL PLAN MAESTRO DE HÁBITAT Y SERVICIOS PÚBLICOS EN LO RELACIONADO CON EL COMPONENTE ECONÓMICO EN EL MARCO DEL PLAN DE ORDENAMIENTO TERRITORIAL.</v>
          </cell>
          <cell r="AD830">
            <v>44589</v>
          </cell>
          <cell r="AE830">
            <v>44589</v>
          </cell>
          <cell r="AF830">
            <v>44589</v>
          </cell>
          <cell r="AG830">
            <v>44830</v>
          </cell>
          <cell r="AH830">
            <v>7</v>
          </cell>
          <cell r="AI830">
            <v>29</v>
          </cell>
          <cell r="AJ830">
            <v>7.9666666666666668</v>
          </cell>
          <cell r="AK830">
            <v>7</v>
          </cell>
          <cell r="AL830">
            <v>29</v>
          </cell>
          <cell r="AM830">
            <v>44830</v>
          </cell>
          <cell r="AN830">
            <v>44736</v>
          </cell>
          <cell r="AO830">
            <v>66362333</v>
          </cell>
          <cell r="AP830">
            <v>40817000</v>
          </cell>
          <cell r="AQ830">
            <v>8330000</v>
          </cell>
          <cell r="AR830">
            <v>0.3333333358168602</v>
          </cell>
          <cell r="AS830">
            <v>3695</v>
          </cell>
          <cell r="AT830">
            <v>912</v>
          </cell>
          <cell r="AU830">
            <v>44581</v>
          </cell>
          <cell r="AV830">
            <v>66500000</v>
          </cell>
          <cell r="AW830" t="str">
            <v>O23011601190000007721</v>
          </cell>
          <cell r="AX830" t="str">
            <v>INVERSION</v>
          </cell>
          <cell r="AY830">
            <v>0</v>
          </cell>
          <cell r="AZ830" t="str">
            <v>5000285596</v>
          </cell>
          <cell r="BA830">
            <v>852</v>
          </cell>
          <cell r="BB830">
            <v>44588</v>
          </cell>
          <cell r="BC830">
            <v>66362333</v>
          </cell>
          <cell r="BK830" t="str">
            <v/>
          </cell>
          <cell r="CE830" t="str">
            <v/>
          </cell>
          <cell r="CF830" t="str">
            <v/>
          </cell>
          <cell r="EG830">
            <v>44736</v>
          </cell>
          <cell r="EH830">
            <v>25545333</v>
          </cell>
          <cell r="EI830" t="str">
            <v>ok</v>
          </cell>
          <cell r="EJ830" t="str">
            <v>Por Terminación Anticipada</v>
          </cell>
          <cell r="EK830">
            <v>44737</v>
          </cell>
          <cell r="EL830" t="str">
            <v>NO</v>
          </cell>
          <cell r="EM830" t="str">
            <v>No Aplica</v>
          </cell>
          <cell r="EN830" t="str">
            <v xml:space="preserve">120
</v>
          </cell>
          <cell r="EO830" t="e">
            <v>#VALUE!</v>
          </cell>
          <cell r="EP830">
            <v>45636</v>
          </cell>
          <cell r="ES830" t="str">
            <v>Clausula 1 - Numeral 6 y 23</v>
          </cell>
          <cell r="ET83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30" t="str">
            <v>No aplica</v>
          </cell>
        </row>
        <row r="831">
          <cell r="E831">
            <v>825</v>
          </cell>
          <cell r="F831" t="str">
            <v>825-2022</v>
          </cell>
          <cell r="G831" t="str">
            <v>CO1.PCCNTR.3450218</v>
          </cell>
          <cell r="H831" t="str">
            <v>ELABORAR 4 DOCUMENTOS QUE CONTEMPLEN DIVERSAS PROPUESTAS PARA LA INCLUSIÓN E IMPLEMENTACIÓN DE NUEVAS FUENTES DE FINANCIACIÓN PARA LA GESTIÓN DEL HÁBITAT</v>
          </cell>
          <cell r="I831" t="str">
            <v>En Ejecución</v>
          </cell>
          <cell r="J831" t="str">
            <v>https://community.secop.gov.co/Public/Tendering/OpportunityDetail/Index?noticeUID=CO1.NTC.2733846&amp;isFromPublicArea=True&amp;isModal=true&amp;asPopupView=true</v>
          </cell>
          <cell r="K831" t="str">
            <v>SDHT-SDRPRI-PSP-033-2022</v>
          </cell>
          <cell r="L831" t="str">
            <v>X</v>
          </cell>
          <cell r="N831" t="str">
            <v>CC</v>
          </cell>
          <cell r="O831">
            <v>52414125</v>
          </cell>
          <cell r="P831">
            <v>9</v>
          </cell>
          <cell r="Q831" t="str">
            <v xml:space="preserve">LOPEZ </v>
          </cell>
          <cell r="R831" t="str">
            <v>YADIRA RODRIGUEZ</v>
          </cell>
          <cell r="S831" t="str">
            <v>No Aplica</v>
          </cell>
          <cell r="T831" t="str">
            <v xml:space="preserve">YADIRA RODRIGUEZ LOPEZ </v>
          </cell>
          <cell r="U831" t="str">
            <v>F</v>
          </cell>
          <cell r="V831">
            <v>44587</v>
          </cell>
          <cell r="W831" t="str">
            <v>No Aplica</v>
          </cell>
          <cell r="X831">
            <v>44592</v>
          </cell>
          <cell r="Y831">
            <v>44861</v>
          </cell>
          <cell r="Z831" t="str">
            <v>Contratación Directa</v>
          </cell>
          <cell r="AA831" t="str">
            <v>Contrato</v>
          </cell>
          <cell r="AB831" t="str">
            <v>Prestación de Servicios Profesionales</v>
          </cell>
          <cell r="AC831" t="str">
            <v xml:space="preserve"> PRESTAR SERVICIOS PROFESIONALES DE GESTIÓN FINANCIERA REQUERIDA PARA LA IMPLEMENTACIÓN DE NUEVAS FUENTES DE FINANCIACIÓN QUE CONTRIBUYAN AL MEJORAMIENTO DEL HÁBITAT Y AL ACCESO DE VIVIENDA A LOS HOGARES DE BOGOTÁ.</v>
          </cell>
          <cell r="AD831">
            <v>44592</v>
          </cell>
          <cell r="AE831">
            <v>44593</v>
          </cell>
          <cell r="AF831">
            <v>44593</v>
          </cell>
          <cell r="AG831">
            <v>44865</v>
          </cell>
          <cell r="AH831">
            <v>9</v>
          </cell>
          <cell r="AI831">
            <v>0</v>
          </cell>
          <cell r="AJ831">
            <v>9</v>
          </cell>
          <cell r="AK831">
            <v>9</v>
          </cell>
          <cell r="AL831">
            <v>0</v>
          </cell>
          <cell r="AM831">
            <v>44865</v>
          </cell>
          <cell r="AN831">
            <v>44865</v>
          </cell>
          <cell r="AO831">
            <v>55620000</v>
          </cell>
          <cell r="AP831">
            <v>55620000</v>
          </cell>
          <cell r="AQ831">
            <v>6180000</v>
          </cell>
          <cell r="AR831">
            <v>0</v>
          </cell>
          <cell r="AS831">
            <v>3046</v>
          </cell>
          <cell r="AT831">
            <v>783</v>
          </cell>
          <cell r="AU831">
            <v>44567</v>
          </cell>
          <cell r="AV831">
            <v>71070000</v>
          </cell>
          <cell r="AW831" t="str">
            <v>O23011601190000007825</v>
          </cell>
          <cell r="AX831" t="str">
            <v>INVERSION</v>
          </cell>
          <cell r="AY831">
            <v>0</v>
          </cell>
          <cell r="AZ831" t="str">
            <v>5000285464</v>
          </cell>
          <cell r="BA831">
            <v>851</v>
          </cell>
          <cell r="BB831">
            <v>44588</v>
          </cell>
          <cell r="BC831">
            <v>55620000</v>
          </cell>
          <cell r="BK831" t="str">
            <v/>
          </cell>
          <cell r="CE831" t="str">
            <v/>
          </cell>
          <cell r="CF831" t="str">
            <v/>
          </cell>
          <cell r="EL831" t="str">
            <v>NO</v>
          </cell>
          <cell r="EM831" t="str">
            <v>No Aplica</v>
          </cell>
          <cell r="EN831" t="str">
            <v xml:space="preserve">120
</v>
          </cell>
          <cell r="EO831" t="e">
            <v>#VALUE!</v>
          </cell>
          <cell r="EP831">
            <v>45765</v>
          </cell>
          <cell r="ES831" t="str">
            <v>Clausula 1 - Numeral 6 y 23</v>
          </cell>
          <cell r="ET83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31" t="str">
            <v>No aplica</v>
          </cell>
        </row>
        <row r="832">
          <cell r="E832">
            <v>826</v>
          </cell>
          <cell r="F832" t="str">
            <v>826-2022</v>
          </cell>
          <cell r="G832" t="str">
            <v>CO1.PCCNTR.3448708</v>
          </cell>
          <cell r="H832" t="str">
            <v>GESTIONAR Y ATENDER EL 100 % DE LOS REQUERIMIENTOS ALLEGADOS A LA ENTIDAD, RELACIONADOS CON ARRENDAMIENTO Y DESARROLLO DE VIVIENDA</v>
          </cell>
          <cell r="I832" t="str">
            <v>En Ejecución</v>
          </cell>
          <cell r="J832" t="str">
            <v>https://community.secop.gov.co/Public/Tendering/OpportunityDetail/Index?noticeUID=CO1.NTC.2732533&amp;isFromPublicArea=True&amp;isModal=true&amp;asPopupView=true</v>
          </cell>
          <cell r="K832" t="str">
            <v>SDHT-SDICV-PSP-075-2022</v>
          </cell>
          <cell r="L832" t="str">
            <v>X</v>
          </cell>
          <cell r="N832" t="str">
            <v>CC</v>
          </cell>
          <cell r="O832">
            <v>1017174092</v>
          </cell>
          <cell r="P832">
            <v>7</v>
          </cell>
          <cell r="Q832" t="str">
            <v>RENTERIA ASPRILLA</v>
          </cell>
          <cell r="R832" t="str">
            <v>EDGAR ALONSO</v>
          </cell>
          <cell r="S832" t="str">
            <v>No Aplica</v>
          </cell>
          <cell r="T832" t="str">
            <v>EDGAR ALONSO RENTERIA ASPRILLA</v>
          </cell>
          <cell r="U832" t="str">
            <v>M</v>
          </cell>
          <cell r="V832">
            <v>44587</v>
          </cell>
          <cell r="W832" t="str">
            <v>No Aplica</v>
          </cell>
          <cell r="X832">
            <v>44593</v>
          </cell>
          <cell r="Y832">
            <v>44935</v>
          </cell>
          <cell r="Z832" t="str">
            <v>Contratación Directa</v>
          </cell>
          <cell r="AA832" t="str">
            <v>Contrato</v>
          </cell>
          <cell r="AB832" t="str">
            <v>Prestación de Servicios Profesionales</v>
          </cell>
          <cell r="AC832" t="str">
            <v xml:space="preserve"> PRESTAR SERVICIOS PROFESIONALES PARA APOYAR TECNICAMENTE LA SUSTANCIACIÓN DE LAS INVESTIGACIONES ADMINISTRATIVAS RELACIONADAS CON LA ENAJENACIÓN Y ARRENDAMIENTO DE VIVIENDA</v>
          </cell>
          <cell r="AD832">
            <v>44593</v>
          </cell>
          <cell r="AE832">
            <v>44593</v>
          </cell>
          <cell r="AF832">
            <v>44593</v>
          </cell>
          <cell r="AG832">
            <v>44926</v>
          </cell>
          <cell r="AH832">
            <v>11</v>
          </cell>
          <cell r="AI832">
            <v>0</v>
          </cell>
          <cell r="AJ832">
            <v>11</v>
          </cell>
          <cell r="AK832">
            <v>11</v>
          </cell>
          <cell r="AL832">
            <v>0</v>
          </cell>
          <cell r="AN832">
            <v>44926</v>
          </cell>
          <cell r="AO832">
            <v>62881500</v>
          </cell>
          <cell r="AP832">
            <v>62881500</v>
          </cell>
          <cell r="AQ832">
            <v>5716500</v>
          </cell>
          <cell r="AR832">
            <v>0</v>
          </cell>
          <cell r="AS832">
            <v>2837</v>
          </cell>
          <cell r="AT832">
            <v>825</v>
          </cell>
          <cell r="AU832">
            <v>44568</v>
          </cell>
          <cell r="AV832">
            <v>64767945</v>
          </cell>
          <cell r="AW832" t="str">
            <v>O23011603450000007812</v>
          </cell>
          <cell r="AX832" t="str">
            <v>INVERSION</v>
          </cell>
          <cell r="AY832">
            <v>0</v>
          </cell>
          <cell r="AZ832" t="str">
            <v>5000285126</v>
          </cell>
          <cell r="BA832">
            <v>847</v>
          </cell>
          <cell r="BB832">
            <v>44588</v>
          </cell>
          <cell r="BC832">
            <v>62881500</v>
          </cell>
          <cell r="BK832" t="str">
            <v/>
          </cell>
          <cell r="CE832" t="str">
            <v/>
          </cell>
          <cell r="CF832" t="str">
            <v/>
          </cell>
          <cell r="EL832" t="str">
            <v>NO</v>
          </cell>
          <cell r="EM832" t="str">
            <v>No Aplica</v>
          </cell>
          <cell r="EN832" t="str">
            <v xml:space="preserve">120
</v>
          </cell>
          <cell r="EO832" t="e">
            <v>#VALUE!</v>
          </cell>
          <cell r="EP832">
            <v>45826</v>
          </cell>
          <cell r="ES832" t="str">
            <v>Clausula 1 - Numeral 6 y 23</v>
          </cell>
          <cell r="ET83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32" t="str">
            <v>No aplica</v>
          </cell>
        </row>
        <row r="833">
          <cell r="E833">
            <v>827</v>
          </cell>
          <cell r="F833" t="str">
            <v>827-2022</v>
          </cell>
          <cell r="G833" t="str">
            <v>CO1.PCCNTR.3449906</v>
          </cell>
          <cell r="H833" t="str">
            <v xml:space="preserve">REALIZAR 2 ESTUDIOS O DISEÑOS DE PREFACTIBILIDAD Y FACTIBILIDAD PARA PROYECTOS GESTIONADOS DE REVITALIZACIÓN URBANA PARA LA COMPETITIVIDAD EN TORNO A NUEVAS INTERVENCIONES PÚBLICAS DE DESARROLLO URBANO. </v>
          </cell>
          <cell r="I833" t="str">
            <v>En Ejecución</v>
          </cell>
          <cell r="J833" t="str">
            <v>https://community.secop.gov.co/Public/Tendering/OpportunityDetail/Index?noticeUID=CO1.NTC.2733682&amp;isFromPublicArea=True&amp;isModal=true&amp;asPopupView=true</v>
          </cell>
          <cell r="K833" t="str">
            <v>SDHT-SDO-PSP-015-2022</v>
          </cell>
          <cell r="L833" t="str">
            <v>X</v>
          </cell>
          <cell r="N833" t="str">
            <v>CC</v>
          </cell>
          <cell r="O833">
            <v>11430991</v>
          </cell>
          <cell r="P833">
            <v>9</v>
          </cell>
          <cell r="Q833" t="str">
            <v>BUSTOS JIMENEZ</v>
          </cell>
          <cell r="R833" t="str">
            <v>JORGE ENRIQUE</v>
          </cell>
          <cell r="S833" t="str">
            <v>No Aplica</v>
          </cell>
          <cell r="T833" t="str">
            <v>JORGE ENRIQUE BUSTOS JIMENEZ</v>
          </cell>
          <cell r="U833" t="str">
            <v>M</v>
          </cell>
          <cell r="V833">
            <v>44587</v>
          </cell>
          <cell r="W833" t="str">
            <v>No Aplica</v>
          </cell>
          <cell r="X833">
            <v>44589</v>
          </cell>
          <cell r="Y833">
            <v>44922</v>
          </cell>
          <cell r="Z833" t="str">
            <v>Contratación Directa</v>
          </cell>
          <cell r="AA833" t="str">
            <v>Contrato</v>
          </cell>
          <cell r="AB833" t="str">
            <v>Prestación de Servicios Profesionales</v>
          </cell>
          <cell r="AC833" t="str">
            <v>PRESTAR SERVICIOS PROFESIONALES PARA ELABORAR LOS DOCUMENTOS REQUERIDOS PARA EL SEGUIMIENTO A LA EJECUCIÓN DE LOS PROYECTOS DE INVERSIÓN DE LA SUBDIRECCIÓN DE OPERACIONES.</v>
          </cell>
          <cell r="AD833">
            <v>44589</v>
          </cell>
          <cell r="AE833">
            <v>44593</v>
          </cell>
          <cell r="AF833">
            <v>44593</v>
          </cell>
          <cell r="AG833">
            <v>44925</v>
          </cell>
          <cell r="AH833">
            <v>11</v>
          </cell>
          <cell r="AI833">
            <v>0</v>
          </cell>
          <cell r="AJ833">
            <v>11</v>
          </cell>
          <cell r="AK833">
            <v>11</v>
          </cell>
          <cell r="AL833">
            <v>0</v>
          </cell>
          <cell r="AN833">
            <v>44925</v>
          </cell>
          <cell r="AO833">
            <v>82258000</v>
          </cell>
          <cell r="AP833">
            <v>82258000</v>
          </cell>
          <cell r="AQ833">
            <v>7478000</v>
          </cell>
          <cell r="AR833">
            <v>0</v>
          </cell>
          <cell r="AS833">
            <v>3324</v>
          </cell>
          <cell r="AT833">
            <v>382</v>
          </cell>
          <cell r="AU833">
            <v>44565</v>
          </cell>
          <cell r="AV833">
            <v>82258000</v>
          </cell>
          <cell r="AW833" t="str">
            <v>O23011602320000007641</v>
          </cell>
          <cell r="AX833" t="str">
            <v>INVERSION</v>
          </cell>
          <cell r="AY833">
            <v>0</v>
          </cell>
          <cell r="AZ833" t="str">
            <v>5000285339</v>
          </cell>
          <cell r="BA833">
            <v>849</v>
          </cell>
          <cell r="BB833">
            <v>44588</v>
          </cell>
          <cell r="BC833">
            <v>82258000</v>
          </cell>
          <cell r="BK833" t="str">
            <v/>
          </cell>
          <cell r="CE833" t="str">
            <v/>
          </cell>
          <cell r="CF833" t="str">
            <v/>
          </cell>
          <cell r="EL833" t="str">
            <v>NO</v>
          </cell>
          <cell r="EM833" t="str">
            <v>No Aplica</v>
          </cell>
          <cell r="EN833" t="str">
            <v xml:space="preserve">120
</v>
          </cell>
          <cell r="EO833" t="e">
            <v>#VALUE!</v>
          </cell>
          <cell r="EP833">
            <v>45825</v>
          </cell>
          <cell r="ES833" t="str">
            <v>Clausula 1 - Numeral 6 y 23</v>
          </cell>
          <cell r="ET83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33" t="str">
            <v>No aplica</v>
          </cell>
        </row>
        <row r="834">
          <cell r="E834">
            <v>828</v>
          </cell>
          <cell r="F834" t="str">
            <v>828-2022</v>
          </cell>
          <cell r="G834" t="str">
            <v>CO1.PCCNTR.3450302</v>
          </cell>
          <cell r="H834" t="str">
            <v>DESARROLLAR 1  DOCUMENTO NORMATIVO SOBRE LA FORMULACIÓN DE LOS INSTRUMENTOS DE PLANEACIÓN DE SEGUNDO NIVEL EN UNIDADES DEFICITARIAS A CARGO DE LA SDHT</v>
          </cell>
          <cell r="I834" t="str">
            <v>En Ejecución</v>
          </cell>
          <cell r="J834" t="str">
            <v>https://community.secop.gov.co/Public/Tendering/OpportunityDetail/Index?noticeUID=CO1.NTC.2734243&amp;isFromPublicArea=True&amp;isModal=true&amp;asPopupView=true</v>
          </cell>
          <cell r="K834" t="str">
            <v>SDHT-SDIS-PSP-048-2022</v>
          </cell>
          <cell r="L834" t="str">
            <v>X</v>
          </cell>
          <cell r="N834" t="str">
            <v>CC</v>
          </cell>
          <cell r="O834">
            <v>1022351858</v>
          </cell>
          <cell r="P834">
            <v>9</v>
          </cell>
          <cell r="Q834" t="str">
            <v>LEON QUINTERO</v>
          </cell>
          <cell r="R834" t="str">
            <v>CARLOS FERNANDO</v>
          </cell>
          <cell r="S834" t="str">
            <v>No Aplica</v>
          </cell>
          <cell r="T834" t="str">
            <v>CARLOS FERNANDO LEON QUINTERO</v>
          </cell>
          <cell r="U834" t="str">
            <v>M</v>
          </cell>
          <cell r="V834">
            <v>44588</v>
          </cell>
          <cell r="W834">
            <v>44589</v>
          </cell>
          <cell r="X834">
            <v>44589</v>
          </cell>
          <cell r="Y834">
            <v>44926</v>
          </cell>
          <cell r="Z834" t="str">
            <v>Contratación Directa</v>
          </cell>
          <cell r="AA834" t="str">
            <v>Contrato</v>
          </cell>
          <cell r="AB834" t="str">
            <v>Prestación de Servicios Profesionales</v>
          </cell>
          <cell r="AC834" t="str">
            <v xml:space="preserve"> 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v>
          </cell>
          <cell r="AD834">
            <v>44589</v>
          </cell>
          <cell r="AE834">
            <v>44589</v>
          </cell>
          <cell r="AF834">
            <v>44589</v>
          </cell>
          <cell r="AG834">
            <v>44877</v>
          </cell>
          <cell r="AH834">
            <v>9</v>
          </cell>
          <cell r="AI834">
            <v>15</v>
          </cell>
          <cell r="AJ834">
            <v>9.5</v>
          </cell>
          <cell r="AK834">
            <v>9</v>
          </cell>
          <cell r="AL834">
            <v>15</v>
          </cell>
          <cell r="AM834">
            <v>44877</v>
          </cell>
          <cell r="AN834">
            <v>44877</v>
          </cell>
          <cell r="AO834">
            <v>85500000</v>
          </cell>
          <cell r="AP834">
            <v>85500000</v>
          </cell>
          <cell r="AQ834">
            <v>9000000</v>
          </cell>
          <cell r="AR834">
            <v>0</v>
          </cell>
          <cell r="AS834">
            <v>3692</v>
          </cell>
          <cell r="AT834">
            <v>884</v>
          </cell>
          <cell r="AU834">
            <v>44578</v>
          </cell>
          <cell r="AV834">
            <v>85500000</v>
          </cell>
          <cell r="AW834" t="str">
            <v>O23011601190000007721</v>
          </cell>
          <cell r="AX834" t="str">
            <v>INVERSION</v>
          </cell>
          <cell r="AY834">
            <v>0</v>
          </cell>
          <cell r="AZ834" t="str">
            <v>5000285243</v>
          </cell>
          <cell r="BA834">
            <v>848</v>
          </cell>
          <cell r="BB834">
            <v>44588</v>
          </cell>
          <cell r="BC834">
            <v>85500000</v>
          </cell>
          <cell r="BK834" t="str">
            <v/>
          </cell>
          <cell r="CE834" t="str">
            <v/>
          </cell>
          <cell r="CF834" t="str">
            <v/>
          </cell>
          <cell r="EL834" t="str">
            <v>NO</v>
          </cell>
          <cell r="EM834" t="str">
            <v>No Aplica</v>
          </cell>
          <cell r="EN834" t="str">
            <v xml:space="preserve">120
</v>
          </cell>
          <cell r="EO834" t="e">
            <v>#VALUE!</v>
          </cell>
          <cell r="EP834">
            <v>45777</v>
          </cell>
          <cell r="ES834" t="str">
            <v>Clausula 1 - Numeral 6 y 23</v>
          </cell>
          <cell r="ET83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34" t="str">
            <v>No aplica</v>
          </cell>
        </row>
        <row r="835">
          <cell r="E835">
            <v>829</v>
          </cell>
          <cell r="F835" t="str">
            <v>829-2022</v>
          </cell>
          <cell r="G835" t="str">
            <v>CO1.PCCNTR.3451409</v>
          </cell>
          <cell r="H835" t="str">
            <v>GESTIONAR Y ATENDER EL 100 % DE LOS REQUERIMIENTOS ALLEGADOS A LA ENTIDAD, RELACIONADOS CON ARRENDAMIENTO Y DESARROLLO DE VIVIENDA</v>
          </cell>
          <cell r="I835" t="str">
            <v>En Ejecución</v>
          </cell>
          <cell r="J835" t="str">
            <v>https://community.secop.gov.co/Public/Tendering/OpportunityDetail/Index?noticeUID=CO1.NTC.2734697&amp;isFromPublicArea=True&amp;isModal=true&amp;asPopupView=true</v>
          </cell>
          <cell r="K835" t="str">
            <v>SDHT-SDICV-PSP-076-2022</v>
          </cell>
          <cell r="L835" t="str">
            <v>X</v>
          </cell>
          <cell r="N835" t="str">
            <v>CC</v>
          </cell>
          <cell r="O835">
            <v>80025679</v>
          </cell>
          <cell r="P835">
            <v>1</v>
          </cell>
          <cell r="Q835" t="str">
            <v>CARRILLO ACUÑA</v>
          </cell>
          <cell r="R835" t="str">
            <v>DIEGO FERNANDO</v>
          </cell>
          <cell r="S835" t="str">
            <v>No Aplica</v>
          </cell>
          <cell r="T835" t="str">
            <v>DIEGO FERNANDO CARRILLO ACUÑA</v>
          </cell>
          <cell r="U835" t="str">
            <v>M</v>
          </cell>
          <cell r="V835">
            <v>44587</v>
          </cell>
          <cell r="W835" t="str">
            <v>No Aplica</v>
          </cell>
          <cell r="X835">
            <v>44592</v>
          </cell>
          <cell r="Y835">
            <v>44769</v>
          </cell>
          <cell r="Z835" t="str">
            <v>Contratación Directa</v>
          </cell>
          <cell r="AA835" t="str">
            <v>Contrato</v>
          </cell>
          <cell r="AB835" t="str">
            <v>Prestación de Servicios Profesionales</v>
          </cell>
          <cell r="AC835" t="str">
            <v>PRESTAR SERVICIOS PROFESIONALES DE APOYO JURIDICO PARA SUSTANCIAR INVESTIGACIONES ADMINISTRATIVAS RELACIONADAS CON LA ENAJENACIÓN Y ARRENDAMIENTO DE VIVIENDA</v>
          </cell>
          <cell r="AD835">
            <v>44592</v>
          </cell>
          <cell r="AE835">
            <v>44593</v>
          </cell>
          <cell r="AF835">
            <v>44593</v>
          </cell>
          <cell r="AG835">
            <v>44773</v>
          </cell>
          <cell r="AH835">
            <v>6</v>
          </cell>
          <cell r="AI835">
            <v>0</v>
          </cell>
          <cell r="AJ835">
            <v>6</v>
          </cell>
          <cell r="AK835">
            <v>6</v>
          </cell>
          <cell r="AL835">
            <v>0</v>
          </cell>
          <cell r="AN835">
            <v>44773</v>
          </cell>
          <cell r="AO835">
            <v>34299000</v>
          </cell>
          <cell r="AP835">
            <v>34299000</v>
          </cell>
          <cell r="AQ835">
            <v>5716500</v>
          </cell>
          <cell r="AR835">
            <v>0</v>
          </cell>
          <cell r="AS835">
            <v>2870</v>
          </cell>
          <cell r="AT835">
            <v>901</v>
          </cell>
          <cell r="AU835">
            <v>44580</v>
          </cell>
          <cell r="AV835">
            <v>34299000</v>
          </cell>
          <cell r="AW835" t="str">
            <v>O23011603450000007812</v>
          </cell>
          <cell r="AX835" t="str">
            <v>INVERSION</v>
          </cell>
          <cell r="AY835">
            <v>0</v>
          </cell>
          <cell r="AZ835" t="str">
            <v>5000284479</v>
          </cell>
          <cell r="BA835">
            <v>830</v>
          </cell>
          <cell r="BB835">
            <v>44588</v>
          </cell>
          <cell r="BC835">
            <v>34299000</v>
          </cell>
          <cell r="BK835" t="str">
            <v/>
          </cell>
          <cell r="CE835" t="str">
            <v/>
          </cell>
          <cell r="CF835" t="str">
            <v/>
          </cell>
          <cell r="EL835" t="str">
            <v>NO</v>
          </cell>
          <cell r="EM835" t="str">
            <v>No Aplica</v>
          </cell>
          <cell r="EN835" t="str">
            <v xml:space="preserve">120
</v>
          </cell>
          <cell r="EO835" t="e">
            <v>#VALUE!</v>
          </cell>
          <cell r="EP835">
            <v>45673</v>
          </cell>
          <cell r="ES835" t="str">
            <v>Clausula 1 - Numeral 6 y 23</v>
          </cell>
          <cell r="ET83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35" t="str">
            <v>No aplica</v>
          </cell>
        </row>
        <row r="836">
          <cell r="E836">
            <v>830</v>
          </cell>
          <cell r="F836" t="str">
            <v>830-2022</v>
          </cell>
          <cell r="G836" t="str">
            <v>CO1.PCCNTR.3455837</v>
          </cell>
          <cell r="H836" t="str">
            <v>FORTALECER TÉCNICA Y ORGANIZACIONALMENTE 100 % DE LOS ACUEDUCTOS IDENTIFICADOS Y PRIORIZADOS EN LA ZONA RURAL DEL DISTRITO.</v>
          </cell>
          <cell r="I836" t="str">
            <v>En Ejecución</v>
          </cell>
          <cell r="J836" t="str">
            <v>https://community.secop.gov.co/Public/Tendering/OpportunityDetail/Index?noticeUID=CO1.NTC.2738825&amp;isFromPublicArea=True&amp;isModal=true&amp;asPopupView=true</v>
          </cell>
          <cell r="K836" t="str">
            <v>SDHT-SDSP-PSP031-2022</v>
          </cell>
          <cell r="L836" t="str">
            <v>X</v>
          </cell>
          <cell r="N836" t="str">
            <v>CC</v>
          </cell>
          <cell r="O836">
            <v>1013617405</v>
          </cell>
          <cell r="P836">
            <v>7</v>
          </cell>
          <cell r="Q836" t="str">
            <v>SERRANO ESPINAL</v>
          </cell>
          <cell r="R836" t="str">
            <v>JESSICA TATIANA</v>
          </cell>
          <cell r="S836" t="str">
            <v>No Aplica</v>
          </cell>
          <cell r="T836" t="str">
            <v>JESSICA TATIANA SERRANO ESPINAL</v>
          </cell>
          <cell r="U836" t="str">
            <v>F</v>
          </cell>
          <cell r="V836">
            <v>44587</v>
          </cell>
          <cell r="W836" t="str">
            <v>No Aplica</v>
          </cell>
          <cell r="X836">
            <v>44589</v>
          </cell>
          <cell r="Y836">
            <v>44768</v>
          </cell>
          <cell r="Z836" t="str">
            <v>Contratación Directa</v>
          </cell>
          <cell r="AA836" t="str">
            <v>Contrato</v>
          </cell>
          <cell r="AB836" t="str">
            <v>Prestación de Servicios  de Apoyo a la Gestión</v>
          </cell>
          <cell r="AC836" t="str">
            <v>PRESTAR SERVICIOS DE APOYO A LA GESTIÓN COMO TÉCNICO EN ACTIVIDADES OPERATIVAS DEL ARCHIVO PARA LA DIGITALIZACIÓN Y ORGANIZACIÓN DE LOS PROCESOS QUE TIENE A CARGO LA SUBDIRECCIÓN DE SERVICIOS PÚBLI</v>
          </cell>
          <cell r="AD836">
            <v>44589</v>
          </cell>
          <cell r="AE836">
            <v>44589</v>
          </cell>
          <cell r="AF836">
            <v>44589</v>
          </cell>
          <cell r="AG836">
            <v>44769</v>
          </cell>
          <cell r="AH836">
            <v>6</v>
          </cell>
          <cell r="AI836">
            <v>0</v>
          </cell>
          <cell r="AJ836">
            <v>6</v>
          </cell>
          <cell r="AK836">
            <v>6</v>
          </cell>
          <cell r="AL836">
            <v>0</v>
          </cell>
          <cell r="AN836">
            <v>44769</v>
          </cell>
          <cell r="AO836">
            <v>20517600</v>
          </cell>
          <cell r="AP836">
            <v>20517600</v>
          </cell>
          <cell r="AQ836">
            <v>3419600</v>
          </cell>
          <cell r="AR836">
            <v>0</v>
          </cell>
          <cell r="AS836">
            <v>3790</v>
          </cell>
          <cell r="AT836">
            <v>928</v>
          </cell>
          <cell r="AU836">
            <v>44581</v>
          </cell>
          <cell r="AV836">
            <v>20517600</v>
          </cell>
          <cell r="AW836" t="str">
            <v>O23011602370000007615</v>
          </cell>
          <cell r="AX836" t="str">
            <v>INVERSION</v>
          </cell>
          <cell r="AY836">
            <v>0</v>
          </cell>
          <cell r="AZ836" t="str">
            <v>5000287192</v>
          </cell>
          <cell r="BA836">
            <v>863</v>
          </cell>
          <cell r="BB836">
            <v>44589</v>
          </cell>
          <cell r="BC836">
            <v>20517600</v>
          </cell>
          <cell r="BK836" t="str">
            <v/>
          </cell>
          <cell r="CE836" t="str">
            <v/>
          </cell>
          <cell r="CF836" t="str">
            <v/>
          </cell>
          <cell r="EL836" t="str">
            <v>NO</v>
          </cell>
          <cell r="EM836" t="str">
            <v>No Aplica</v>
          </cell>
          <cell r="EN836" t="str">
            <v xml:space="preserve">120
</v>
          </cell>
          <cell r="EO836" t="e">
            <v>#VALUE!</v>
          </cell>
          <cell r="EP836">
            <v>45669</v>
          </cell>
          <cell r="ES836" t="str">
            <v>Clausula 1 - Numeral 6 y 23</v>
          </cell>
          <cell r="ET83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36" t="str">
            <v>No aplica</v>
          </cell>
        </row>
        <row r="837">
          <cell r="E837">
            <v>831</v>
          </cell>
          <cell r="F837" t="str">
            <v>831-2022</v>
          </cell>
          <cell r="G837" t="str">
            <v>CO1.PCCNTR.3455486</v>
          </cell>
          <cell r="H837" t="str">
            <v>IMPLEMENTAR 1  SISTEMA  DE LA SDHT</v>
          </cell>
          <cell r="I837" t="str">
            <v>En Ejecución</v>
          </cell>
          <cell r="J837" t="str">
            <v>https://community.secop.gov.co/Public/Tendering/OpportunityDetail/Index?noticeUID=CO1.NTC.2738880&amp;isFromPublicArea=True&amp;isModal=true&amp;asPopupView=true</v>
          </cell>
          <cell r="K837" t="str">
            <v>SDHT-SDA-PSP-0055-2022</v>
          </cell>
          <cell r="L837" t="str">
            <v>X</v>
          </cell>
          <cell r="N837" t="str">
            <v>CC</v>
          </cell>
          <cell r="O837">
            <v>72219519</v>
          </cell>
          <cell r="P837">
            <v>4</v>
          </cell>
          <cell r="Q837" t="str">
            <v>DIAZ FONTALVO</v>
          </cell>
          <cell r="R837" t="str">
            <v>JOSE LUIS</v>
          </cell>
          <cell r="S837" t="str">
            <v>No Aplica</v>
          </cell>
          <cell r="T837" t="str">
            <v>JOSE LUIS DIAZ FONTALVO</v>
          </cell>
          <cell r="U837" t="str">
            <v>M</v>
          </cell>
          <cell r="V837">
            <v>44587</v>
          </cell>
          <cell r="W837" t="str">
            <v>No Aplica</v>
          </cell>
          <cell r="X837">
            <v>44589</v>
          </cell>
          <cell r="Y837">
            <v>44923</v>
          </cell>
          <cell r="Z837" t="str">
            <v>Contratación Directa</v>
          </cell>
          <cell r="AA837" t="str">
            <v>Contrato</v>
          </cell>
          <cell r="AB837" t="str">
            <v>Prestación de Servicios Profesionales</v>
          </cell>
          <cell r="AC837" t="str">
            <v xml:space="preserve"> PRESTAR LOS SERVICIOS PROFESIONALES PARA APOYAR LAS ACTIVIDADES RELACIONADAS CON LA ESTRUCTURACION DE ESTUDIOS DE SECTOR Y MERCADO, EN LA ETAPA PRECONTRACTUAL A CARGO DE LA DEPENDENCIA.</v>
          </cell>
          <cell r="AD837">
            <v>44589</v>
          </cell>
          <cell r="AE837">
            <v>44589</v>
          </cell>
          <cell r="AF837">
            <v>44589</v>
          </cell>
          <cell r="AG837">
            <v>44922</v>
          </cell>
          <cell r="AH837">
            <v>11</v>
          </cell>
          <cell r="AI837">
            <v>0</v>
          </cell>
          <cell r="AJ837">
            <v>11</v>
          </cell>
          <cell r="AK837">
            <v>11</v>
          </cell>
          <cell r="AL837">
            <v>0</v>
          </cell>
          <cell r="AN837">
            <v>44922</v>
          </cell>
          <cell r="AO837">
            <v>81950000</v>
          </cell>
          <cell r="AP837">
            <v>81950000</v>
          </cell>
          <cell r="AQ837">
            <v>7450000</v>
          </cell>
          <cell r="AR837">
            <v>0</v>
          </cell>
          <cell r="AS837">
            <v>3138</v>
          </cell>
          <cell r="AT837">
            <v>959</v>
          </cell>
          <cell r="AU837">
            <v>44587</v>
          </cell>
          <cell r="AV837">
            <v>81950000</v>
          </cell>
          <cell r="AW837" t="str">
            <v>O23011605560000007754</v>
          </cell>
          <cell r="AX837" t="str">
            <v>INVERSION</v>
          </cell>
          <cell r="AY837">
            <v>0</v>
          </cell>
          <cell r="AZ837" t="str">
            <v>5000284482</v>
          </cell>
          <cell r="BA837">
            <v>832</v>
          </cell>
          <cell r="BB837">
            <v>44588</v>
          </cell>
          <cell r="BC837">
            <v>81950000</v>
          </cell>
          <cell r="BK837" t="str">
            <v/>
          </cell>
          <cell r="CE837" t="str">
            <v/>
          </cell>
          <cell r="CF837" t="str">
            <v/>
          </cell>
          <cell r="EL837" t="str">
            <v>NO</v>
          </cell>
          <cell r="EM837" t="str">
            <v>No Aplica</v>
          </cell>
          <cell r="EN837" t="str">
            <v xml:space="preserve">120
</v>
          </cell>
          <cell r="EO837" t="e">
            <v>#VALUE!</v>
          </cell>
          <cell r="EP837">
            <v>45822</v>
          </cell>
          <cell r="ES837" t="str">
            <v>Clausula 1 - Numeral 6 y 23</v>
          </cell>
          <cell r="ET83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37" t="str">
            <v>No aplica</v>
          </cell>
        </row>
        <row r="838">
          <cell r="E838">
            <v>832</v>
          </cell>
          <cell r="F838" t="str">
            <v>832-2022</v>
          </cell>
          <cell r="G838" t="str">
            <v>CO1.PCCNTR.3468862</v>
          </cell>
          <cell r="H838" t="str">
            <v>DESARROLLAR 1  DOCUMENTO NORMATIVO SOBRE LA FORMULACIÓN DE LOS INSTRUMENTOS DE PLANEACIÓN DE SEGUNDO NIVEL EN UNIDADES DEFICITARIAS A CARGO DE LA SDHT</v>
          </cell>
          <cell r="I838" t="str">
            <v>En Ejecución</v>
          </cell>
          <cell r="J838" t="str">
            <v>https://community.secop.gov.co/Public/Tendering/OpportunityDetail/Index?noticeUID=CO1.NTC.2737981&amp;isFromPublicArea=True&amp;isModal=true&amp;asPopupView=true</v>
          </cell>
          <cell r="K838" t="str">
            <v>.SDHT-SDIS-PSP-053-2022</v>
          </cell>
          <cell r="L838" t="str">
            <v>X</v>
          </cell>
          <cell r="N838" t="str">
            <v>CC</v>
          </cell>
          <cell r="O838">
            <v>52266757</v>
          </cell>
          <cell r="P838">
            <v>8</v>
          </cell>
          <cell r="Q838" t="str">
            <v>PUERTO SALAMANCA</v>
          </cell>
          <cell r="R838" t="str">
            <v>DIANA MARCELA</v>
          </cell>
          <cell r="S838" t="str">
            <v>No Aplica</v>
          </cell>
          <cell r="T838" t="str">
            <v>DIANA MARCELA PUERTO SALAMANCA</v>
          </cell>
          <cell r="U838" t="str">
            <v>F</v>
          </cell>
          <cell r="V838">
            <v>44588</v>
          </cell>
          <cell r="W838">
            <v>44589</v>
          </cell>
          <cell r="X838">
            <v>44589</v>
          </cell>
          <cell r="Y838">
            <v>44926</v>
          </cell>
          <cell r="Z838" t="str">
            <v>Contratación Directa</v>
          </cell>
          <cell r="AA838" t="str">
            <v>Contrato</v>
          </cell>
          <cell r="AB838" t="str">
            <v>Prestación de Servicios Profesionales</v>
          </cell>
          <cell r="AC838" t="str">
            <v xml:space="preserve"> PRESTAR SERVICIOS PROFESIONALES PARA APOYAR EL SEGUIMIENTO, GESTIÓN Y ARTICULACIÓN DE LOS PROGRAMAS Y PROYECTOS LIDERADOS POR LA SUBSECRETARIA DE PLANEACIÓN Y POLÍTICA, EN EL MARCO DE LA POLÍTICA DE GESTIÓN INTEGRAL DEL HÁBITAT.</v>
          </cell>
          <cell r="AD838">
            <v>44589</v>
          </cell>
          <cell r="AE838">
            <v>44589</v>
          </cell>
          <cell r="AF838">
            <v>44589</v>
          </cell>
          <cell r="AG838">
            <v>44769</v>
          </cell>
          <cell r="AH838">
            <v>6</v>
          </cell>
          <cell r="AI838">
            <v>0</v>
          </cell>
          <cell r="AJ838">
            <v>6</v>
          </cell>
          <cell r="AK838">
            <v>6</v>
          </cell>
          <cell r="AL838">
            <v>0</v>
          </cell>
          <cell r="AN838">
            <v>44769</v>
          </cell>
          <cell r="AO838">
            <v>39000000</v>
          </cell>
          <cell r="AP838">
            <v>39000000</v>
          </cell>
          <cell r="AQ838">
            <v>6500000</v>
          </cell>
          <cell r="AR838">
            <v>0</v>
          </cell>
          <cell r="AS838">
            <v>3775</v>
          </cell>
          <cell r="AT838">
            <v>914</v>
          </cell>
          <cell r="AU838">
            <v>44581</v>
          </cell>
          <cell r="AV838">
            <v>39000000</v>
          </cell>
          <cell r="AW838" t="str">
            <v>O23011601190000007721</v>
          </cell>
          <cell r="AX838" t="str">
            <v>INVERSION</v>
          </cell>
          <cell r="AY838">
            <v>0</v>
          </cell>
          <cell r="AZ838" t="str">
            <v>5000284989</v>
          </cell>
          <cell r="BA838">
            <v>843</v>
          </cell>
          <cell r="BB838">
            <v>44588</v>
          </cell>
          <cell r="BC838">
            <v>39000000</v>
          </cell>
          <cell r="BK838" t="str">
            <v/>
          </cell>
          <cell r="CE838" t="str">
            <v/>
          </cell>
          <cell r="CF838" t="str">
            <v/>
          </cell>
          <cell r="EL838" t="str">
            <v>NO</v>
          </cell>
          <cell r="EM838" t="str">
            <v>No Aplica</v>
          </cell>
          <cell r="EN838" t="str">
            <v xml:space="preserve">120
</v>
          </cell>
          <cell r="EO838" t="e">
            <v>#VALUE!</v>
          </cell>
          <cell r="EP838">
            <v>45669</v>
          </cell>
          <cell r="ES838" t="str">
            <v>Clausula 1 - Numeral 6 y 23</v>
          </cell>
          <cell r="ET83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38" t="str">
            <v>No aplica</v>
          </cell>
        </row>
        <row r="839">
          <cell r="E839">
            <v>833</v>
          </cell>
          <cell r="F839" t="str">
            <v>833-2022</v>
          </cell>
          <cell r="G839" t="str">
            <v>CO1.PCCNTR.3477195</v>
          </cell>
          <cell r="H839" t="str">
            <v>BENEFICIAR 15851 HOGARES  CON SUBSIDIOS PARA ADQUISICIÓN DE VIVIENDA VIS Y VIP</v>
          </cell>
          <cell r="I839" t="str">
            <v>En Ejecución</v>
          </cell>
          <cell r="J839" t="str">
            <v>https://community.secop.gov.co/Public/Tendering/OpportunityDetail/Index?noticeUID=CO1.NTC.2756434&amp;isFromPublicArea=True&amp;isModal=true&amp;asPopupView=true</v>
          </cell>
          <cell r="K839" t="str">
            <v>SDHT-SDRPUB-PSP-043-2022</v>
          </cell>
          <cell r="L839" t="str">
            <v>X</v>
          </cell>
          <cell r="N839" t="str">
            <v>CC</v>
          </cell>
          <cell r="O839">
            <v>1115852559</v>
          </cell>
          <cell r="P839">
            <v>9</v>
          </cell>
          <cell r="Q839" t="str">
            <v xml:space="preserve">CASTRO </v>
          </cell>
          <cell r="R839" t="str">
            <v>PABLO CALA</v>
          </cell>
          <cell r="S839" t="str">
            <v>No Aplica</v>
          </cell>
          <cell r="T839" t="str">
            <v xml:space="preserve">PABLO CALA CASTRO </v>
          </cell>
          <cell r="U839" t="str">
            <v>M</v>
          </cell>
          <cell r="V839">
            <v>44588</v>
          </cell>
          <cell r="W839" t="str">
            <v>No Aplica</v>
          </cell>
          <cell r="X839">
            <v>44589</v>
          </cell>
          <cell r="Y839">
            <v>44861</v>
          </cell>
          <cell r="Z839" t="str">
            <v>Contratación Directa</v>
          </cell>
          <cell r="AA839" t="str">
            <v>Contrato</v>
          </cell>
          <cell r="AB839" t="str">
            <v>Prestación de Servicios Profesionales</v>
          </cell>
          <cell r="AC839" t="str">
            <v>PRESTAR SERVICIOS PROFESIONALES JURÍDICOS EN LOS PROGRAMAS E INSTRUMENTOS DE FINANCIACIÓN PARA EL ACCESO A LA VIVIENDA VIS Y VIP DE LA SECRETARÍA DISTRITAL DEL HÁBITAT.</v>
          </cell>
          <cell r="AD839">
            <v>44589</v>
          </cell>
          <cell r="AE839">
            <v>44589</v>
          </cell>
          <cell r="AF839">
            <v>44589</v>
          </cell>
          <cell r="AG839">
            <v>44861</v>
          </cell>
          <cell r="AH839">
            <v>9</v>
          </cell>
          <cell r="AI839">
            <v>0</v>
          </cell>
          <cell r="AJ839">
            <v>9</v>
          </cell>
          <cell r="AK839">
            <v>9</v>
          </cell>
          <cell r="AL839">
            <v>0</v>
          </cell>
          <cell r="AN839">
            <v>44861</v>
          </cell>
          <cell r="AO839">
            <v>41715000</v>
          </cell>
          <cell r="AP839">
            <v>41715000</v>
          </cell>
          <cell r="AQ839">
            <v>4635000</v>
          </cell>
          <cell r="AR839">
            <v>0</v>
          </cell>
          <cell r="AS839">
            <v>3728</v>
          </cell>
          <cell r="AT839">
            <v>471</v>
          </cell>
          <cell r="AU839">
            <v>44565</v>
          </cell>
          <cell r="AV839">
            <v>41715000</v>
          </cell>
          <cell r="AW839" t="str">
            <v>O23011601010000007823</v>
          </cell>
          <cell r="AX839" t="str">
            <v>INVERSION</v>
          </cell>
          <cell r="AY839">
            <v>0</v>
          </cell>
          <cell r="AZ839" t="str">
            <v>5000286165</v>
          </cell>
          <cell r="BA839">
            <v>856</v>
          </cell>
          <cell r="BB839">
            <v>44588</v>
          </cell>
          <cell r="BC839">
            <v>41715000</v>
          </cell>
          <cell r="BK839" t="str">
            <v/>
          </cell>
          <cell r="CE839" t="str">
            <v/>
          </cell>
          <cell r="CF839" t="str">
            <v/>
          </cell>
          <cell r="EL839" t="str">
            <v>NO</v>
          </cell>
          <cell r="EM839" t="str">
            <v>No Aplica</v>
          </cell>
          <cell r="EN839" t="str">
            <v xml:space="preserve">120
</v>
          </cell>
          <cell r="EO839" t="e">
            <v>#VALUE!</v>
          </cell>
          <cell r="EP839">
            <v>45761</v>
          </cell>
          <cell r="ES839" t="str">
            <v>Clausula 1 - Numeral 6 y 23</v>
          </cell>
          <cell r="ET83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39" t="str">
            <v>No aplica</v>
          </cell>
        </row>
        <row r="840">
          <cell r="E840">
            <v>834</v>
          </cell>
          <cell r="F840" t="str">
            <v>834-2022</v>
          </cell>
          <cell r="G840" t="str">
            <v>CO1.PCCNTR.3456160</v>
          </cell>
          <cell r="H840" t="str">
            <v>IMPLEMENTAR 1  SISTEMA  DE LA SDHT</v>
          </cell>
          <cell r="I840" t="str">
            <v>Terminado</v>
          </cell>
          <cell r="J840" t="str">
            <v>https://community.secop.gov.co/Public/Tendering/OpportunityDetail/Index?noticeUID=CO1.NTC.2739729&amp;isFromPublicArea=True&amp;isModal=true&amp;asPopupView=true</v>
          </cell>
          <cell r="K840" t="str">
            <v>SDHT-SGC-PSP-026-2022</v>
          </cell>
          <cell r="L840" t="str">
            <v>X</v>
          </cell>
          <cell r="N840" t="str">
            <v>CC</v>
          </cell>
          <cell r="O840">
            <v>79600070</v>
          </cell>
          <cell r="P840">
            <v>8</v>
          </cell>
          <cell r="Q840" t="str">
            <v xml:space="preserve">MORENO </v>
          </cell>
          <cell r="R840" t="str">
            <v>OSCAR FLOREZ</v>
          </cell>
          <cell r="S840" t="str">
            <v>No Aplica</v>
          </cell>
          <cell r="T840" t="str">
            <v xml:space="preserve">OSCAR FLOREZ MORENO </v>
          </cell>
          <cell r="U840" t="str">
            <v>M</v>
          </cell>
          <cell r="V840">
            <v>44587</v>
          </cell>
          <cell r="W840">
            <v>44589</v>
          </cell>
          <cell r="X840">
            <v>44588</v>
          </cell>
          <cell r="Y840">
            <v>44768</v>
          </cell>
          <cell r="Z840" t="str">
            <v>Contratación Directa</v>
          </cell>
          <cell r="AA840" t="str">
            <v>Contrato</v>
          </cell>
          <cell r="AB840" t="str">
            <v>Prestación de Servicios Profesionales</v>
          </cell>
          <cell r="AC840" t="str">
            <v>PRESTAR SERVICIOS PROFESIONALES ESPECIALIZADOS PARA SEGUIMIENTO Y GESTIÓN DE LOS PROYECTOS ESTRATÉGICOS PRIORIZADOS POR LA SECRETARÍA DISTRITAL DEL HÁBITAT.</v>
          </cell>
          <cell r="AD840">
            <v>44589</v>
          </cell>
          <cell r="AE840">
            <v>44589</v>
          </cell>
          <cell r="AF840">
            <v>44589</v>
          </cell>
          <cell r="AG840">
            <v>44769</v>
          </cell>
          <cell r="AH840">
            <v>6</v>
          </cell>
          <cell r="AI840">
            <v>0</v>
          </cell>
          <cell r="AJ840">
            <v>6</v>
          </cell>
          <cell r="AK840">
            <v>6</v>
          </cell>
          <cell r="AL840">
            <v>0</v>
          </cell>
          <cell r="AN840">
            <v>44769</v>
          </cell>
          <cell r="AO840">
            <v>72000000</v>
          </cell>
          <cell r="AP840">
            <v>72000000</v>
          </cell>
          <cell r="AQ840">
            <v>12000000</v>
          </cell>
          <cell r="AR840">
            <v>0</v>
          </cell>
          <cell r="AS840">
            <v>3784</v>
          </cell>
          <cell r="AT840">
            <v>919</v>
          </cell>
          <cell r="AU840">
            <v>44581</v>
          </cell>
          <cell r="AV840">
            <v>72000000</v>
          </cell>
          <cell r="AW840" t="str">
            <v>O23011605560000007754</v>
          </cell>
          <cell r="AX840" t="str">
            <v>INVERSION</v>
          </cell>
          <cell r="AY840">
            <v>0</v>
          </cell>
          <cell r="AZ840" t="str">
            <v>5000284468</v>
          </cell>
          <cell r="BA840">
            <v>829</v>
          </cell>
          <cell r="BB840">
            <v>44588</v>
          </cell>
          <cell r="BC840">
            <v>72000000</v>
          </cell>
          <cell r="BK840" t="str">
            <v/>
          </cell>
          <cell r="CE840" t="str">
            <v/>
          </cell>
          <cell r="CF840" t="str">
            <v/>
          </cell>
          <cell r="EL840" t="str">
            <v>NO</v>
          </cell>
          <cell r="EM840" t="str">
            <v>No Aplica</v>
          </cell>
          <cell r="EN840" t="str">
            <v xml:space="preserve">120
</v>
          </cell>
          <cell r="EO840" t="e">
            <v>#VALUE!</v>
          </cell>
          <cell r="EP840">
            <v>45669</v>
          </cell>
          <cell r="ES840" t="str">
            <v>Clausula 1 - Numeral 6 y 23</v>
          </cell>
          <cell r="ET84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40" t="str">
            <v>No aplica</v>
          </cell>
        </row>
        <row r="841">
          <cell r="E841">
            <v>835</v>
          </cell>
          <cell r="F841" t="str">
            <v>835-2022</v>
          </cell>
          <cell r="G841" t="str">
            <v>CO1.PCCNTR.3474848</v>
          </cell>
          <cell r="H841" t="str">
            <v>DESARROLLAR 1  DOCUMENTO NORMATIVO SOBRE LA FORMULACIÓN DE LOS INSTRUMENTOS DE PLANEACIÓN DE SEGUNDO NIVEL EN UNIDADES DEFICITARIAS A CARGO DE LA SDHT</v>
          </cell>
          <cell r="I841" t="str">
            <v>Terminación Anticipada</v>
          </cell>
          <cell r="J841" t="str">
            <v>https://community.secop.gov.co/Public/Tendering/OpportunityDetail/Index?noticeUID=CO1.NTC.2754468&amp;isFromPublicArea=True&amp;isModal=true&amp;asPopupView=true</v>
          </cell>
          <cell r="K841" t="str">
            <v>SDHT-SDIS-PSP-041-2022</v>
          </cell>
          <cell r="L841" t="str">
            <v>X</v>
          </cell>
          <cell r="N841" t="str">
            <v>CC</v>
          </cell>
          <cell r="O841">
            <v>1018437778</v>
          </cell>
          <cell r="P841">
            <v>4</v>
          </cell>
          <cell r="Q841" t="str">
            <v>BUITRAGO REDONDO</v>
          </cell>
          <cell r="R841" t="str">
            <v>ANGELICA DEL PILAR</v>
          </cell>
          <cell r="S841" t="str">
            <v>No Aplica</v>
          </cell>
          <cell r="T841" t="str">
            <v>ANGELICA DEL PILAR BUITRAGO REDONDO</v>
          </cell>
          <cell r="U841" t="str">
            <v>F</v>
          </cell>
          <cell r="V841">
            <v>44588</v>
          </cell>
          <cell r="W841" t="str">
            <v>28/01/2022</v>
          </cell>
          <cell r="X841" t="str">
            <v>28/01/2022</v>
          </cell>
          <cell r="Y841">
            <v>44926</v>
          </cell>
          <cell r="Z841" t="str">
            <v>Contratación Directa</v>
          </cell>
          <cell r="AA841" t="str">
            <v>Contrato</v>
          </cell>
          <cell r="AB841" t="str">
            <v>Prestación de Servicios Profesionales</v>
          </cell>
          <cell r="AC841" t="str">
            <v xml:space="preserve"> 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v>
          </cell>
          <cell r="AD841">
            <v>44588</v>
          </cell>
          <cell r="AE841">
            <v>44589</v>
          </cell>
          <cell r="AF841">
            <v>44589</v>
          </cell>
          <cell r="AG841">
            <v>44816</v>
          </cell>
          <cell r="AH841">
            <v>7</v>
          </cell>
          <cell r="AI841">
            <v>15</v>
          </cell>
          <cell r="AJ841">
            <v>7.5</v>
          </cell>
          <cell r="AK841">
            <v>7</v>
          </cell>
          <cell r="AL841">
            <v>15</v>
          </cell>
          <cell r="AM841">
            <v>44816</v>
          </cell>
          <cell r="AN841">
            <v>44736</v>
          </cell>
          <cell r="AO841">
            <v>52500000</v>
          </cell>
          <cell r="AP841">
            <v>34300000</v>
          </cell>
          <cell r="AQ841">
            <v>7000000</v>
          </cell>
          <cell r="AR841">
            <v>0</v>
          </cell>
          <cell r="AS841">
            <v>3685</v>
          </cell>
          <cell r="AT841">
            <v>934</v>
          </cell>
          <cell r="AU841">
            <v>44582</v>
          </cell>
          <cell r="AV841">
            <v>52500000</v>
          </cell>
          <cell r="AW841" t="str">
            <v>O23011601190000007721</v>
          </cell>
          <cell r="AX841" t="str">
            <v>INVERSION</v>
          </cell>
          <cell r="AY841">
            <v>0</v>
          </cell>
          <cell r="AZ841" t="str">
            <v>5000286275</v>
          </cell>
          <cell r="BA841">
            <v>857</v>
          </cell>
          <cell r="BB841">
            <v>44588</v>
          </cell>
          <cell r="BC841">
            <v>52500000</v>
          </cell>
          <cell r="BK841" t="str">
            <v/>
          </cell>
          <cell r="CE841" t="str">
            <v/>
          </cell>
          <cell r="CF841" t="str">
            <v/>
          </cell>
          <cell r="EG841">
            <v>44736</v>
          </cell>
          <cell r="EH841">
            <v>18200000</v>
          </cell>
          <cell r="EI841" t="str">
            <v>ok</v>
          </cell>
          <cell r="EJ841" t="str">
            <v>Por Terminación Anticipada</v>
          </cell>
          <cell r="EK841">
            <v>44737</v>
          </cell>
          <cell r="EL841" t="str">
            <v>NO</v>
          </cell>
          <cell r="EM841" t="str">
            <v>No Aplica</v>
          </cell>
          <cell r="EN841" t="str">
            <v>No Aplica</v>
          </cell>
          <cell r="EO841" t="e">
            <v>#VALUE!</v>
          </cell>
          <cell r="EP841">
            <v>45636</v>
          </cell>
          <cell r="ES841" t="str">
            <v>Clausula 1 - Numeral 6 y 23</v>
          </cell>
          <cell r="ET84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41" t="str">
            <v>No aplica</v>
          </cell>
        </row>
        <row r="842">
          <cell r="E842">
            <v>836</v>
          </cell>
          <cell r="F842" t="str">
            <v>836-2022</v>
          </cell>
          <cell r="G842" t="str">
            <v>CO1.PCCNTR.3475178</v>
          </cell>
          <cell r="H842" t="str">
            <v>DESARROLLAR 1  DOCUMENTO NORMATIVO SOBRE LA FORMULACIÓN DE LOS INSTRUMENTOS DE PLANEACIÓN DE SEGUNDO NIVEL EN UNIDADES DEFICITARIAS A CARGO DE LA SDHT</v>
          </cell>
          <cell r="I842" t="str">
            <v>Terminación Anticipada</v>
          </cell>
          <cell r="J842" t="str">
            <v>https://community.secop.gov.co/Public/Tendering/OpportunityDetail/Index?noticeUID=CO1.NTC.2749551&amp;isFromPublicArea=True&amp;isModal=true&amp;asPopupView=true</v>
          </cell>
          <cell r="K842" t="str">
            <v>SDHT-SDIS-PSP-047-2022</v>
          </cell>
          <cell r="L842" t="str">
            <v>X</v>
          </cell>
          <cell r="N842" t="str">
            <v>CC</v>
          </cell>
          <cell r="O842">
            <v>52219856</v>
          </cell>
          <cell r="P842">
            <v>9</v>
          </cell>
          <cell r="Q842" t="str">
            <v>RAMIREZ SUAREZ</v>
          </cell>
          <cell r="R842" t="str">
            <v>LUISA MARGARITA</v>
          </cell>
          <cell r="S842" t="str">
            <v>No Aplica</v>
          </cell>
          <cell r="T842" t="str">
            <v>LUISA MARGARITA RAMIREZ SUAREZ</v>
          </cell>
          <cell r="U842" t="str">
            <v>F</v>
          </cell>
          <cell r="V842">
            <v>44588</v>
          </cell>
          <cell r="W842">
            <v>44589</v>
          </cell>
          <cell r="X842">
            <v>44589</v>
          </cell>
          <cell r="Y842">
            <v>44926</v>
          </cell>
          <cell r="Z842" t="str">
            <v>Contratación Directa</v>
          </cell>
          <cell r="AA842" t="str">
            <v>Contrato</v>
          </cell>
          <cell r="AB842" t="str">
            <v>Prestación de Servicios Profesionales</v>
          </cell>
          <cell r="AC842" t="str">
            <v xml:space="preserve"> PRESTAR SERVICIOS PROFESIONALES PARA ADELANTAR ACTIVIDADES DE ARTICULACIÓN PARA LA IMPLEMENTACIÓN Y EL DISEÑO DE ESTRATEGIAS TERRITORIALES A PARTIR DE LOS COMPONENTES SOCIALES, COMUNICACIONALES Y PARTICIPATIVOS</v>
          </cell>
          <cell r="AD842">
            <v>44589</v>
          </cell>
          <cell r="AE842">
            <v>44589</v>
          </cell>
          <cell r="AF842">
            <v>44589</v>
          </cell>
          <cell r="AG842">
            <v>44877</v>
          </cell>
          <cell r="AH842">
            <v>9</v>
          </cell>
          <cell r="AI842">
            <v>15</v>
          </cell>
          <cell r="AJ842">
            <v>9.5</v>
          </cell>
          <cell r="AK842">
            <v>9</v>
          </cell>
          <cell r="AL842">
            <v>15</v>
          </cell>
          <cell r="AN842">
            <v>44877</v>
          </cell>
          <cell r="AO842">
            <v>85500000</v>
          </cell>
          <cell r="AP842">
            <v>53400000</v>
          </cell>
          <cell r="AQ842">
            <v>9000000</v>
          </cell>
          <cell r="AR842">
            <v>0</v>
          </cell>
          <cell r="AS842">
            <v>3691</v>
          </cell>
          <cell r="AT842">
            <v>850</v>
          </cell>
          <cell r="AU842">
            <v>44573</v>
          </cell>
          <cell r="AV842">
            <v>85500000</v>
          </cell>
          <cell r="AW842" t="str">
            <v>O23011601190000007721</v>
          </cell>
          <cell r="AX842" t="str">
            <v>INVERSION</v>
          </cell>
          <cell r="AY842">
            <v>0</v>
          </cell>
          <cell r="AZ842" t="str">
            <v>5000285689</v>
          </cell>
          <cell r="BA842">
            <v>853</v>
          </cell>
          <cell r="BB842">
            <v>44588</v>
          </cell>
          <cell r="BC842">
            <v>85500000</v>
          </cell>
          <cell r="BK842" t="str">
            <v/>
          </cell>
          <cell r="CE842" t="str">
            <v/>
          </cell>
          <cell r="CF842" t="str">
            <v/>
          </cell>
          <cell r="EH842">
            <v>32100000</v>
          </cell>
          <cell r="EJ842" t="str">
            <v>Terminación Anticipada</v>
          </cell>
          <cell r="EK842">
            <v>44768</v>
          </cell>
          <cell r="EL842" t="str">
            <v>NO</v>
          </cell>
          <cell r="EM842" t="str">
            <v>No Aplica</v>
          </cell>
          <cell r="EN842" t="str">
            <v xml:space="preserve">120
</v>
          </cell>
          <cell r="EO842" t="e">
            <v>#VALUE!</v>
          </cell>
          <cell r="EP842">
            <v>45777</v>
          </cell>
          <cell r="ES842" t="str">
            <v>Clausula 1 - Numeral 6 y 23</v>
          </cell>
          <cell r="ET84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42" t="str">
            <v>No aplica</v>
          </cell>
        </row>
        <row r="843">
          <cell r="E843">
            <v>837</v>
          </cell>
          <cell r="F843" t="str">
            <v>837-2022</v>
          </cell>
          <cell r="G843" t="str">
            <v>CO1.PCCNTR.3474366</v>
          </cell>
          <cell r="H843" t="str">
            <v>DESARROLLAR 1  DOCUMENTO NORMATIVO SOBRE LA FORMULACIÓN DE LOS INSTRUMENTOS DE PLANEACIÓN DE SEGUNDO NIVEL EN UNIDADES DEFICITARIAS A CARGO DE LA SDHT</v>
          </cell>
          <cell r="I843" t="str">
            <v>En Ejecución</v>
          </cell>
          <cell r="J843" t="str">
            <v>https://community.secop.gov.co/Public/Tendering/OpportunityDetail/Index?noticeUID=CO1.NTC.2754150&amp;isFromPublicArea=True&amp;isModal=true&amp;asPopupView=true</v>
          </cell>
          <cell r="K843" t="str">
            <v>SDHT-SDIS-PSP-049-2022</v>
          </cell>
          <cell r="L843" t="str">
            <v>X</v>
          </cell>
          <cell r="N843" t="str">
            <v>CC</v>
          </cell>
          <cell r="O843">
            <v>1032501225</v>
          </cell>
          <cell r="P843">
            <v>8</v>
          </cell>
          <cell r="Q843" t="str">
            <v>CAMELO BARRERA</v>
          </cell>
          <cell r="R843" t="str">
            <v>JOSE ANDRES</v>
          </cell>
          <cell r="S843" t="str">
            <v>No Aplica</v>
          </cell>
          <cell r="T843" t="str">
            <v>JOSE ANDRES CAMELO BARRERA</v>
          </cell>
          <cell r="U843" t="str">
            <v>M</v>
          </cell>
          <cell r="V843">
            <v>44588</v>
          </cell>
          <cell r="W843" t="str">
            <v>Contratistanohacargadopoliza</v>
          </cell>
          <cell r="X843" t="str">
            <v>28/01/2022</v>
          </cell>
          <cell r="Y843">
            <v>44926</v>
          </cell>
          <cell r="Z843" t="str">
            <v>Contratación Directa</v>
          </cell>
          <cell r="AA843" t="str">
            <v>Contrato</v>
          </cell>
          <cell r="AB843" t="str">
            <v>Prestación de Servicios Profesionales</v>
          </cell>
          <cell r="AC843" t="str">
            <v>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v>
          </cell>
          <cell r="AD843">
            <v>44588</v>
          </cell>
          <cell r="AE843">
            <v>44595</v>
          </cell>
          <cell r="AF843">
            <v>44595</v>
          </cell>
          <cell r="AG843">
            <v>44882</v>
          </cell>
          <cell r="AH843">
            <v>9</v>
          </cell>
          <cell r="AI843">
            <v>15</v>
          </cell>
          <cell r="AJ843">
            <v>9.5</v>
          </cell>
          <cell r="AK843">
            <v>9</v>
          </cell>
          <cell r="AL843">
            <v>15</v>
          </cell>
          <cell r="AN843">
            <v>44882</v>
          </cell>
          <cell r="AO843">
            <v>52250000</v>
          </cell>
          <cell r="AP843">
            <v>52250000</v>
          </cell>
          <cell r="AQ843">
            <v>5500000</v>
          </cell>
          <cell r="AR843">
            <v>0</v>
          </cell>
          <cell r="AS843">
            <v>3693</v>
          </cell>
          <cell r="AT843">
            <v>851</v>
          </cell>
          <cell r="AU843">
            <v>44573</v>
          </cell>
          <cell r="AV843">
            <v>52250000</v>
          </cell>
          <cell r="AW843" t="str">
            <v>O23011601190000007721</v>
          </cell>
          <cell r="AX843" t="str">
            <v>INVERSION</v>
          </cell>
          <cell r="AY843">
            <v>0</v>
          </cell>
          <cell r="AZ843" t="str">
            <v>5000285039</v>
          </cell>
          <cell r="BA843">
            <v>846</v>
          </cell>
          <cell r="BB843">
            <v>44588</v>
          </cell>
          <cell r="BC843">
            <v>52250000</v>
          </cell>
          <cell r="BK843" t="str">
            <v/>
          </cell>
          <cell r="CE843" t="str">
            <v/>
          </cell>
          <cell r="CF843" t="str">
            <v/>
          </cell>
          <cell r="EL843" t="str">
            <v>NO</v>
          </cell>
          <cell r="EM843" t="str">
            <v>No Aplica</v>
          </cell>
          <cell r="EN843" t="str">
            <v xml:space="preserve">120
</v>
          </cell>
          <cell r="EO843" t="e">
            <v>#VALUE!</v>
          </cell>
          <cell r="EP843">
            <v>45782</v>
          </cell>
          <cell r="ES843" t="str">
            <v>Clausula 1 - Numeral 6 y 23</v>
          </cell>
          <cell r="ET84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43" t="str">
            <v>No aplica</v>
          </cell>
        </row>
        <row r="844">
          <cell r="E844">
            <v>838</v>
          </cell>
          <cell r="F844" t="str">
            <v>838-2022</v>
          </cell>
          <cell r="G844" t="str">
            <v>CO1.PCCNTR.3475236</v>
          </cell>
          <cell r="H844" t="str">
            <v>GESTIONAR Y ATENDER EL 100 % DE LOS REQUERIMIENTOS ALLEGADOS A LA ENTIDAD, RELACIONADOS CON ARRENDAMIENTO Y DESARROLLO DE VIVIENDA</v>
          </cell>
          <cell r="I844" t="str">
            <v>En Ejecución</v>
          </cell>
          <cell r="J844" t="str">
            <v>https://community.secop.gov.co/Public/Tendering/OpportunityDetail/Index?noticeUID=CO1.NTC.2754907&amp;isFromPublicArea=True&amp;isModal=true&amp;asPopupView=true</v>
          </cell>
          <cell r="K844" t="str">
            <v>SDHT-SDICV-PSP-077-2022</v>
          </cell>
          <cell r="L844" t="str">
            <v>X</v>
          </cell>
          <cell r="N844" t="str">
            <v>CC</v>
          </cell>
          <cell r="O844">
            <v>20390581</v>
          </cell>
          <cell r="P844">
            <v>2</v>
          </cell>
          <cell r="Q844" t="str">
            <v>ARDILA HERRERA</v>
          </cell>
          <cell r="R844" t="str">
            <v>MYRIAM ESTELA</v>
          </cell>
          <cell r="S844" t="str">
            <v>No Aplica</v>
          </cell>
          <cell r="T844" t="str">
            <v>MYRIAM ESTELA ARDILA HERRERA</v>
          </cell>
          <cell r="U844" t="str">
            <v>F</v>
          </cell>
          <cell r="V844">
            <v>44588</v>
          </cell>
          <cell r="W844" t="str">
            <v>No Aplica</v>
          </cell>
          <cell r="X844">
            <v>44589</v>
          </cell>
          <cell r="Y844">
            <v>44768</v>
          </cell>
          <cell r="Z844" t="str">
            <v>Contratación Directa</v>
          </cell>
          <cell r="AA844" t="str">
            <v>Contrato</v>
          </cell>
          <cell r="AB844" t="str">
            <v>Prestación de Servicios Profesionales</v>
          </cell>
          <cell r="AC844" t="str">
            <v xml:space="preserve"> PRESTAR SERVICIOS PROFESIONALES DE APOYO JURIDICO PARA SUSTANCIAR INVESTIGACIONES ADMINISTRATIVAS RELACIONADAS CON LA ENAJENACION Y ARRENDAMIENTO DE VIVIENDA</v>
          </cell>
          <cell r="AD844">
            <v>44589</v>
          </cell>
          <cell r="AE844">
            <v>44593</v>
          </cell>
          <cell r="AF844">
            <v>44593</v>
          </cell>
          <cell r="AG844">
            <v>44773</v>
          </cell>
          <cell r="AH844">
            <v>6</v>
          </cell>
          <cell r="AI844">
            <v>0</v>
          </cell>
          <cell r="AJ844">
            <v>6</v>
          </cell>
          <cell r="AK844">
            <v>6</v>
          </cell>
          <cell r="AL844">
            <v>0</v>
          </cell>
          <cell r="AN844">
            <v>44773</v>
          </cell>
          <cell r="AO844">
            <v>34299000</v>
          </cell>
          <cell r="AP844">
            <v>34299000</v>
          </cell>
          <cell r="AQ844">
            <v>5716500</v>
          </cell>
          <cell r="AR844">
            <v>0</v>
          </cell>
          <cell r="AS844">
            <v>2867</v>
          </cell>
          <cell r="AT844">
            <v>956</v>
          </cell>
          <cell r="AU844">
            <v>44587</v>
          </cell>
          <cell r="AV844">
            <v>34299000</v>
          </cell>
          <cell r="AW844" t="str">
            <v>O23011603450000007812</v>
          </cell>
          <cell r="AX844" t="str">
            <v>INVERSION</v>
          </cell>
          <cell r="AY844">
            <v>0</v>
          </cell>
          <cell r="AZ844" t="str">
            <v>5000287260</v>
          </cell>
          <cell r="BA844">
            <v>867</v>
          </cell>
          <cell r="BB844">
            <v>44589</v>
          </cell>
          <cell r="BC844">
            <v>34299000</v>
          </cell>
          <cell r="BK844" t="str">
            <v/>
          </cell>
          <cell r="CE844" t="str">
            <v/>
          </cell>
          <cell r="CF844" t="str">
            <v/>
          </cell>
          <cell r="EL844" t="str">
            <v>NO</v>
          </cell>
          <cell r="EM844" t="str">
            <v>No Aplica</v>
          </cell>
          <cell r="EN844" t="str">
            <v xml:space="preserve">120
</v>
          </cell>
          <cell r="EO844" t="e">
            <v>#VALUE!</v>
          </cell>
          <cell r="EP844">
            <v>45673</v>
          </cell>
          <cell r="ES844" t="str">
            <v>Clausula 1 - Numeral 6 y 23</v>
          </cell>
          <cell r="ET84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44" t="str">
            <v>No aplica</v>
          </cell>
        </row>
        <row r="845">
          <cell r="E845">
            <v>839</v>
          </cell>
          <cell r="F845" t="str">
            <v>839-2022</v>
          </cell>
          <cell r="G845" t="str">
            <v>CO1.PCCNTR.3472770</v>
          </cell>
          <cell r="H845" t="str">
            <v xml:space="preserve">ASIGNAR 4500 SUBSIDIOS PARA MEJORAMIENTO DE VIVIENDA PRIORIZANDO HOGARES CON JEFATURA FEMENINA, PERSONAS CON DISCAPACIDAD, VÍCTIMAS DEL CONFLICTO ARMADO, POBLACIÓN ÉTNICA Y ADULTOS MAYORES </v>
          </cell>
          <cell r="I845" t="str">
            <v>En Ejecución</v>
          </cell>
          <cell r="J845" t="str">
            <v>https://community.secop.gov.co/Public/Tendering/OpportunityDetail/Index?noticeUID=CO1.NTC.2752943&amp;isFromPublicArea=True&amp;isModal=true&amp;asPopupView=true</v>
          </cell>
          <cell r="K845" t="str">
            <v>SDHT-SDB-PSAG-059-2022</v>
          </cell>
          <cell r="L845" t="str">
            <v>X</v>
          </cell>
          <cell r="N845" t="str">
            <v>CC</v>
          </cell>
          <cell r="O845">
            <v>80251768</v>
          </cell>
          <cell r="P845">
            <v>5</v>
          </cell>
          <cell r="Q845" t="str">
            <v>JARAMILLO CERINZA</v>
          </cell>
          <cell r="R845" t="str">
            <v>EDUAR FERNANDO</v>
          </cell>
          <cell r="S845" t="str">
            <v>No Aplica</v>
          </cell>
          <cell r="T845" t="str">
            <v>EDUAR FERNANDO JARAMILLO CERINZA</v>
          </cell>
          <cell r="U845" t="str">
            <v>M</v>
          </cell>
          <cell r="V845">
            <v>44588</v>
          </cell>
          <cell r="W845">
            <v>44592</v>
          </cell>
          <cell r="X845">
            <v>44589</v>
          </cell>
          <cell r="Y845">
            <v>44923</v>
          </cell>
          <cell r="Z845" t="str">
            <v>Contratación Directa</v>
          </cell>
          <cell r="AA845" t="str">
            <v>Contrato</v>
          </cell>
          <cell r="AB845" t="str">
            <v>Prestación de Servicios  de Apoyo a la Gestión</v>
          </cell>
          <cell r="AC845" t="str">
            <v xml:space="preserve"> PRESTAR SERVICIOS DE APOYO A LA GESTIÓN DOCUMENTAL PARA LA ESTRUCTURACIÓN DE MEJORAMIENTOS DE VIVIENDA Y DEMÁS PROCESOS ADELANTADOS POR LA SUBDIRECCIÓN DE BARRIOS DE LA SECRETARÍA DISTRITAL DEL HÁBITAT</v>
          </cell>
          <cell r="AD845">
            <v>44592</v>
          </cell>
          <cell r="AE845">
            <v>44593</v>
          </cell>
          <cell r="AF845">
            <v>44593</v>
          </cell>
          <cell r="AG845">
            <v>44926</v>
          </cell>
          <cell r="AH845">
            <v>11</v>
          </cell>
          <cell r="AI845">
            <v>0</v>
          </cell>
          <cell r="AJ845">
            <v>11</v>
          </cell>
          <cell r="AK845">
            <v>11</v>
          </cell>
          <cell r="AL845">
            <v>0</v>
          </cell>
          <cell r="AN845">
            <v>44926</v>
          </cell>
          <cell r="AO845">
            <v>33660000</v>
          </cell>
          <cell r="AP845">
            <v>33660000</v>
          </cell>
          <cell r="AQ845">
            <v>3060000</v>
          </cell>
          <cell r="AR845">
            <v>0</v>
          </cell>
          <cell r="AS845">
            <v>2735</v>
          </cell>
          <cell r="AT845">
            <v>112</v>
          </cell>
          <cell r="AU845">
            <v>44564</v>
          </cell>
          <cell r="AV845">
            <v>36300000</v>
          </cell>
          <cell r="AW845" t="str">
            <v>O23011601010000007715</v>
          </cell>
          <cell r="AX845" t="str">
            <v>INVERSION</v>
          </cell>
          <cell r="AY845">
            <v>0</v>
          </cell>
          <cell r="AZ845" t="str">
            <v>5000287210</v>
          </cell>
          <cell r="BA845">
            <v>865</v>
          </cell>
          <cell r="BB845">
            <v>44589</v>
          </cell>
          <cell r="BC845">
            <v>33660000</v>
          </cell>
          <cell r="BK845" t="str">
            <v/>
          </cell>
          <cell r="CE845" t="str">
            <v/>
          </cell>
          <cell r="CF845" t="str">
            <v/>
          </cell>
          <cell r="EL845" t="str">
            <v>NO</v>
          </cell>
          <cell r="EM845" t="str">
            <v>No Aplica</v>
          </cell>
          <cell r="EN845" t="str">
            <v xml:space="preserve">120
</v>
          </cell>
          <cell r="EO845" t="e">
            <v>#VALUE!</v>
          </cell>
          <cell r="EP845">
            <v>45826</v>
          </cell>
          <cell r="ES845" t="str">
            <v>Clausula 1 - Numeral 6 y 23</v>
          </cell>
          <cell r="ET84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45" t="str">
            <v>No aplica</v>
          </cell>
        </row>
        <row r="846">
          <cell r="E846">
            <v>840</v>
          </cell>
          <cell r="F846" t="str">
            <v>840-2022</v>
          </cell>
          <cell r="G846" t="str">
            <v>CO1.PCCNTR.3473124</v>
          </cell>
          <cell r="H846" t="str">
            <v>ASIGNAR 1250 SUBSIDIOS DISTRITALES DE MEJORAMIENTO DE VIVIENDA</v>
          </cell>
          <cell r="I846" t="str">
            <v>En Ejecución</v>
          </cell>
          <cell r="J846" t="str">
            <v>https://community.secop.gov.co/Public/Tendering/OpportunityDetail/Index?noticeUID=CO1.NTC.2753105&amp;isFromPublicArea=True&amp;isModal=true&amp;asPopupView=true</v>
          </cell>
          <cell r="K846" t="str">
            <v>SDHT-SDB-PSAG-117-2022</v>
          </cell>
          <cell r="L846" t="str">
            <v>X</v>
          </cell>
          <cell r="N846" t="str">
            <v>CC</v>
          </cell>
          <cell r="O846">
            <v>1010239343</v>
          </cell>
          <cell r="P846">
            <v>6</v>
          </cell>
          <cell r="Q846" t="str">
            <v>ALVAREZ BORDA</v>
          </cell>
          <cell r="R846" t="str">
            <v>LIZETH LORENA</v>
          </cell>
          <cell r="S846" t="str">
            <v>No Aplica</v>
          </cell>
          <cell r="T846" t="str">
            <v>LIZETH LORENA ALVAREZ BORDA</v>
          </cell>
          <cell r="U846" t="str">
            <v>F</v>
          </cell>
          <cell r="V846">
            <v>44588</v>
          </cell>
          <cell r="W846">
            <v>44589</v>
          </cell>
          <cell r="X846">
            <v>44589</v>
          </cell>
          <cell r="Y846">
            <v>44923</v>
          </cell>
          <cell r="Z846" t="str">
            <v>Contratación Directa</v>
          </cell>
          <cell r="AA846" t="str">
            <v>Contrato</v>
          </cell>
          <cell r="AB846" t="str">
            <v>Prestación de Servicios  de Apoyo a la Gestión</v>
          </cell>
          <cell r="AC846" t="str">
            <v xml:space="preserve"> PRESTAR SERVICIOS DE APOYO A LA GESTIÓN DOCUMENTAL PARA LA IMPLEMENTACIÓN DEL PROYECTO PILOTO "PLAN TERRAZAS" Y DEMÁS PROCESOS ADELANTADOS POR LA SUBDIRECCIÓN DE BARRIOS DE LA SECRETARÍA DISTRITAL DEL HÁBITAT</v>
          </cell>
          <cell r="AD846">
            <v>44589</v>
          </cell>
          <cell r="AE846">
            <v>44589</v>
          </cell>
          <cell r="AF846">
            <v>44589</v>
          </cell>
          <cell r="AG846">
            <v>44922</v>
          </cell>
          <cell r="AH846">
            <v>11</v>
          </cell>
          <cell r="AI846">
            <v>0</v>
          </cell>
          <cell r="AJ846">
            <v>11</v>
          </cell>
          <cell r="AK846">
            <v>11</v>
          </cell>
          <cell r="AL846">
            <v>0</v>
          </cell>
          <cell r="AN846">
            <v>44922</v>
          </cell>
          <cell r="AO846">
            <v>31460000</v>
          </cell>
          <cell r="AP846">
            <v>31460000</v>
          </cell>
          <cell r="AQ846">
            <v>2860000</v>
          </cell>
          <cell r="AR846">
            <v>0</v>
          </cell>
          <cell r="AS846">
            <v>2678</v>
          </cell>
          <cell r="AT846">
            <v>391</v>
          </cell>
          <cell r="AU846">
            <v>44565</v>
          </cell>
          <cell r="AV846">
            <v>31460000</v>
          </cell>
          <cell r="AW846" t="str">
            <v>O23011601190000007582</v>
          </cell>
          <cell r="AX846" t="str">
            <v>INVERSION</v>
          </cell>
          <cell r="AY846">
            <v>0</v>
          </cell>
          <cell r="AZ846" t="str">
            <v>5000287220</v>
          </cell>
          <cell r="BA846">
            <v>866</v>
          </cell>
          <cell r="BB846">
            <v>44589</v>
          </cell>
          <cell r="BC846">
            <v>31460000</v>
          </cell>
          <cell r="BK846" t="str">
            <v/>
          </cell>
          <cell r="CE846" t="str">
            <v/>
          </cell>
          <cell r="CF846" t="str">
            <v/>
          </cell>
          <cell r="EL846" t="str">
            <v>NO</v>
          </cell>
          <cell r="EM846" t="str">
            <v>No Aplica</v>
          </cell>
          <cell r="EN846" t="str">
            <v xml:space="preserve">120
</v>
          </cell>
          <cell r="EO846" t="e">
            <v>#VALUE!</v>
          </cell>
          <cell r="EP846">
            <v>45822</v>
          </cell>
          <cell r="ES846" t="str">
            <v>Clausula 1 - Numeral 6 y 23</v>
          </cell>
          <cell r="ET84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46" t="str">
            <v>No aplica</v>
          </cell>
        </row>
        <row r="847">
          <cell r="E847">
            <v>841</v>
          </cell>
          <cell r="F847" t="str">
            <v>841-2022</v>
          </cell>
          <cell r="G847" t="str">
            <v>CO1.PCCNTR.3475820</v>
          </cell>
          <cell r="H847" t="str">
            <v>MANTENER 1 CERTIFICACION  DEL SISTEMA DE GESTION AMBIENTAL BAJO LOS REQUISITOS DE LA NORMA ISO 14001:2015</v>
          </cell>
          <cell r="I847" t="str">
            <v>En Ejecución</v>
          </cell>
          <cell r="J847" t="str">
            <v>https://community.secop.gov.co/Public/Tendering/OpportunityDetail/Index?noticeUID=CO1.NTC.2755084&amp;isFromPublicArea=True&amp;isModal=true&amp;asPopupView=true</v>
          </cell>
          <cell r="K847" t="str">
            <v>SDHT-SDPP-PSAG-026-2022</v>
          </cell>
          <cell r="L847" t="str">
            <v>X</v>
          </cell>
          <cell r="N847" t="str">
            <v>CC</v>
          </cell>
          <cell r="O847">
            <v>1012382226</v>
          </cell>
          <cell r="P847">
            <v>0</v>
          </cell>
          <cell r="Q847" t="str">
            <v>AVILES BARREIRO</v>
          </cell>
          <cell r="R847" t="str">
            <v>YEINA ROCIO</v>
          </cell>
          <cell r="S847" t="str">
            <v>No Aplica</v>
          </cell>
          <cell r="T847" t="str">
            <v>YEINA ROCIO AVILES BARREIRO</v>
          </cell>
          <cell r="U847" t="str">
            <v>F</v>
          </cell>
          <cell r="V847">
            <v>44588</v>
          </cell>
          <cell r="W847" t="str">
            <v>No Aplica</v>
          </cell>
          <cell r="X847">
            <v>44589</v>
          </cell>
          <cell r="Y847">
            <v>44831</v>
          </cell>
          <cell r="Z847" t="str">
            <v>Contratación Directa</v>
          </cell>
          <cell r="AA847" t="str">
            <v>Contrato</v>
          </cell>
          <cell r="AB847" t="str">
            <v>Prestación de Servicios  de Apoyo a la Gestión</v>
          </cell>
          <cell r="AC847" t="str">
            <v xml:space="preserve"> PRESTAR SERVICIOS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v>
          </cell>
          <cell r="AD847">
            <v>44589</v>
          </cell>
          <cell r="AE847">
            <v>44593</v>
          </cell>
          <cell r="AF847">
            <v>44593</v>
          </cell>
          <cell r="AG847">
            <v>44834</v>
          </cell>
          <cell r="AH847">
            <v>8</v>
          </cell>
          <cell r="AI847">
            <v>0</v>
          </cell>
          <cell r="AJ847">
            <v>8</v>
          </cell>
          <cell r="AK847">
            <v>8</v>
          </cell>
          <cell r="AL847">
            <v>0</v>
          </cell>
          <cell r="AN847">
            <v>44834</v>
          </cell>
          <cell r="AO847">
            <v>32960000</v>
          </cell>
          <cell r="AP847">
            <v>32960000</v>
          </cell>
          <cell r="AQ847">
            <v>4120000</v>
          </cell>
          <cell r="AR847">
            <v>3.7252902984619141E-9</v>
          </cell>
          <cell r="AS847">
            <v>3800</v>
          </cell>
          <cell r="AT847">
            <v>969</v>
          </cell>
          <cell r="AU847">
            <v>44587</v>
          </cell>
          <cell r="AV847">
            <v>45320000</v>
          </cell>
          <cell r="AW847" t="str">
            <v>O23011605560000007602</v>
          </cell>
          <cell r="AX847" t="str">
            <v>INVERSION</v>
          </cell>
          <cell r="AY847">
            <v>0</v>
          </cell>
          <cell r="AZ847" t="str">
            <v>5000287315</v>
          </cell>
          <cell r="BA847">
            <v>869</v>
          </cell>
          <cell r="BB847">
            <v>44589</v>
          </cell>
          <cell r="BC847">
            <v>32960000</v>
          </cell>
          <cell r="BK847" t="str">
            <v/>
          </cell>
          <cell r="CE847" t="str">
            <v/>
          </cell>
          <cell r="CF847" t="str">
            <v/>
          </cell>
          <cell r="EL847" t="str">
            <v>NO</v>
          </cell>
          <cell r="EM847" t="str">
            <v>No Aplica</v>
          </cell>
          <cell r="EN847" t="str">
            <v xml:space="preserve">120
</v>
          </cell>
          <cell r="EO847" t="e">
            <v>#VALUE!</v>
          </cell>
          <cell r="EP847">
            <v>45734</v>
          </cell>
          <cell r="ES847" t="str">
            <v>Clausula 1 - Numeral 6 y 23</v>
          </cell>
          <cell r="ET84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47" t="str">
            <v>No aplica</v>
          </cell>
        </row>
        <row r="848">
          <cell r="E848">
            <v>842</v>
          </cell>
          <cell r="F848" t="str">
            <v>842-2022</v>
          </cell>
          <cell r="G848" t="str">
            <v>CO1.PCCNTR.3479668</v>
          </cell>
          <cell r="H848" t="str">
            <v xml:space="preserve">IMPLEMENTAR 1  SISTEMA  DE GESTIÓN DOCUMENTAL </v>
          </cell>
          <cell r="I848" t="str">
            <v>En Ejecución</v>
          </cell>
          <cell r="J848" t="str">
            <v>https://community.secop.gov.co/Public/Tendering/OpportunityDetail/Index?noticeUID=CO1.NTC.2758160&amp;isFromPublicArea=True&amp;isModal=true&amp;asPopupView=true</v>
          </cell>
          <cell r="K848" t="str">
            <v>SDHT-SDA-PSP-056-2022</v>
          </cell>
          <cell r="L848" t="str">
            <v>X</v>
          </cell>
          <cell r="N848" t="str">
            <v>CC</v>
          </cell>
          <cell r="O848">
            <v>1018421275</v>
          </cell>
          <cell r="P848">
            <v>1</v>
          </cell>
          <cell r="Q848" t="str">
            <v>CLEVES CARREÑO</v>
          </cell>
          <cell r="R848" t="str">
            <v>OSCAR ALFREDO</v>
          </cell>
          <cell r="S848" t="str">
            <v>No Aplica</v>
          </cell>
          <cell r="T848" t="str">
            <v>OSCAR ALFREDO CLEVES CARREÑO</v>
          </cell>
          <cell r="U848" t="str">
            <v>M</v>
          </cell>
          <cell r="V848">
            <v>44588</v>
          </cell>
          <cell r="W848">
            <v>44592</v>
          </cell>
          <cell r="X848">
            <v>44589</v>
          </cell>
          <cell r="Y848">
            <v>44862</v>
          </cell>
          <cell r="Z848" t="str">
            <v>Contratación Directa</v>
          </cell>
          <cell r="AA848" t="str">
            <v>Contrato</v>
          </cell>
          <cell r="AB848" t="str">
            <v>Prestación de Servicios Profesionales</v>
          </cell>
          <cell r="AC848" t="str">
            <v xml:space="preserve"> PRESTAR LOS SERVICIOS PROFESIONALES EN EL PROCESO DE GESTIÓN DOCUMENTAL PARA APOYAR EL SISTEMA INTEGRADO DE CALIDAD - SIC Y SISTEMA DE GESTIÓN ELECTRÓNICA DE DOCUMENTOS DE ARCHIVO - SGDE DE LA SECRETARÍA DISTRITAL DEL HÁBITAT</v>
          </cell>
          <cell r="AD848">
            <v>44592</v>
          </cell>
          <cell r="AE848">
            <v>44592</v>
          </cell>
          <cell r="AF848">
            <v>44592</v>
          </cell>
          <cell r="AG848">
            <v>44864</v>
          </cell>
          <cell r="AH848">
            <v>9</v>
          </cell>
          <cell r="AI848">
            <v>0</v>
          </cell>
          <cell r="AJ848">
            <v>9</v>
          </cell>
          <cell r="AK848">
            <v>9</v>
          </cell>
          <cell r="AL848">
            <v>0</v>
          </cell>
          <cell r="AN848">
            <v>44864</v>
          </cell>
          <cell r="AO848">
            <v>46800000</v>
          </cell>
          <cell r="AP848">
            <v>46800000</v>
          </cell>
          <cell r="AQ848">
            <v>5200000</v>
          </cell>
          <cell r="AR848">
            <v>0</v>
          </cell>
          <cell r="AS848">
            <v>3093</v>
          </cell>
          <cell r="AT848">
            <v>593</v>
          </cell>
          <cell r="AU848">
            <v>44565</v>
          </cell>
          <cell r="AV848">
            <v>47150000</v>
          </cell>
          <cell r="AW848" t="str">
            <v>O23011605560000007754</v>
          </cell>
          <cell r="AX848" t="str">
            <v>INVERSION</v>
          </cell>
          <cell r="AY848">
            <v>0</v>
          </cell>
          <cell r="AZ848" t="str">
            <v>5000286321</v>
          </cell>
          <cell r="BA848">
            <v>858</v>
          </cell>
          <cell r="BB848">
            <v>44588</v>
          </cell>
          <cell r="BC848">
            <v>46800000</v>
          </cell>
          <cell r="BK848" t="str">
            <v/>
          </cell>
          <cell r="CE848" t="str">
            <v/>
          </cell>
          <cell r="CF848" t="str">
            <v/>
          </cell>
          <cell r="EL848" t="str">
            <v>NO</v>
          </cell>
          <cell r="EM848" t="str">
            <v>No Aplica</v>
          </cell>
          <cell r="EN848" t="str">
            <v xml:space="preserve">120
</v>
          </cell>
          <cell r="EO848" t="e">
            <v>#VALUE!</v>
          </cell>
          <cell r="EP848">
            <v>45764</v>
          </cell>
          <cell r="ES848" t="str">
            <v>Clausula 1 - Numeral 6 y 23</v>
          </cell>
          <cell r="ET84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48" t="str">
            <v>No aplica</v>
          </cell>
        </row>
        <row r="849">
          <cell r="E849">
            <v>843</v>
          </cell>
          <cell r="F849" t="str">
            <v>843-2022</v>
          </cell>
          <cell r="G849" t="str">
            <v>CO1.PCCNTR.3478507</v>
          </cell>
          <cell r="H849" t="str">
            <v>REALIZAR EL 100% DEL MANTENIMIENTO DE LAS 3 SEDES DE LA SDHT</v>
          </cell>
          <cell r="I849" t="str">
            <v>En Ejecución</v>
          </cell>
          <cell r="J849" t="str">
            <v>https://community.secop.gov.co/Public/Tendering/OpportunityDetail/Index?noticeUID=CO1.NTC.2756880&amp;isFromPublicArea=True&amp;isModal=true&amp;asPopupView=true</v>
          </cell>
          <cell r="K849" t="str">
            <v>SDHT-SDA-PSAG-037-2022</v>
          </cell>
          <cell r="L849" t="str">
            <v>X</v>
          </cell>
          <cell r="N849" t="str">
            <v>CC</v>
          </cell>
          <cell r="O849">
            <v>1018515376</v>
          </cell>
          <cell r="P849">
            <v>1</v>
          </cell>
          <cell r="Q849" t="str">
            <v>RAMOS CALDERON</v>
          </cell>
          <cell r="R849" t="str">
            <v>JUAN CAMILO</v>
          </cell>
          <cell r="S849" t="str">
            <v>No Aplica</v>
          </cell>
          <cell r="T849" t="str">
            <v>JUAN CAMILO RAMOS CALDERON</v>
          </cell>
          <cell r="U849" t="str">
            <v>M</v>
          </cell>
          <cell r="V849">
            <v>44588</v>
          </cell>
          <cell r="W849" t="str">
            <v>No Aplica</v>
          </cell>
          <cell r="X849">
            <v>44589</v>
          </cell>
          <cell r="Y849">
            <v>44922</v>
          </cell>
          <cell r="Z849" t="str">
            <v>Contratación Directa</v>
          </cell>
          <cell r="AA849" t="str">
            <v>Contrato</v>
          </cell>
          <cell r="AB849" t="str">
            <v>Prestación de Servicios  de Apoyo a la Gestión</v>
          </cell>
          <cell r="AC849" t="str">
            <v>PRESTAR SERVICIOS DE APOYO ADMINISTRATIVO Y LOGISTICO EN LAS ACTIVIDADES A CARGO DEL PROCESO DE BIENES Y SERVICIOS E INFRAESTRUCTURA DE LA SUBDIRECCIÓN ADMINISTRATIVA DE LA SDHT.</v>
          </cell>
          <cell r="AD849">
            <v>44589</v>
          </cell>
          <cell r="AE849">
            <v>44589</v>
          </cell>
          <cell r="AF849">
            <v>44589</v>
          </cell>
          <cell r="AG849">
            <v>44922</v>
          </cell>
          <cell r="AH849">
            <v>11</v>
          </cell>
          <cell r="AI849">
            <v>0</v>
          </cell>
          <cell r="AJ849">
            <v>11</v>
          </cell>
          <cell r="AK849">
            <v>11</v>
          </cell>
          <cell r="AL849">
            <v>0</v>
          </cell>
          <cell r="AN849">
            <v>44922</v>
          </cell>
          <cell r="AO849">
            <v>31460000</v>
          </cell>
          <cell r="AP849">
            <v>31460000</v>
          </cell>
          <cell r="AQ849">
            <v>2860000</v>
          </cell>
          <cell r="AR849">
            <v>0</v>
          </cell>
          <cell r="AS849">
            <v>3801</v>
          </cell>
          <cell r="AT849">
            <v>966</v>
          </cell>
          <cell r="AU849">
            <v>44587</v>
          </cell>
          <cell r="AV849">
            <v>31460000</v>
          </cell>
          <cell r="AW849" t="str">
            <v>O23011605560000007754</v>
          </cell>
          <cell r="AX849" t="str">
            <v>INVERSION</v>
          </cell>
          <cell r="AY849">
            <v>0</v>
          </cell>
          <cell r="AZ849" t="str">
            <v>5000286327</v>
          </cell>
          <cell r="BA849">
            <v>859</v>
          </cell>
          <cell r="BB849">
            <v>44588</v>
          </cell>
          <cell r="BC849">
            <v>31460000</v>
          </cell>
          <cell r="BK849" t="str">
            <v/>
          </cell>
          <cell r="CE849" t="str">
            <v/>
          </cell>
          <cell r="CF849" t="str">
            <v/>
          </cell>
          <cell r="EL849" t="str">
            <v>NO</v>
          </cell>
          <cell r="EM849" t="str">
            <v>No Aplica</v>
          </cell>
          <cell r="EN849" t="str">
            <v xml:space="preserve">120
</v>
          </cell>
          <cell r="EO849" t="e">
            <v>#VALUE!</v>
          </cell>
          <cell r="EP849">
            <v>45822</v>
          </cell>
          <cell r="ES849" t="str">
            <v>Clausula 1 - Numeral 6 y 23</v>
          </cell>
          <cell r="ET84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49" t="str">
            <v>No aplica</v>
          </cell>
        </row>
        <row r="850">
          <cell r="E850">
            <v>844</v>
          </cell>
          <cell r="F850" t="str">
            <v>844-2022</v>
          </cell>
          <cell r="G850" t="str">
            <v>CO1.PCCNTR.3478973</v>
          </cell>
          <cell r="H850" t="str">
            <v>IMPLEMENTAR 100 % DEL SISTEMA DE SERVICIO AL CIUDADANO.</v>
          </cell>
          <cell r="I850" t="str">
            <v>En Ejecución</v>
          </cell>
          <cell r="J850" t="str">
            <v>https://community.secop.gov.co/Public/Tendering/OpportunityDetail/Index?noticeUID=CO1.NTC.2757490&amp;isFromPublicArea=True&amp;isModal=true&amp;asPopupView=true</v>
          </cell>
          <cell r="K850" t="str">
            <v>SDHT-SDA-PSAG-036-2022</v>
          </cell>
          <cell r="L850" t="str">
            <v>X</v>
          </cell>
          <cell r="N850" t="str">
            <v>CC</v>
          </cell>
          <cell r="O850">
            <v>1030674943</v>
          </cell>
          <cell r="P850">
            <v>2</v>
          </cell>
          <cell r="Q850" t="str">
            <v>GUTIERREZ GARZON</v>
          </cell>
          <cell r="R850" t="str">
            <v>NILSON FARIC</v>
          </cell>
          <cell r="S850" t="str">
            <v>No Aplica</v>
          </cell>
          <cell r="T850" t="str">
            <v>NILSON FARIC GUTIERREZ GARZON</v>
          </cell>
          <cell r="U850" t="str">
            <v>M</v>
          </cell>
          <cell r="V850">
            <v>44588</v>
          </cell>
          <cell r="W850" t="str">
            <v>No Aplica</v>
          </cell>
          <cell r="X850">
            <v>44589</v>
          </cell>
          <cell r="Y850">
            <v>44769</v>
          </cell>
          <cell r="Z850" t="str">
            <v>Contratación Directa</v>
          </cell>
          <cell r="AA850" t="str">
            <v>Contrato</v>
          </cell>
          <cell r="AB850" t="str">
            <v>Prestación de Servicios  de Apoyo a la Gestión</v>
          </cell>
          <cell r="AC850" t="str">
            <v>PRESTAR SERVICIOS DE APOYO A LA GESTIÓN, PARA LA ATENCIÓN A LA CIUDADANÍA SOBRE LA OFERTA INSTITUCIONAL DE LA SECRETARÍA DISTRITAL DE HÁBITAT, MEDIANTE LOS CANALES OFICIALES DE LA ENTIDAD</v>
          </cell>
          <cell r="AD850">
            <v>44589</v>
          </cell>
          <cell r="AE850">
            <v>44589</v>
          </cell>
          <cell r="AF850">
            <v>44589</v>
          </cell>
          <cell r="AG850">
            <v>44769</v>
          </cell>
          <cell r="AH850">
            <v>6</v>
          </cell>
          <cell r="AI850">
            <v>0</v>
          </cell>
          <cell r="AJ850">
            <v>6</v>
          </cell>
          <cell r="AK850">
            <v>6</v>
          </cell>
          <cell r="AL850">
            <v>0</v>
          </cell>
          <cell r="AN850">
            <v>44769</v>
          </cell>
          <cell r="AO850">
            <v>21000000</v>
          </cell>
          <cell r="AP850">
            <v>21000000</v>
          </cell>
          <cell r="AQ850">
            <v>3500000</v>
          </cell>
          <cell r="AR850">
            <v>0</v>
          </cell>
          <cell r="AS850">
            <v>3782</v>
          </cell>
          <cell r="AT850">
            <v>963</v>
          </cell>
          <cell r="AU850">
            <v>44587</v>
          </cell>
          <cell r="AV850">
            <v>38500000</v>
          </cell>
          <cell r="AW850" t="str">
            <v>O23011605560000007754</v>
          </cell>
          <cell r="AX850" t="str">
            <v>INVERSION</v>
          </cell>
          <cell r="AY850">
            <v>0</v>
          </cell>
          <cell r="AZ850" t="str">
            <v>5000286330</v>
          </cell>
          <cell r="BA850">
            <v>860</v>
          </cell>
          <cell r="BB850">
            <v>44588</v>
          </cell>
          <cell r="BC850">
            <v>21000000</v>
          </cell>
          <cell r="BK850" t="str">
            <v/>
          </cell>
          <cell r="CE850" t="str">
            <v/>
          </cell>
          <cell r="CF850" t="str">
            <v/>
          </cell>
          <cell r="DA850">
            <v>44645</v>
          </cell>
          <cell r="DB850" t="str">
            <v>NERY OLIVA GARZON BAUTISTA</v>
          </cell>
          <cell r="DC850">
            <v>51948779</v>
          </cell>
          <cell r="DD850" t="str">
            <v>Carrera 78N Bis N°47A-13 sur</v>
          </cell>
          <cell r="DE850">
            <v>3142008619</v>
          </cell>
          <cell r="DF850" t="str">
            <v>nerygarzon2017@gmail.com</v>
          </cell>
          <cell r="DG850">
            <v>21000000</v>
          </cell>
          <cell r="DH850" t="str">
            <v>No Aplica</v>
          </cell>
          <cell r="EL850" t="str">
            <v>NO</v>
          </cell>
          <cell r="EM850" t="str">
            <v>No Aplica</v>
          </cell>
          <cell r="EN850" t="str">
            <v xml:space="preserve">120
</v>
          </cell>
          <cell r="EO850" t="e">
            <v>#VALUE!</v>
          </cell>
          <cell r="EP850">
            <v>45669</v>
          </cell>
          <cell r="ES850" t="str">
            <v>Clausula 1 - Numeral 6 y 23</v>
          </cell>
          <cell r="ET85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50" t="str">
            <v>No aplica</v>
          </cell>
        </row>
        <row r="851">
          <cell r="E851">
            <v>845</v>
          </cell>
          <cell r="F851" t="str">
            <v>845-2022</v>
          </cell>
          <cell r="G851" t="str">
            <v>CO1.PCCNTR.3479203</v>
          </cell>
          <cell r="H851" t="str">
            <v xml:space="preserve">IMPLEMENTAR 1  SISTEMA  DE GESTIÓN DOCUMENTAL </v>
          </cell>
          <cell r="I851" t="str">
            <v>Terminación Anticipada</v>
          </cell>
          <cell r="J851" t="str">
            <v>https://community.secop.gov.co/Public/Tendering/OpportunityDetail/Index?noticeUID=CO1.NTC.2757387&amp;isFromPublicArea=True&amp;isModal=true&amp;asPopupView=true</v>
          </cell>
          <cell r="K851" t="str">
            <v>SDHT-SDA-PSP-048-2022</v>
          </cell>
          <cell r="L851" t="str">
            <v>X</v>
          </cell>
          <cell r="N851" t="str">
            <v>CC</v>
          </cell>
          <cell r="O851">
            <v>98399475</v>
          </cell>
          <cell r="P851">
            <v>4</v>
          </cell>
          <cell r="Q851" t="str">
            <v>BERMEO NOGUERA</v>
          </cell>
          <cell r="R851" t="str">
            <v>JOSE FERNANDO</v>
          </cell>
          <cell r="S851" t="str">
            <v>No Aplica</v>
          </cell>
          <cell r="T851" t="str">
            <v>JOSE FERNANDO BERMEO NOGUERA</v>
          </cell>
          <cell r="U851" t="str">
            <v>M</v>
          </cell>
          <cell r="V851">
            <v>44588</v>
          </cell>
          <cell r="W851" t="str">
            <v>No Aplica</v>
          </cell>
          <cell r="X851">
            <v>44590</v>
          </cell>
          <cell r="Y851">
            <v>44923</v>
          </cell>
          <cell r="Z851" t="str">
            <v>Contratación Directa</v>
          </cell>
          <cell r="AA851" t="str">
            <v>Contrato</v>
          </cell>
          <cell r="AB851" t="str">
            <v>Prestación de Servicios Profesionales</v>
          </cell>
          <cell r="AC851" t="str">
            <v>PRESTAR SERVICIOS PROFESIONALES PARA APOYAR LA ELABORACIÓN Y/O ACTUALIZACIÓN DE LOS INSTRUMENTOS ARCHIVÍSTICOS DEL SISTEMA DE GESTIÓN ELECTRÓNICA DE DOCUMENTOS DE ARCHIVO - SGDE DE LA SECRETARÍA DISTRITAL DEL HÁBITAT</v>
          </cell>
          <cell r="AD851">
            <v>44590</v>
          </cell>
          <cell r="AE851">
            <v>44601</v>
          </cell>
          <cell r="AF851">
            <v>44601</v>
          </cell>
          <cell r="AG851">
            <v>44934</v>
          </cell>
          <cell r="AH851">
            <v>11</v>
          </cell>
          <cell r="AI851">
            <v>0</v>
          </cell>
          <cell r="AJ851">
            <v>11</v>
          </cell>
          <cell r="AK851">
            <v>11</v>
          </cell>
          <cell r="AL851">
            <v>0</v>
          </cell>
          <cell r="AM851">
            <v>44934</v>
          </cell>
          <cell r="AN851">
            <v>44742</v>
          </cell>
          <cell r="AO851">
            <v>61600000</v>
          </cell>
          <cell r="AP851">
            <v>15306667</v>
          </cell>
          <cell r="AQ851">
            <v>5600000</v>
          </cell>
          <cell r="AR851">
            <v>0</v>
          </cell>
          <cell r="AS851">
            <v>3096</v>
          </cell>
          <cell r="AT851">
            <v>607</v>
          </cell>
          <cell r="AU851">
            <v>44565</v>
          </cell>
          <cell r="AV851">
            <v>64400000</v>
          </cell>
          <cell r="AW851" t="str">
            <v>O23011605560000007754</v>
          </cell>
          <cell r="AX851" t="str">
            <v>INVERSION</v>
          </cell>
          <cell r="AY851">
            <v>0</v>
          </cell>
          <cell r="AZ851" t="str">
            <v>5000287732</v>
          </cell>
          <cell r="BA851">
            <v>871</v>
          </cell>
          <cell r="BB851">
            <v>44589</v>
          </cell>
          <cell r="BC851">
            <v>61600000</v>
          </cell>
          <cell r="BK851" t="str">
            <v/>
          </cell>
          <cell r="CE851" t="str">
            <v/>
          </cell>
          <cell r="CF851" t="str">
            <v/>
          </cell>
          <cell r="DQ851">
            <v>44719</v>
          </cell>
          <cell r="DR851">
            <v>44719</v>
          </cell>
          <cell r="DS851">
            <v>44742</v>
          </cell>
          <cell r="DT851">
            <v>21</v>
          </cell>
          <cell r="EG851">
            <v>44743</v>
          </cell>
          <cell r="EH851">
            <v>46293333</v>
          </cell>
          <cell r="EI851" t="str">
            <v>ok</v>
          </cell>
          <cell r="EJ851" t="str">
            <v>Por Terminación Anticipada</v>
          </cell>
          <cell r="EK851">
            <v>44743</v>
          </cell>
          <cell r="EL851" t="str">
            <v>NO</v>
          </cell>
          <cell r="EM851" t="str">
            <v>No Aplica</v>
          </cell>
          <cell r="EN851" t="str">
            <v>No Aplica</v>
          </cell>
          <cell r="EO851" t="e">
            <v>#VALUE!</v>
          </cell>
          <cell r="EP851">
            <v>45642</v>
          </cell>
          <cell r="ES851" t="str">
            <v>Clausula 1 - Numeral 6 y 23</v>
          </cell>
          <cell r="ET85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51" t="str">
            <v>No aplica</v>
          </cell>
        </row>
        <row r="852">
          <cell r="E852">
            <v>846</v>
          </cell>
          <cell r="F852" t="str">
            <v>846-2022</v>
          </cell>
          <cell r="G852" t="str">
            <v>CO1.PCCNTR.3482001</v>
          </cell>
          <cell r="H852" t="str">
            <v xml:space="preserve">DESARROLLAR 1 DOCUMENTO DE BALANCE DE LOS MECANISMOS DE ARTICULACIÓN DE INSTANCIAS REGIONALES </v>
          </cell>
          <cell r="I852" t="str">
            <v>En Ejecución</v>
          </cell>
          <cell r="J852" t="str">
            <v>https://community.secop.gov.co/Public/Tendering/OpportunityDetail/Index?noticeUID=CO1.NTC.2759673&amp;isFromPublicArea=True&amp;isModal=true&amp;asPopupView=true</v>
          </cell>
          <cell r="K852" t="str">
            <v>SDHT-SDIS-PSP-005-2022</v>
          </cell>
          <cell r="L852" t="str">
            <v>X</v>
          </cell>
          <cell r="N852" t="str">
            <v>CC</v>
          </cell>
          <cell r="O852">
            <v>11446792</v>
          </cell>
          <cell r="P852">
            <v>1</v>
          </cell>
          <cell r="Q852" t="str">
            <v xml:space="preserve">VIATELA </v>
          </cell>
          <cell r="R852" t="str">
            <v>ENRIQUE CAMACHO</v>
          </cell>
          <cell r="S852" t="str">
            <v>No Aplica</v>
          </cell>
          <cell r="T852" t="str">
            <v xml:space="preserve">ENRIQUE CAMACHO VIATELA </v>
          </cell>
          <cell r="U852" t="str">
            <v>M</v>
          </cell>
          <cell r="V852">
            <v>44589</v>
          </cell>
          <cell r="W852">
            <v>44592</v>
          </cell>
          <cell r="X852">
            <v>44592</v>
          </cell>
          <cell r="Y852">
            <v>44926</v>
          </cell>
          <cell r="Z852" t="str">
            <v>Contratación Directa</v>
          </cell>
          <cell r="AA852" t="str">
            <v>Contrato</v>
          </cell>
          <cell r="AB852" t="str">
            <v>Prestación de Servicios Profesionales</v>
          </cell>
          <cell r="AC852" t="str">
            <v>PRESTAR SERVICIOS PROFESIONALES DE APOYO PARA LA ESTRUCTURACIÓN DE PROYECTOS DESDE LOS COMPONENTES FINANCIEROS, ECONÓMICOS Y DE CAPTURA DE VALOR DEL SUELO PARA LA ESTRUCTURACIÓN DEL BANCO REGIONAL DE TIERRAS.</v>
          </cell>
          <cell r="AD852">
            <v>44592</v>
          </cell>
          <cell r="AE852">
            <v>44593</v>
          </cell>
          <cell r="AF852">
            <v>44593</v>
          </cell>
          <cell r="AG852">
            <v>44896</v>
          </cell>
          <cell r="AH852">
            <v>10</v>
          </cell>
          <cell r="AI852">
            <v>0</v>
          </cell>
          <cell r="AJ852">
            <v>10</v>
          </cell>
          <cell r="AK852">
            <v>10</v>
          </cell>
          <cell r="AL852">
            <v>0</v>
          </cell>
          <cell r="AN852">
            <v>44896</v>
          </cell>
          <cell r="AO852">
            <v>90627000</v>
          </cell>
          <cell r="AP852">
            <v>90627000</v>
          </cell>
          <cell r="AQ852">
            <v>9062700</v>
          </cell>
          <cell r="AR852">
            <v>0</v>
          </cell>
          <cell r="AS852">
            <v>2655</v>
          </cell>
          <cell r="AT852">
            <v>660</v>
          </cell>
          <cell r="AU852">
            <v>44565</v>
          </cell>
          <cell r="AV852">
            <v>90627000</v>
          </cell>
          <cell r="AW852" t="str">
            <v>O23011605520000007802</v>
          </cell>
          <cell r="AX852" t="str">
            <v>INVERSION</v>
          </cell>
          <cell r="AY852">
            <v>0</v>
          </cell>
          <cell r="AZ852" t="str">
            <v>5000287762</v>
          </cell>
          <cell r="BA852">
            <v>872</v>
          </cell>
          <cell r="BB852">
            <v>44589</v>
          </cell>
          <cell r="BC852">
            <v>90627000</v>
          </cell>
          <cell r="BK852" t="str">
            <v/>
          </cell>
          <cell r="CE852" t="str">
            <v/>
          </cell>
          <cell r="CF852" t="str">
            <v/>
          </cell>
          <cell r="EL852" t="str">
            <v>NO</v>
          </cell>
          <cell r="EM852" t="str">
            <v>No Aplica</v>
          </cell>
          <cell r="EN852" t="str">
            <v xml:space="preserve">120
</v>
          </cell>
          <cell r="EO852" t="e">
            <v>#VALUE!</v>
          </cell>
          <cell r="EP852">
            <v>45796</v>
          </cell>
          <cell r="ES852" t="str">
            <v>Clausula 1 - Numeral 6 y 23</v>
          </cell>
          <cell r="ET85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52" t="str">
            <v>No aplica</v>
          </cell>
        </row>
        <row r="853">
          <cell r="E853">
            <v>847</v>
          </cell>
          <cell r="F853" t="str">
            <v>847-2022</v>
          </cell>
          <cell r="G853" t="str">
            <v>CO1.PCCNTR.3480360</v>
          </cell>
          <cell r="H853" t="str">
            <v>PROMOVER 100 % DE LA IMPLEMENTACIÓN DE LAS FUENTES DE FINANCIACIÓN PARA EL HÁBITAT</v>
          </cell>
          <cell r="I853" t="str">
            <v>Terminación Anticipada</v>
          </cell>
          <cell r="J853" t="str">
            <v>https://community.secop.gov.co/Public/Tendering/OpportunityDetail/Index?noticeUID=CO1.NTC.2758866&amp;isFromPublicArea=True&amp;isModal=true&amp;asPopupView=true</v>
          </cell>
          <cell r="K853" t="str">
            <v>SDHT-SDRPRI-034-2022</v>
          </cell>
          <cell r="L853" t="str">
            <v>X</v>
          </cell>
          <cell r="N853" t="str">
            <v>CC</v>
          </cell>
          <cell r="O853">
            <v>79822162</v>
          </cell>
          <cell r="P853">
            <v>1</v>
          </cell>
          <cell r="Q853" t="str">
            <v xml:space="preserve">REYES </v>
          </cell>
          <cell r="R853" t="str">
            <v>BERNARDO OTTAVO</v>
          </cell>
          <cell r="S853" t="str">
            <v>No Aplica</v>
          </cell>
          <cell r="T853" t="str">
            <v xml:space="preserve">BERNARDO OTTAVO REYES </v>
          </cell>
          <cell r="U853" t="str">
            <v>M</v>
          </cell>
          <cell r="V853">
            <v>44588</v>
          </cell>
          <cell r="W853" t="str">
            <v>No Aplica</v>
          </cell>
          <cell r="X853">
            <v>44589</v>
          </cell>
          <cell r="Y853">
            <v>44861</v>
          </cell>
          <cell r="Z853" t="str">
            <v>Contratación Directa</v>
          </cell>
          <cell r="AA853" t="str">
            <v>Contrato</v>
          </cell>
          <cell r="AB853" t="str">
            <v>Prestación de Servicios Profesionales</v>
          </cell>
          <cell r="AC853" t="str">
            <v>PRESTAR SERVICIOS PROFESIONALES PARA REALIZAR LA GESTIÓN SOCIAL NECESARIA PARA EL SEGUIMIENTO A LAS CONDICIONES SOCIALES DE LOS HOGARES BENEFICIARIOS CON LOS PROGRAMAS E INSTRUMENTOS DE FINANCIACIÓN PARA LA ADQUISICIÓN DE VIVIENDA.</v>
          </cell>
          <cell r="AD853">
            <v>44589</v>
          </cell>
          <cell r="AE853">
            <v>44593</v>
          </cell>
          <cell r="AF853">
            <v>44593</v>
          </cell>
          <cell r="AG853">
            <v>44865</v>
          </cell>
          <cell r="AH853">
            <v>9</v>
          </cell>
          <cell r="AI853">
            <v>0</v>
          </cell>
          <cell r="AJ853">
            <v>9</v>
          </cell>
          <cell r="AK853">
            <v>9</v>
          </cell>
          <cell r="AL853">
            <v>0</v>
          </cell>
          <cell r="AM853">
            <v>44865</v>
          </cell>
          <cell r="AN853">
            <v>44804</v>
          </cell>
          <cell r="AO853">
            <v>47700000</v>
          </cell>
          <cell r="AP853">
            <v>37100000</v>
          </cell>
          <cell r="AQ853">
            <v>5300000</v>
          </cell>
          <cell r="AR853">
            <v>0</v>
          </cell>
          <cell r="AS853">
            <v>3048</v>
          </cell>
          <cell r="AT853">
            <v>66</v>
          </cell>
          <cell r="AU853">
            <v>44564</v>
          </cell>
          <cell r="AV853">
            <v>60950000</v>
          </cell>
          <cell r="AW853" t="str">
            <v>O23011601190000007825</v>
          </cell>
          <cell r="AX853" t="str">
            <v>INVERSION</v>
          </cell>
          <cell r="AY853">
            <v>0</v>
          </cell>
          <cell r="AZ853" t="str">
            <v>5000287208</v>
          </cell>
          <cell r="BA853">
            <v>864</v>
          </cell>
          <cell r="BB853">
            <v>44589</v>
          </cell>
          <cell r="BC853">
            <v>47700000</v>
          </cell>
          <cell r="BK853" t="str">
            <v/>
          </cell>
          <cell r="CE853" t="str">
            <v/>
          </cell>
          <cell r="CF853" t="str">
            <v/>
          </cell>
          <cell r="EH853">
            <v>10600000</v>
          </cell>
          <cell r="EJ853" t="str">
            <v>Terminación Anticipada</v>
          </cell>
          <cell r="EK853">
            <v>44805</v>
          </cell>
          <cell r="EL853" t="str">
            <v>NO</v>
          </cell>
          <cell r="EM853" t="str">
            <v>No Aplica</v>
          </cell>
          <cell r="EN853" t="str">
            <v xml:space="preserve">120
</v>
          </cell>
          <cell r="EO853" t="e">
            <v>#VALUE!</v>
          </cell>
          <cell r="EP853">
            <v>45704</v>
          </cell>
          <cell r="ES853" t="str">
            <v>Clausula 1 - Numeral 6 y 23</v>
          </cell>
          <cell r="ET85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53" t="str">
            <v>No aplica</v>
          </cell>
        </row>
        <row r="854">
          <cell r="E854">
            <v>848</v>
          </cell>
          <cell r="F854" t="str">
            <v>848-2022</v>
          </cell>
          <cell r="G854" t="str">
            <v>CO1.PCCNTR.3482686</v>
          </cell>
          <cell r="H854" t="str">
            <v>DESARROLLAR 1  DOCUMENTO NORMATIVO SOBRE LA FORMULACIÓN DE LOS INSTRUMENTOS DE PLANEACIÓN DE SEGUNDO NIVEL EN UNIDADES DEFICITARIAS A CARGO DE LA SDHT</v>
          </cell>
          <cell r="I854" t="str">
            <v>Terminación Anticipada</v>
          </cell>
          <cell r="J854" t="str">
            <v>https://community.secop.gov.co/Public/Tendering/OpportunityDetail/Index?noticeUID=CO1.NTC.2760605&amp;isFromPublicArea=True&amp;isModal=true&amp;asPopupView=true</v>
          </cell>
          <cell r="K854" t="str">
            <v>SDHT-SDIS-PSP-045-2022</v>
          </cell>
          <cell r="L854" t="str">
            <v>X</v>
          </cell>
          <cell r="N854" t="str">
            <v>CC</v>
          </cell>
          <cell r="O854">
            <v>1049616562</v>
          </cell>
          <cell r="P854">
            <v>1</v>
          </cell>
          <cell r="Q854" t="str">
            <v>CORREA RODRIGUEZ</v>
          </cell>
          <cell r="R854" t="str">
            <v>ZULMA VIVIANA</v>
          </cell>
          <cell r="S854" t="str">
            <v>No Aplica</v>
          </cell>
          <cell r="T854" t="str">
            <v>ZULMA VIVIANA CORREA RODRIGUEZ</v>
          </cell>
          <cell r="U854" t="str">
            <v>F</v>
          </cell>
          <cell r="V854">
            <v>44588</v>
          </cell>
          <cell r="W854">
            <v>44589</v>
          </cell>
          <cell r="X854" t="str">
            <v>28/01/2022</v>
          </cell>
          <cell r="Y854">
            <v>44926</v>
          </cell>
          <cell r="Z854" t="str">
            <v>Contratación Directa</v>
          </cell>
          <cell r="AA854" t="str">
            <v>Contrato</v>
          </cell>
          <cell r="AB854" t="str">
            <v>Prestación de Servicios Profesionales</v>
          </cell>
          <cell r="AC854" t="str">
            <v xml:space="preserve"> PRESTAR SERVICIOS PROFESIONALES PARA APOYAR LA CONCEPTUALIZACIÓN DEL DISEÑO PARTICIPATIVO EN LOS INSTRUMENTOS DE PLANEACIÓN DE NIVEL LOCAL EN EL MARCO DEL PLAN DE ORDENAMIENTO TERRITORIAL</v>
          </cell>
          <cell r="AD854">
            <v>44589</v>
          </cell>
          <cell r="AE854">
            <v>44589</v>
          </cell>
          <cell r="AF854">
            <v>44589</v>
          </cell>
          <cell r="AG854">
            <v>44801</v>
          </cell>
          <cell r="AH854">
            <v>7</v>
          </cell>
          <cell r="AI854">
            <v>0</v>
          </cell>
          <cell r="AJ854">
            <v>7</v>
          </cell>
          <cell r="AK854">
            <v>7</v>
          </cell>
          <cell r="AL854">
            <v>0</v>
          </cell>
          <cell r="AM854">
            <v>44800</v>
          </cell>
          <cell r="AN854">
            <v>44736</v>
          </cell>
          <cell r="AO854">
            <v>49000000</v>
          </cell>
          <cell r="AP854">
            <v>34300000</v>
          </cell>
          <cell r="AQ854">
            <v>7000000</v>
          </cell>
          <cell r="AR854">
            <v>0</v>
          </cell>
          <cell r="AS854">
            <v>3689</v>
          </cell>
          <cell r="AT854">
            <v>942</v>
          </cell>
          <cell r="AU854">
            <v>44585</v>
          </cell>
          <cell r="AV854">
            <v>49000000</v>
          </cell>
          <cell r="AW854" t="str">
            <v>O23011601190000007721</v>
          </cell>
          <cell r="AX854" t="str">
            <v>INVERSION</v>
          </cell>
          <cell r="AY854">
            <v>0</v>
          </cell>
          <cell r="AZ854" t="str">
            <v>5000286359</v>
          </cell>
          <cell r="BA854">
            <v>861</v>
          </cell>
          <cell r="BB854">
            <v>44588</v>
          </cell>
          <cell r="BC854">
            <v>49000000</v>
          </cell>
          <cell r="BK854" t="str">
            <v/>
          </cell>
          <cell r="CE854" t="str">
            <v/>
          </cell>
          <cell r="CF854" t="str">
            <v/>
          </cell>
          <cell r="EG854">
            <v>44736</v>
          </cell>
          <cell r="EH854">
            <v>14700000</v>
          </cell>
          <cell r="EI854" t="str">
            <v>ok</v>
          </cell>
          <cell r="EJ854" t="str">
            <v>Por Terminación Anticipada</v>
          </cell>
          <cell r="EK854">
            <v>44737</v>
          </cell>
          <cell r="EL854" t="str">
            <v>NO</v>
          </cell>
          <cell r="EM854" t="str">
            <v>No Aplica</v>
          </cell>
          <cell r="EN854" t="str">
            <v>No Aplica</v>
          </cell>
          <cell r="EO854" t="e">
            <v>#VALUE!</v>
          </cell>
          <cell r="EP854">
            <v>45636</v>
          </cell>
          <cell r="ES854" t="str">
            <v>Clausula 1 - Numeral 6 y 23</v>
          </cell>
          <cell r="ET85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54" t="str">
            <v>No aplica</v>
          </cell>
        </row>
        <row r="855">
          <cell r="E855">
            <v>849</v>
          </cell>
          <cell r="F855" t="str">
            <v>849-2022</v>
          </cell>
          <cell r="G855" t="str">
            <v>CO1.PCCNTR.3483202</v>
          </cell>
          <cell r="H855" t="str">
            <v xml:space="preserve">PRODUCIR 72 CAMPAÑAS PARA REDES SOCIALES DE LA SDHT.  </v>
          </cell>
          <cell r="I855" t="str">
            <v>En Ejecución</v>
          </cell>
          <cell r="J855" t="str">
            <v>https://community.secop.gov.co/Public/Tendering/OpportunityDetail/Index?noticeUID=CO1.NTC.2760378&amp;isFromPublicArea=True&amp;isModal=true&amp;asPopupView=true</v>
          </cell>
          <cell r="K855" t="str">
            <v>SDHT-OAC-PSP-023-2022</v>
          </cell>
          <cell r="L855" t="str">
            <v>X</v>
          </cell>
          <cell r="N855" t="str">
            <v>CC</v>
          </cell>
          <cell r="O855">
            <v>1032378146</v>
          </cell>
          <cell r="P855">
            <v>7</v>
          </cell>
          <cell r="Q855" t="str">
            <v>GOMEZ SALAZAR</v>
          </cell>
          <cell r="R855" t="str">
            <v>MARIA ALEXANDRA</v>
          </cell>
          <cell r="S855" t="str">
            <v>No Aplica</v>
          </cell>
          <cell r="T855" t="str">
            <v>MARIA ALEXANDRA GOMEZ SALAZAR</v>
          </cell>
          <cell r="U855" t="str">
            <v>F</v>
          </cell>
          <cell r="V855">
            <v>44588</v>
          </cell>
          <cell r="W855" t="str">
            <v>No Aplica</v>
          </cell>
          <cell r="X855">
            <v>44592</v>
          </cell>
          <cell r="Y855">
            <v>44803</v>
          </cell>
          <cell r="Z855" t="str">
            <v>Contratación Directa</v>
          </cell>
          <cell r="AA855" t="str">
            <v>Contrato</v>
          </cell>
          <cell r="AB855" t="str">
            <v>Prestación de Servicios Profesionales</v>
          </cell>
          <cell r="AC855" t="str">
            <v>PRESTAR SERVICIOS PROFESIONALES PARA APOYAR A LA OFICINA DE COMUNICACIONES EN LA GENERACIÓN DE CONTENIDOS DE LOS PLANES, PROGRAMAS Y PROYECTOS QUE ADELANTA LA SECRETARÍA DISTRITAL DEL HÁBITAT PARA SU DIFUSIÓN A TRAVÉS DE LOS CANALES DE COMUNICACIÓN EXTERNOS.</v>
          </cell>
          <cell r="AD855">
            <v>44592</v>
          </cell>
          <cell r="AE855">
            <v>44593</v>
          </cell>
          <cell r="AF855">
            <v>44593</v>
          </cell>
          <cell r="AG855">
            <v>44804</v>
          </cell>
          <cell r="AH855">
            <v>7</v>
          </cell>
          <cell r="AI855">
            <v>0</v>
          </cell>
          <cell r="AJ855">
            <v>10</v>
          </cell>
          <cell r="AK855">
            <v>10</v>
          </cell>
          <cell r="AL855">
            <v>0</v>
          </cell>
          <cell r="AM855">
            <v>44804</v>
          </cell>
          <cell r="AN855">
            <v>44895</v>
          </cell>
          <cell r="AO855">
            <v>43260000</v>
          </cell>
          <cell r="AP855">
            <v>61800000</v>
          </cell>
          <cell r="AQ855">
            <v>6180000</v>
          </cell>
          <cell r="AR855">
            <v>0</v>
          </cell>
          <cell r="AS855">
            <v>3799</v>
          </cell>
          <cell r="AT855">
            <v>961</v>
          </cell>
          <cell r="AU855">
            <v>44587</v>
          </cell>
          <cell r="AV855">
            <v>43260000</v>
          </cell>
          <cell r="AW855" t="str">
            <v>O23011601210000007836</v>
          </cell>
          <cell r="AX855" t="str">
            <v>INVERSION</v>
          </cell>
          <cell r="AY855">
            <v>0</v>
          </cell>
          <cell r="AZ855" t="str">
            <v>5000288427</v>
          </cell>
          <cell r="BA855">
            <v>873</v>
          </cell>
          <cell r="BB855">
            <v>44589</v>
          </cell>
          <cell r="BC855">
            <v>43260000</v>
          </cell>
          <cell r="BE855">
            <v>1344</v>
          </cell>
          <cell r="BF855">
            <v>44792</v>
          </cell>
          <cell r="BG855" t="str">
            <v>5000356843</v>
          </cell>
          <cell r="BH855">
            <v>1280</v>
          </cell>
          <cell r="BI855">
            <v>44804</v>
          </cell>
          <cell r="BJ855" t="str">
            <v>O23011601210000007836</v>
          </cell>
          <cell r="BK855" t="str">
            <v>INVERSION</v>
          </cell>
          <cell r="BL855">
            <v>44804</v>
          </cell>
          <cell r="BM855">
            <v>18540000</v>
          </cell>
          <cell r="BN855" t="str">
            <v>No Aplica</v>
          </cell>
          <cell r="CE855" t="str">
            <v/>
          </cell>
          <cell r="CF855" t="str">
            <v/>
          </cell>
          <cell r="CI855">
            <v>44798</v>
          </cell>
          <cell r="CJ855">
            <v>3</v>
          </cell>
          <cell r="CK855">
            <v>0</v>
          </cell>
          <cell r="CL855">
            <v>44804</v>
          </cell>
          <cell r="CM855">
            <v>44805</v>
          </cell>
          <cell r="CN855">
            <v>44895</v>
          </cell>
          <cell r="EL855" t="str">
            <v>NO</v>
          </cell>
          <cell r="EM855" t="str">
            <v>No Aplica</v>
          </cell>
          <cell r="EN855" t="str">
            <v xml:space="preserve">120
</v>
          </cell>
          <cell r="EO855" t="e">
            <v>#VALUE!</v>
          </cell>
          <cell r="EP855">
            <v>45795</v>
          </cell>
          <cell r="ES855" t="str">
            <v>Clausula 1 - Numeral 6 y 23</v>
          </cell>
          <cell r="ET85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55" t="str">
            <v>No aplica</v>
          </cell>
        </row>
        <row r="856">
          <cell r="E856">
            <v>850</v>
          </cell>
          <cell r="F856" t="str">
            <v>850-2022</v>
          </cell>
          <cell r="G856" t="str">
            <v>CO1.PCCNTR.3486105</v>
          </cell>
          <cell r="H856" t="str">
            <v>GESTIONAR Y ATENDER EL 100 % DE LOS REQUERIMIENTOS ALLEGADOS A LA ENTIDAD, RELACIONADOS CON ARRENDAMIENTO Y DESARROLLO DE VIVIENDA</v>
          </cell>
          <cell r="I856" t="str">
            <v>En Ejecución</v>
          </cell>
          <cell r="J856" t="str">
            <v>https://community.secop.gov.co/Public/Tendering/OpportunityDetail/Index?noticeUID=CO1.NTC.2762721&amp;isFromPublicArea=True&amp;isModal=true&amp;asPopupView=true</v>
          </cell>
          <cell r="K856" t="str">
            <v>SDHT-SDICV-PSAG-010-2022</v>
          </cell>
          <cell r="L856" t="str">
            <v>X</v>
          </cell>
          <cell r="N856" t="str">
            <v>CC</v>
          </cell>
          <cell r="O856">
            <v>52279772</v>
          </cell>
          <cell r="P856">
            <v>5</v>
          </cell>
          <cell r="Q856" t="str">
            <v>COY BERNAL</v>
          </cell>
          <cell r="R856" t="str">
            <v>BERTHA JACKELINE</v>
          </cell>
          <cell r="S856" t="str">
            <v>No Aplica</v>
          </cell>
          <cell r="T856" t="str">
            <v>BERTHA JACKELINE COY BERNAL</v>
          </cell>
          <cell r="U856" t="str">
            <v>F</v>
          </cell>
          <cell r="V856">
            <v>44588</v>
          </cell>
          <cell r="W856" t="str">
            <v>No Aplica</v>
          </cell>
          <cell r="X856">
            <v>44592</v>
          </cell>
          <cell r="Y856">
            <v>44768</v>
          </cell>
          <cell r="Z856" t="str">
            <v>Contratación Directa</v>
          </cell>
          <cell r="AA856" t="str">
            <v>Contrato</v>
          </cell>
          <cell r="AB856" t="str">
            <v>Prestación de Servicios  de Apoyo a la Gestión</v>
          </cell>
          <cell r="AC856" t="str">
            <v>PRESTAR SERVICIOS DE APOYO A LA GESTIÓN EN EL DESARROLLO DE ACTIVIDADES DE CARÁCTER ADMINISTRATIVO RELACIONADAS CON EL CONTROL DE VIVIENDA</v>
          </cell>
          <cell r="AD856">
            <v>44592</v>
          </cell>
          <cell r="AE856">
            <v>44593</v>
          </cell>
          <cell r="AF856">
            <v>44593</v>
          </cell>
          <cell r="AG856">
            <v>44773</v>
          </cell>
          <cell r="AH856">
            <v>6</v>
          </cell>
          <cell r="AI856">
            <v>0</v>
          </cell>
          <cell r="AJ856">
            <v>6</v>
          </cell>
          <cell r="AK856">
            <v>6</v>
          </cell>
          <cell r="AL856">
            <v>0</v>
          </cell>
          <cell r="AN856">
            <v>44773</v>
          </cell>
          <cell r="AO856">
            <v>18300000</v>
          </cell>
          <cell r="AP856">
            <v>18300000</v>
          </cell>
          <cell r="AQ856">
            <v>3050000</v>
          </cell>
          <cell r="AR856">
            <v>0</v>
          </cell>
          <cell r="AS856">
            <v>3773</v>
          </cell>
          <cell r="AT856">
            <v>960</v>
          </cell>
          <cell r="AU856">
            <v>44587</v>
          </cell>
          <cell r="AV856">
            <v>18540000</v>
          </cell>
          <cell r="AW856" t="str">
            <v>O23011603450000007812</v>
          </cell>
          <cell r="AX856" t="str">
            <v>INVERSION</v>
          </cell>
          <cell r="AY856">
            <v>0</v>
          </cell>
          <cell r="AZ856" t="str">
            <v>5000289249</v>
          </cell>
          <cell r="BA856">
            <v>882</v>
          </cell>
          <cell r="BB856">
            <v>44589</v>
          </cell>
          <cell r="BC856">
            <v>18300000</v>
          </cell>
          <cell r="BK856" t="str">
            <v/>
          </cell>
          <cell r="CE856" t="str">
            <v/>
          </cell>
          <cell r="CF856" t="str">
            <v/>
          </cell>
          <cell r="EL856" t="str">
            <v>NO</v>
          </cell>
          <cell r="EM856" t="str">
            <v>No Aplica</v>
          </cell>
          <cell r="EN856" t="str">
            <v xml:space="preserve">120
</v>
          </cell>
          <cell r="EO856" t="e">
            <v>#VALUE!</v>
          </cell>
          <cell r="EP856">
            <v>45673</v>
          </cell>
          <cell r="ES856" t="str">
            <v>Clausula 1 - Numeral 6 y 23</v>
          </cell>
          <cell r="ET85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56" t="str">
            <v>No aplica</v>
          </cell>
        </row>
        <row r="857">
          <cell r="E857">
            <v>851</v>
          </cell>
          <cell r="F857" t="str">
            <v>851-2022</v>
          </cell>
          <cell r="G857" t="str">
            <v>CO1.PCCNTR.3488931</v>
          </cell>
          <cell r="H857" t="str">
            <v xml:space="preserve">ASIGNAR 4500 SUBSIDIOS PARA MEJORAMIENTO DE VIVIENDA PRIORIZANDO HOGARES CON JEFATURA FEMENINA, PERSONAS CON DISCAPACIDAD, VÍCTIMAS DEL CONFLICTO ARMADO, POBLACIÓN ÉTNICA Y ADULTOS MAYORES </v>
          </cell>
          <cell r="I857" t="str">
            <v>En Ejecución</v>
          </cell>
          <cell r="J857" t="str">
            <v>https://community.secop.gov.co/Public/Tendering/OpportunityDetail/Index?noticeUID=CO1.NTC.2764480&amp;isFromPublicArea=True&amp;isModal=true&amp;asPopupView=true</v>
          </cell>
          <cell r="K857" t="str">
            <v>SDHT-SDB-PSP-033-2022</v>
          </cell>
          <cell r="L857" t="str">
            <v>X</v>
          </cell>
          <cell r="N857" t="str">
            <v>CC</v>
          </cell>
          <cell r="O857">
            <v>46364648</v>
          </cell>
          <cell r="P857">
            <v>1</v>
          </cell>
          <cell r="Q857" t="str">
            <v>SILVA GUATAQUI</v>
          </cell>
          <cell r="R857" t="str">
            <v>CLAUDIA PATRICIA</v>
          </cell>
          <cell r="S857" t="str">
            <v>No Aplica</v>
          </cell>
          <cell r="T857" t="str">
            <v>CLAUDIA PATRICIA SILVA GUATAQUI</v>
          </cell>
          <cell r="U857" t="str">
            <v>F</v>
          </cell>
          <cell r="V857">
            <v>44589</v>
          </cell>
          <cell r="W857">
            <v>44592</v>
          </cell>
          <cell r="X857">
            <v>44592</v>
          </cell>
          <cell r="Y857">
            <v>44923</v>
          </cell>
          <cell r="Z857" t="str">
            <v>Contratación Directa</v>
          </cell>
          <cell r="AA857" t="str">
            <v>Contrato</v>
          </cell>
          <cell r="AB857" t="str">
            <v>Prestación de Servicios Profesionales</v>
          </cell>
          <cell r="AC857" t="str">
            <v>PRESTAR SERVICIOS PROFESIONALES PARA LA ESTRUCTURACIÓN TÉCNICA NECESARIA PARA LA ASIGNACIÓN DE SUBSIDIOS DE MEJORAMIENTOS DE VIVIENDA - MODALIDAD HABITABILIDAD EN LOS TERRITORIOS PRIORIZADOS POR LA SECRETARÍA DISTRITAL DEL HÁBITAT</v>
          </cell>
          <cell r="AD857">
            <v>44592</v>
          </cell>
          <cell r="AE857">
            <v>44593</v>
          </cell>
          <cell r="AF857">
            <v>44593</v>
          </cell>
          <cell r="AG857">
            <v>44926</v>
          </cell>
          <cell r="AH857">
            <v>11</v>
          </cell>
          <cell r="AI857">
            <v>0</v>
          </cell>
          <cell r="AJ857">
            <v>11</v>
          </cell>
          <cell r="AK857">
            <v>11</v>
          </cell>
          <cell r="AL857">
            <v>0</v>
          </cell>
          <cell r="AN857">
            <v>44926</v>
          </cell>
          <cell r="AO857">
            <v>80300000</v>
          </cell>
          <cell r="AP857">
            <v>80300000</v>
          </cell>
          <cell r="AQ857">
            <v>7300000</v>
          </cell>
          <cell r="AR857">
            <v>0</v>
          </cell>
          <cell r="AS857">
            <v>2711</v>
          </cell>
          <cell r="AT857">
            <v>152</v>
          </cell>
          <cell r="AU857">
            <v>44564</v>
          </cell>
          <cell r="AV857">
            <v>80300000</v>
          </cell>
          <cell r="AW857" t="str">
            <v>O23011601010000007715</v>
          </cell>
          <cell r="AX857" t="str">
            <v>INVERSION</v>
          </cell>
          <cell r="AY857">
            <v>0</v>
          </cell>
          <cell r="AZ857" t="str">
            <v>5000289623</v>
          </cell>
          <cell r="BA857">
            <v>884</v>
          </cell>
          <cell r="BB857">
            <v>44589</v>
          </cell>
          <cell r="BC857">
            <v>80300000</v>
          </cell>
          <cell r="BK857" t="str">
            <v/>
          </cell>
          <cell r="CE857" t="str">
            <v/>
          </cell>
          <cell r="CF857" t="str">
            <v/>
          </cell>
          <cell r="EL857" t="str">
            <v>NO</v>
          </cell>
          <cell r="EM857" t="str">
            <v>No Aplica</v>
          </cell>
          <cell r="EN857" t="str">
            <v xml:space="preserve">120
</v>
          </cell>
          <cell r="EO857" t="e">
            <v>#VALUE!</v>
          </cell>
          <cell r="EP857">
            <v>45826</v>
          </cell>
          <cell r="ES857" t="str">
            <v>Clausula 1 - Numeral 6 y 23</v>
          </cell>
          <cell r="ET85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57" t="str">
            <v>No aplica</v>
          </cell>
        </row>
        <row r="858">
          <cell r="E858">
            <v>852</v>
          </cell>
          <cell r="F858" t="str">
            <v>852-2022</v>
          </cell>
          <cell r="G858" t="str">
            <v>CO1.PCCNTR.3512327</v>
          </cell>
          <cell r="H858" t="str">
            <v>IMPLEMENTAR 1  SISTEMA  DE LA SDHT</v>
          </cell>
          <cell r="I858" t="str">
            <v>En Ejecución</v>
          </cell>
          <cell r="J858" t="str">
            <v>https://community.secop.gov.co/Public/Tendering/OpportunityDetail/Index?noticeUID=CO1.NTC.2784012&amp;isFromPublicArea=True&amp;isModal=true&amp;asPopupView=true</v>
          </cell>
          <cell r="K858" t="str">
            <v>SDHT-OACI-PSP-001-2022</v>
          </cell>
          <cell r="L858" t="str">
            <v>X</v>
          </cell>
          <cell r="N858" t="str">
            <v>CC</v>
          </cell>
          <cell r="O858">
            <v>1026292917</v>
          </cell>
          <cell r="P858">
            <v>6</v>
          </cell>
          <cell r="Q858" t="str">
            <v>MARROQUIN TRIANA</v>
          </cell>
          <cell r="R858" t="str">
            <v>KAROL VANESSA</v>
          </cell>
          <cell r="S858" t="str">
            <v>No Aplica</v>
          </cell>
          <cell r="T858" t="str">
            <v>KAROL VANESSA MARROQUIN TRIANA</v>
          </cell>
          <cell r="U858" t="str">
            <v>F</v>
          </cell>
          <cell r="V858">
            <v>44589</v>
          </cell>
          <cell r="W858" t="str">
            <v>No Aplica</v>
          </cell>
          <cell r="X858">
            <v>44592</v>
          </cell>
          <cell r="Y858">
            <v>44926</v>
          </cell>
          <cell r="Z858" t="str">
            <v>Contratación Directa</v>
          </cell>
          <cell r="AA858" t="str">
            <v>Contrato</v>
          </cell>
          <cell r="AB858" t="str">
            <v>Prestación de Servicios Profesionales</v>
          </cell>
          <cell r="AC858" t="str">
            <v>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v>
          </cell>
          <cell r="AD858">
            <v>44592</v>
          </cell>
          <cell r="AE858">
            <v>44592</v>
          </cell>
          <cell r="AF858">
            <v>44592</v>
          </cell>
          <cell r="AG858">
            <v>44926</v>
          </cell>
          <cell r="AH858">
            <v>11</v>
          </cell>
          <cell r="AI858">
            <v>0</v>
          </cell>
          <cell r="AJ858">
            <v>11</v>
          </cell>
          <cell r="AK858">
            <v>11</v>
          </cell>
          <cell r="AL858">
            <v>0</v>
          </cell>
          <cell r="AN858">
            <v>44926</v>
          </cell>
          <cell r="AO858">
            <v>67100000</v>
          </cell>
          <cell r="AP858">
            <v>67100000</v>
          </cell>
          <cell r="AQ858">
            <v>6100000</v>
          </cell>
          <cell r="AR858">
            <v>0</v>
          </cell>
          <cell r="AS858">
            <v>3792</v>
          </cell>
          <cell r="AT858">
            <v>950</v>
          </cell>
          <cell r="AU858">
            <v>44586</v>
          </cell>
          <cell r="AV858">
            <v>67100000</v>
          </cell>
          <cell r="AW858" t="str">
            <v>O23011605560000007754</v>
          </cell>
          <cell r="AX858" t="str">
            <v>INVERSION</v>
          </cell>
          <cell r="AY858">
            <v>0</v>
          </cell>
          <cell r="AZ858" t="str">
            <v>5000288478</v>
          </cell>
          <cell r="BA858">
            <v>874</v>
          </cell>
          <cell r="BB858">
            <v>44589</v>
          </cell>
          <cell r="BC858">
            <v>67100000</v>
          </cell>
          <cell r="BK858" t="str">
            <v/>
          </cell>
          <cell r="CE858" t="str">
            <v/>
          </cell>
          <cell r="CF858" t="str">
            <v/>
          </cell>
          <cell r="EL858" t="str">
            <v>NO</v>
          </cell>
          <cell r="EM858" t="str">
            <v>No Aplica</v>
          </cell>
          <cell r="EN858" t="str">
            <v xml:space="preserve">120
</v>
          </cell>
          <cell r="EO858" t="e">
            <v>#VALUE!</v>
          </cell>
          <cell r="EP858">
            <v>45826</v>
          </cell>
          <cell r="ES858" t="str">
            <v>Clausula 1 - Numeral 6 y 23</v>
          </cell>
          <cell r="ET85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58" t="str">
            <v>No aplica</v>
          </cell>
        </row>
        <row r="859">
          <cell r="E859">
            <v>853</v>
          </cell>
          <cell r="F859" t="str">
            <v>853-2022</v>
          </cell>
          <cell r="G859" t="str">
            <v>CO1.PCCNTR.3512815</v>
          </cell>
          <cell r="H859" t="str">
            <v>IMPLEMENTAR 1  SISTEMA  DE LA SDHT</v>
          </cell>
          <cell r="I859" t="str">
            <v>En Ejecución</v>
          </cell>
          <cell r="J859" t="str">
            <v>https://community.secop.gov.co/Public/Tendering/OpportunityDetail/Index?noticeUID=CO1.NTC.2784138&amp;isFromPublicArea=True&amp;isModal=true&amp;asPopupView=true</v>
          </cell>
          <cell r="K859" t="str">
            <v>SDTH-OACI-PSP-003-2022</v>
          </cell>
          <cell r="L859" t="str">
            <v>X</v>
          </cell>
          <cell r="N859" t="str">
            <v>CC</v>
          </cell>
          <cell r="O859">
            <v>79341985</v>
          </cell>
          <cell r="P859">
            <v>1</v>
          </cell>
          <cell r="Q859" t="str">
            <v>QUINTANA PINILLA</v>
          </cell>
          <cell r="R859" t="str">
            <v>ERNESTO ARTURO</v>
          </cell>
          <cell r="S859" t="str">
            <v>No Aplica</v>
          </cell>
          <cell r="T859" t="str">
            <v>ERNESTO ARTURO QUINTANA PINILLA</v>
          </cell>
          <cell r="U859" t="str">
            <v>M</v>
          </cell>
          <cell r="V859">
            <v>44589</v>
          </cell>
          <cell r="W859" t="str">
            <v>No Aplica</v>
          </cell>
          <cell r="X859">
            <v>44592</v>
          </cell>
          <cell r="Y859">
            <v>44803</v>
          </cell>
          <cell r="Z859" t="str">
            <v>Contratación Directa</v>
          </cell>
          <cell r="AA859" t="str">
            <v>Contrato</v>
          </cell>
          <cell r="AB859" t="str">
            <v>Prestación de Servicios Profesionales</v>
          </cell>
          <cell r="AC859" t="str">
            <v>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v>
          </cell>
          <cell r="AD859">
            <v>44592</v>
          </cell>
          <cell r="AE859">
            <v>44592</v>
          </cell>
          <cell r="AF859">
            <v>44592</v>
          </cell>
          <cell r="AG859">
            <v>44803</v>
          </cell>
          <cell r="AH859">
            <v>7</v>
          </cell>
          <cell r="AI859">
            <v>0</v>
          </cell>
          <cell r="AJ859">
            <v>7</v>
          </cell>
          <cell r="AK859">
            <v>7</v>
          </cell>
          <cell r="AL859">
            <v>0</v>
          </cell>
          <cell r="AN859">
            <v>44803</v>
          </cell>
          <cell r="AO859">
            <v>42000000</v>
          </cell>
          <cell r="AP859">
            <v>42000000</v>
          </cell>
          <cell r="AQ859">
            <v>6000000</v>
          </cell>
          <cell r="AR859">
            <v>0</v>
          </cell>
          <cell r="AS859">
            <v>3791</v>
          </cell>
          <cell r="AT859">
            <v>949</v>
          </cell>
          <cell r="AU859">
            <v>44586</v>
          </cell>
          <cell r="AV859">
            <v>42000000</v>
          </cell>
          <cell r="AW859" t="str">
            <v>O23011605560000007754</v>
          </cell>
          <cell r="AX859" t="str">
            <v>INVERSION</v>
          </cell>
          <cell r="AY859">
            <v>0</v>
          </cell>
          <cell r="AZ859" t="str">
            <v>5000288488</v>
          </cell>
          <cell r="BA859">
            <v>875</v>
          </cell>
          <cell r="BB859">
            <v>44589</v>
          </cell>
          <cell r="BC859">
            <v>42000000</v>
          </cell>
          <cell r="BK859" t="str">
            <v/>
          </cell>
          <cell r="CE859" t="str">
            <v/>
          </cell>
          <cell r="CF859" t="str">
            <v/>
          </cell>
          <cell r="EL859" t="str">
            <v>NO</v>
          </cell>
          <cell r="EM859" t="str">
            <v>No Aplica</v>
          </cell>
          <cell r="EN859" t="str">
            <v xml:space="preserve">120
</v>
          </cell>
          <cell r="EO859" t="e">
            <v>#VALUE!</v>
          </cell>
          <cell r="EP859">
            <v>45703</v>
          </cell>
          <cell r="ES859" t="str">
            <v>Clausula 1 - Numeral 6 y 23</v>
          </cell>
          <cell r="ET85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59" t="str">
            <v>No aplica</v>
          </cell>
        </row>
        <row r="860">
          <cell r="E860">
            <v>854</v>
          </cell>
          <cell r="F860" t="str">
            <v>854-2022</v>
          </cell>
          <cell r="G860" t="str">
            <v>CO1.PCCNTR.3510293</v>
          </cell>
          <cell r="H860" t="str">
            <v>IMPLEMENTAR 1  SISTEMA  DE LA SDHT</v>
          </cell>
          <cell r="I860" t="str">
            <v>En Ejecución</v>
          </cell>
          <cell r="J860" t="str">
            <v>https://community.secop.gov.co/Public/Tendering/OpportunityDetail/Index?noticeUID=CO1.NTC.2782215&amp;isFromPublicArea=True&amp;isModal=true&amp;asPopupView=true</v>
          </cell>
          <cell r="K860" t="str">
            <v>SDHT-OACI-001-2022</v>
          </cell>
          <cell r="L860" t="str">
            <v>X</v>
          </cell>
          <cell r="N860" t="str">
            <v>CC</v>
          </cell>
          <cell r="O860">
            <v>1012390399</v>
          </cell>
          <cell r="P860">
            <v>1</v>
          </cell>
          <cell r="Q860" t="str">
            <v xml:space="preserve">NIETO </v>
          </cell>
          <cell r="R860" t="str">
            <v>CATERINNE MILLAN</v>
          </cell>
          <cell r="S860" t="str">
            <v>No Aplica</v>
          </cell>
          <cell r="T860" t="str">
            <v xml:space="preserve">CATERINNE MILLAN NIETO </v>
          </cell>
          <cell r="U860" t="str">
            <v>F</v>
          </cell>
          <cell r="V860">
            <v>44589</v>
          </cell>
          <cell r="W860" t="str">
            <v>No Aplica</v>
          </cell>
          <cell r="X860">
            <v>44592</v>
          </cell>
          <cell r="Y860">
            <v>44922</v>
          </cell>
          <cell r="Z860" t="str">
            <v>Contratación Directa</v>
          </cell>
          <cell r="AA860" t="str">
            <v>Contrato</v>
          </cell>
          <cell r="AB860" t="str">
            <v>Prestación de Servicios  de Apoyo a la Gestión</v>
          </cell>
          <cell r="AC860" t="str">
            <v>PRESTAR SERVICIOS DE APOYO A LA GESTIÓN EN LOS PROCESOS ADMINISTRATIVOS DE LA OFICINA DE CONTROL INTERNO</v>
          </cell>
          <cell r="AD860">
            <v>44592</v>
          </cell>
          <cell r="AE860">
            <v>44592</v>
          </cell>
          <cell r="AF860">
            <v>44592</v>
          </cell>
          <cell r="AG860">
            <v>44926</v>
          </cell>
          <cell r="AH860">
            <v>11</v>
          </cell>
          <cell r="AI860">
            <v>0</v>
          </cell>
          <cell r="AJ860">
            <v>11</v>
          </cell>
          <cell r="AK860">
            <v>11</v>
          </cell>
          <cell r="AL860">
            <v>0</v>
          </cell>
          <cell r="AN860">
            <v>44926</v>
          </cell>
          <cell r="AO860">
            <v>38500000</v>
          </cell>
          <cell r="AP860">
            <v>38500000</v>
          </cell>
          <cell r="AQ860">
            <v>3500000</v>
          </cell>
          <cell r="AR860">
            <v>0</v>
          </cell>
          <cell r="AS860">
            <v>3788</v>
          </cell>
          <cell r="AT860">
            <v>967</v>
          </cell>
          <cell r="AU860">
            <v>44587</v>
          </cell>
          <cell r="AV860">
            <v>38500000</v>
          </cell>
          <cell r="AW860" t="str">
            <v>O23011605560000007754</v>
          </cell>
          <cell r="AX860" t="str">
            <v>INVERSION</v>
          </cell>
          <cell r="AY860">
            <v>0</v>
          </cell>
          <cell r="AZ860" t="str">
            <v>5000287481</v>
          </cell>
          <cell r="BA860">
            <v>870</v>
          </cell>
          <cell r="BB860">
            <v>44589</v>
          </cell>
          <cell r="BC860">
            <v>38500000</v>
          </cell>
          <cell r="BK860" t="str">
            <v/>
          </cell>
          <cell r="CE860" t="str">
            <v/>
          </cell>
          <cell r="CF860" t="str">
            <v/>
          </cell>
          <cell r="EL860" t="str">
            <v>NO</v>
          </cell>
          <cell r="EM860" t="str">
            <v>No Aplica</v>
          </cell>
          <cell r="EN860" t="str">
            <v xml:space="preserve">120
</v>
          </cell>
          <cell r="EO860" t="e">
            <v>#VALUE!</v>
          </cell>
          <cell r="EP860">
            <v>45826</v>
          </cell>
          <cell r="ES860" t="str">
            <v>Clausula 1 - Numeral 6 y 23</v>
          </cell>
          <cell r="ET86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60" t="str">
            <v>No aplica</v>
          </cell>
        </row>
        <row r="861">
          <cell r="E861">
            <v>855</v>
          </cell>
          <cell r="F861" t="str">
            <v>855-2022</v>
          </cell>
          <cell r="G861" t="str">
            <v>CO1.PCCNTR.3515650</v>
          </cell>
          <cell r="H861" t="str">
            <v>IMPLEMENTAR 1  SISTEMA  DE LA SDHT</v>
          </cell>
          <cell r="I861" t="str">
            <v>En Ejecución</v>
          </cell>
          <cell r="J861" t="str">
            <v>https://community.secop.gov.co/Public/Tendering/OpportunityDetail/Index?noticeUID=CO1.NTC.2785953&amp;isFromPublicArea=True&amp;isModal=true&amp;asPopupView=true</v>
          </cell>
          <cell r="K861" t="str">
            <v>SDHT-OACI-PSP-002-2022</v>
          </cell>
          <cell r="L861" t="str">
            <v>X</v>
          </cell>
          <cell r="N861" t="str">
            <v>CC</v>
          </cell>
          <cell r="O861">
            <v>52266869</v>
          </cell>
          <cell r="P861">
            <v>4</v>
          </cell>
          <cell r="Q861" t="str">
            <v>URREA JARAMILLO</v>
          </cell>
          <cell r="R861" t="str">
            <v>MARCELA</v>
          </cell>
          <cell r="S861" t="str">
            <v>No Aplica</v>
          </cell>
          <cell r="T861" t="str">
            <v>MARCELA URREA JARAMILLO</v>
          </cell>
          <cell r="U861" t="str">
            <v>F</v>
          </cell>
          <cell r="V861">
            <v>44589</v>
          </cell>
          <cell r="W861" t="str">
            <v>No Aplica</v>
          </cell>
          <cell r="X861">
            <v>44592</v>
          </cell>
          <cell r="Y861">
            <v>44772</v>
          </cell>
          <cell r="Z861" t="str">
            <v>Contratación Directa</v>
          </cell>
          <cell r="AA861" t="str">
            <v>Contrato</v>
          </cell>
          <cell r="AB861" t="str">
            <v>Prestación de Servicios Profesionales</v>
          </cell>
          <cell r="AC861" t="str">
            <v>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v>
          </cell>
          <cell r="AD861">
            <v>44592</v>
          </cell>
          <cell r="AE861">
            <v>44592</v>
          </cell>
          <cell r="AF861">
            <v>44592</v>
          </cell>
          <cell r="AG861">
            <v>44772</v>
          </cell>
          <cell r="AH861">
            <v>6</v>
          </cell>
          <cell r="AI861">
            <v>0</v>
          </cell>
          <cell r="AJ861">
            <v>6</v>
          </cell>
          <cell r="AK861">
            <v>6</v>
          </cell>
          <cell r="AL861">
            <v>0</v>
          </cell>
          <cell r="AN861">
            <v>44772</v>
          </cell>
          <cell r="AO861">
            <v>36000000</v>
          </cell>
          <cell r="AP861">
            <v>36000000</v>
          </cell>
          <cell r="AQ861">
            <v>6000000</v>
          </cell>
          <cell r="AR861">
            <v>0</v>
          </cell>
          <cell r="AS861">
            <v>3793</v>
          </cell>
          <cell r="AT861">
            <v>951</v>
          </cell>
          <cell r="AU861">
            <v>44586</v>
          </cell>
          <cell r="AV861">
            <v>36000000</v>
          </cell>
          <cell r="AW861" t="str">
            <v>O23011605560000007754</v>
          </cell>
          <cell r="AX861" t="str">
            <v>INVERSION</v>
          </cell>
          <cell r="AY861">
            <v>0</v>
          </cell>
          <cell r="AZ861" t="str">
            <v>5000288948</v>
          </cell>
          <cell r="BA861">
            <v>878</v>
          </cell>
          <cell r="BB861">
            <v>44589</v>
          </cell>
          <cell r="BC861">
            <v>36000000</v>
          </cell>
          <cell r="BK861" t="str">
            <v/>
          </cell>
          <cell r="CE861" t="str">
            <v/>
          </cell>
          <cell r="CF861" t="str">
            <v/>
          </cell>
          <cell r="EL861" t="str">
            <v>NO</v>
          </cell>
          <cell r="EM861" t="str">
            <v>No Aplica</v>
          </cell>
          <cell r="EN861" t="str">
            <v xml:space="preserve">120
</v>
          </cell>
          <cell r="EO861" t="e">
            <v>#VALUE!</v>
          </cell>
          <cell r="EP861">
            <v>45672</v>
          </cell>
          <cell r="ES861" t="str">
            <v>Clausula 1 - Numeral 6 y 23</v>
          </cell>
          <cell r="ET86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61" t="str">
            <v>No aplica</v>
          </cell>
        </row>
        <row r="862">
          <cell r="E862">
            <v>856</v>
          </cell>
          <cell r="F862" t="str">
            <v>856-2022</v>
          </cell>
          <cell r="G862" t="str">
            <v>CO1.PCCNTR.3521618</v>
          </cell>
          <cell r="H862" t="str">
            <v>DESARROLLAR 1  DOCUMENTO NORMATIVO SOBRE LA FORMULACIÓN DE LOS INSTRUMENTOS DE PLANEACIÓN DE SEGUNDO NIVEL EN UNIDADES DEFICITARIAS A CARGO DE LA SDHT</v>
          </cell>
          <cell r="I862" t="str">
            <v>Terminación Anticipada</v>
          </cell>
          <cell r="J862" t="str">
            <v>https://community.secop.gov.co/Public/Tendering/OpportunityDetail/Index?noticeUID=CO1.NTC.2789997&amp;isFromPublicArea=True&amp;isModal=true&amp;asPopupView=true</v>
          </cell>
          <cell r="K862" t="str">
            <v>SDHT-SDIS-PSP-039-2022</v>
          </cell>
          <cell r="L862" t="str">
            <v>X</v>
          </cell>
          <cell r="N862" t="str">
            <v>CC</v>
          </cell>
          <cell r="O862">
            <v>52211600</v>
          </cell>
          <cell r="P862">
            <v>4</v>
          </cell>
          <cell r="Q862" t="str">
            <v>GOMEZ ALVARADO</v>
          </cell>
          <cell r="R862" t="str">
            <v>NADIA CATHERINE</v>
          </cell>
          <cell r="S862" t="str">
            <v>No Aplica</v>
          </cell>
          <cell r="T862" t="str">
            <v>NADIA CATHERINE GOMEZ ALVARADO</v>
          </cell>
          <cell r="U862" t="str">
            <v>F</v>
          </cell>
          <cell r="V862">
            <v>44589</v>
          </cell>
          <cell r="W862">
            <v>44594</v>
          </cell>
          <cell r="X862">
            <v>44592</v>
          </cell>
          <cell r="Y862">
            <v>44926</v>
          </cell>
          <cell r="Z862" t="str">
            <v>Contratación Directa</v>
          </cell>
          <cell r="AA862" t="str">
            <v>Contrato</v>
          </cell>
          <cell r="AB862" t="str">
            <v>Prestación de Servicios Profesionales</v>
          </cell>
          <cell r="AC862" t="str">
            <v>PRESTAR SERVICIOS PROFESIONALES PARA EL DESARROLLO, FORMULACIÓN Y DISEÑO DE PROYECTOS, POLÍTICAS O PLANES RELACIONADOS CON LA GESTIÓN INTEGRAL DEL HÁBITAT DEL DISTRITO CAPITAL Y LAS REGLAMENTACIONES A CARGO DE LA SDHT DERIVADAS DEL PLAN DE ORDENAMIENTO TERRITORIAL.</v>
          </cell>
          <cell r="AD862">
            <v>44594</v>
          </cell>
          <cell r="AE862">
            <v>44594</v>
          </cell>
          <cell r="AF862">
            <v>44594</v>
          </cell>
          <cell r="AG862">
            <v>44911</v>
          </cell>
          <cell r="AH862">
            <v>10</v>
          </cell>
          <cell r="AI862">
            <v>15</v>
          </cell>
          <cell r="AJ862">
            <v>10.5</v>
          </cell>
          <cell r="AK862">
            <v>10</v>
          </cell>
          <cell r="AL862">
            <v>15</v>
          </cell>
          <cell r="AM862">
            <v>44911</v>
          </cell>
          <cell r="AN862">
            <v>44735</v>
          </cell>
          <cell r="AO862">
            <v>96600000</v>
          </cell>
          <cell r="AP862">
            <v>39560000</v>
          </cell>
          <cell r="AQ862">
            <v>9200000</v>
          </cell>
          <cell r="AR862">
            <v>0</v>
          </cell>
          <cell r="AS862">
            <v>3683</v>
          </cell>
          <cell r="AT862">
            <v>938</v>
          </cell>
          <cell r="AU862">
            <v>44585</v>
          </cell>
          <cell r="AV862">
            <v>96600000</v>
          </cell>
          <cell r="AW862" t="str">
            <v>O23011601190000007721</v>
          </cell>
          <cell r="AX862" t="str">
            <v>INVERSION</v>
          </cell>
          <cell r="AY862">
            <v>0</v>
          </cell>
          <cell r="AZ862" t="str">
            <v>5000290627</v>
          </cell>
          <cell r="BA862">
            <v>889</v>
          </cell>
          <cell r="BB862">
            <v>44589</v>
          </cell>
          <cell r="BC862">
            <v>96600000</v>
          </cell>
          <cell r="BK862" t="str">
            <v/>
          </cell>
          <cell r="CE862" t="str">
            <v/>
          </cell>
          <cell r="CF862" t="str">
            <v/>
          </cell>
          <cell r="DQ862">
            <v>44722</v>
          </cell>
          <cell r="DR862">
            <v>44722</v>
          </cell>
          <cell r="DS862">
            <v>44753</v>
          </cell>
          <cell r="DT862">
            <v>30</v>
          </cell>
          <cell r="EG862">
            <v>44735</v>
          </cell>
          <cell r="EH862">
            <v>57040000</v>
          </cell>
          <cell r="EI862" t="str">
            <v>ok</v>
          </cell>
          <cell r="EJ862" t="str">
            <v>Por Terminación Anticipada</v>
          </cell>
          <cell r="EK862">
            <v>44736</v>
          </cell>
          <cell r="EL862" t="str">
            <v>NO</v>
          </cell>
          <cell r="EM862" t="str">
            <v>No Aplica</v>
          </cell>
          <cell r="EN862" t="str">
            <v>No Aplica</v>
          </cell>
          <cell r="EO862" t="e">
            <v>#VALUE!</v>
          </cell>
          <cell r="EP862">
            <v>45635</v>
          </cell>
          <cell r="ES862" t="str">
            <v>Clausula 1 - Numeral 6 y 23</v>
          </cell>
          <cell r="ET86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62" t="str">
            <v>No aplica</v>
          </cell>
        </row>
        <row r="863">
          <cell r="E863">
            <v>857</v>
          </cell>
          <cell r="F863" t="str">
            <v>857-2022</v>
          </cell>
          <cell r="G863" t="str">
            <v>CO1.PCCNTR.3517292</v>
          </cell>
          <cell r="H863" t="str">
            <v>DESARROLLAR 1  DOCUMENTO NORMATIVO SOBRE LA FORMULACIÓN DE LOS INSTRUMENTOS DE PLANEACIÓN DE SEGUNDO NIVEL EN UNIDADES DEFICITARIAS A CARGO DE LA SDHT</v>
          </cell>
          <cell r="I863" t="str">
            <v>En Ejecución</v>
          </cell>
          <cell r="J863" t="str">
            <v>https://community.secop.gov.co/Public/Tendering/OpportunityDetail/Index?noticeUID=CO1.NTC.2787570&amp;isFromPublicArea=True&amp;isModal=true&amp;asPopupView=true</v>
          </cell>
          <cell r="K863" t="str">
            <v>SDHT-SDIS-PSP-044-2022</v>
          </cell>
          <cell r="L863" t="str">
            <v>X</v>
          </cell>
          <cell r="N863" t="str">
            <v>CC</v>
          </cell>
          <cell r="O863">
            <v>52452816</v>
          </cell>
          <cell r="P863">
            <v>1</v>
          </cell>
          <cell r="Q863" t="str">
            <v>VELEZ VASQUEZ</v>
          </cell>
          <cell r="R863" t="str">
            <v>LAURA INES</v>
          </cell>
          <cell r="S863" t="str">
            <v>No Aplica</v>
          </cell>
          <cell r="T863" t="str">
            <v>LAURA INES VELEZ VASQUEZ</v>
          </cell>
          <cell r="U863" t="str">
            <v>F</v>
          </cell>
          <cell r="V863">
            <v>44589</v>
          </cell>
          <cell r="W863">
            <v>44594</v>
          </cell>
          <cell r="X863">
            <v>44592</v>
          </cell>
          <cell r="Y863">
            <v>44926</v>
          </cell>
          <cell r="Z863" t="str">
            <v>Contratación Directa</v>
          </cell>
          <cell r="AA863" t="str">
            <v>Contrato</v>
          </cell>
          <cell r="AB863" t="str">
            <v>Prestación de Servicios Profesionales</v>
          </cell>
          <cell r="AC863" t="str">
            <v>PRESTAR SERVICIOS PROFESIONALES PARA APOYAR EL DISEÑO E IMPLEMENTACIÓN DE INSTRUMENTOS DE GESTIÓN Y PLANIFICACIÓN DESDE EL COMPONENTE LEGAL Y URBANÍSTICO PARA LA GESTIÓN INTEGRAL DEL HÁBITAT.</v>
          </cell>
          <cell r="AD863">
            <v>44594</v>
          </cell>
          <cell r="AE863">
            <v>44594</v>
          </cell>
          <cell r="AF863">
            <v>44594</v>
          </cell>
          <cell r="AG863">
            <v>44805</v>
          </cell>
          <cell r="AH863">
            <v>7</v>
          </cell>
          <cell r="AI863">
            <v>6</v>
          </cell>
          <cell r="AJ863">
            <v>10.799999999999999</v>
          </cell>
          <cell r="AK863">
            <v>10</v>
          </cell>
          <cell r="AL863">
            <v>24</v>
          </cell>
          <cell r="AM863">
            <v>44811</v>
          </cell>
          <cell r="AN863">
            <v>44920</v>
          </cell>
          <cell r="AO863">
            <v>66240000</v>
          </cell>
          <cell r="AP863">
            <v>99360000</v>
          </cell>
          <cell r="AQ863">
            <v>9200000</v>
          </cell>
          <cell r="AR863">
            <v>0</v>
          </cell>
          <cell r="AS863">
            <v>3688</v>
          </cell>
          <cell r="AT863">
            <v>940</v>
          </cell>
          <cell r="AU863">
            <v>44585</v>
          </cell>
          <cell r="AV863">
            <v>66500000</v>
          </cell>
          <cell r="AW863" t="str">
            <v>O23011601190000007721</v>
          </cell>
          <cell r="AX863" t="str">
            <v>INVERSION</v>
          </cell>
          <cell r="AY863">
            <v>0</v>
          </cell>
          <cell r="AZ863" t="str">
            <v>5000289605</v>
          </cell>
          <cell r="BA863">
            <v>883</v>
          </cell>
          <cell r="BB863">
            <v>44589</v>
          </cell>
          <cell r="BC863">
            <v>66240000</v>
          </cell>
          <cell r="BE863">
            <v>1357</v>
          </cell>
          <cell r="BF863">
            <v>44796</v>
          </cell>
          <cell r="BG863" t="str">
            <v>5000359499</v>
          </cell>
          <cell r="BH863">
            <v>1304</v>
          </cell>
          <cell r="BI863">
            <v>44812</v>
          </cell>
          <cell r="BJ863" t="str">
            <v>O23011601190000007721</v>
          </cell>
          <cell r="BK863" t="str">
            <v>INVERSION</v>
          </cell>
          <cell r="BL863">
            <v>44810</v>
          </cell>
          <cell r="BM863">
            <v>33120000</v>
          </cell>
          <cell r="BN863">
            <v>44823</v>
          </cell>
          <cell r="CE863" t="str">
            <v/>
          </cell>
          <cell r="CF863" t="str">
            <v/>
          </cell>
          <cell r="CI863">
            <v>44797</v>
          </cell>
          <cell r="CJ863">
            <v>3</v>
          </cell>
          <cell r="CK863">
            <v>18</v>
          </cell>
          <cell r="CL863">
            <v>44810</v>
          </cell>
          <cell r="CM863">
            <v>44812</v>
          </cell>
          <cell r="CN863">
            <v>44920</v>
          </cell>
          <cell r="DA863">
            <v>44678</v>
          </cell>
          <cell r="DB863" t="str">
            <v>CRISTIAN ANDRES GUTIERREZ PRIETO</v>
          </cell>
          <cell r="DC863">
            <v>1072658021</v>
          </cell>
          <cell r="DD863" t="str">
            <v>Cra 28 No. 4 - 46 Apto 201</v>
          </cell>
          <cell r="DE863">
            <v>3014854390</v>
          </cell>
          <cell r="DF863" t="str">
            <v>andres.gutierrezpr@gmail.com</v>
          </cell>
          <cell r="DG863">
            <v>40173334</v>
          </cell>
          <cell r="DH863">
            <v>44683</v>
          </cell>
          <cell r="EL863" t="str">
            <v>NO</v>
          </cell>
          <cell r="EM863" t="str">
            <v>No Aplica</v>
          </cell>
          <cell r="EN863" t="str">
            <v xml:space="preserve">120
</v>
          </cell>
          <cell r="EO863" t="e">
            <v>#VALUE!</v>
          </cell>
          <cell r="EP863">
            <v>45820</v>
          </cell>
          <cell r="ES863" t="str">
            <v>Clausula 1 - Numeral 6 y 23</v>
          </cell>
          <cell r="ET86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63" t="str">
            <v>No aplica</v>
          </cell>
        </row>
        <row r="864">
          <cell r="E864">
            <v>858</v>
          </cell>
          <cell r="F864" t="str">
            <v>858-2022</v>
          </cell>
          <cell r="G864" t="str">
            <v>CO1.PCCNTR.3513675</v>
          </cell>
          <cell r="H864" t="str">
            <v>EJECUTAR 100 % DEL PROGRAMA DE SANEAMIENTO FISCAL Y FINANCIERO</v>
          </cell>
          <cell r="I864" t="str">
            <v>En Ejecución</v>
          </cell>
          <cell r="J864" t="str">
            <v>https://community.secop.gov.co/Public/Tendering/OpportunityDetail/Index?noticeUID=CO1.NTC.2784831&amp;isFromPublicArea=True&amp;isModal=true&amp;asPopupView=true</v>
          </cell>
          <cell r="K864" t="str">
            <v>SDHT-CD-001-2022</v>
          </cell>
          <cell r="M864" t="str">
            <v>X</v>
          </cell>
          <cell r="N864" t="str">
            <v>NIT</v>
          </cell>
          <cell r="O864">
            <v>802018262</v>
          </cell>
          <cell r="P864">
            <v>1</v>
          </cell>
          <cell r="Q864" t="str">
            <v>No Aplica</v>
          </cell>
          <cell r="R864" t="str">
            <v>No Aplica</v>
          </cell>
          <cell r="S864" t="str">
            <v>ASP SOLUTIONS S.A</v>
          </cell>
          <cell r="T864" t="str">
            <v>ASP SOLUTIONS S.A</v>
          </cell>
          <cell r="U864" t="str">
            <v>No Aplica</v>
          </cell>
          <cell r="V864">
            <v>44589</v>
          </cell>
          <cell r="W864">
            <v>44576</v>
          </cell>
          <cell r="X864" t="str">
            <v>No Aplica</v>
          </cell>
          <cell r="Y864" t="str">
            <v>No Aplica</v>
          </cell>
          <cell r="Z864" t="str">
            <v>Contratación Directa</v>
          </cell>
          <cell r="AA864" t="str">
            <v>Contrato</v>
          </cell>
          <cell r="AB864" t="str">
            <v>Prestación de Servicios</v>
          </cell>
          <cell r="AC864" t="str">
            <v>PRESTAR SERVICIOS DE SOPORTE AL SISTEMA JSP7 DE LA SECRETARIA DISTRITAL DEL HÁBITAT, EN LOS MODULOS ADMINISTRATIVOS, FINANCIEROS Y DE PLANEACIÓN, ASÍ COMO LAS ACTUALIZACIONES Y/O IMPLEMENTACIONES REQUERIDAS POR LA ENTIDAD</v>
          </cell>
          <cell r="AD864">
            <v>44589</v>
          </cell>
          <cell r="AE864">
            <v>44607</v>
          </cell>
          <cell r="AF864">
            <v>44607</v>
          </cell>
          <cell r="AG864">
            <v>44940</v>
          </cell>
          <cell r="AH864">
            <v>11</v>
          </cell>
          <cell r="AI864">
            <v>0</v>
          </cell>
          <cell r="AJ864">
            <v>11</v>
          </cell>
          <cell r="AK864">
            <v>11</v>
          </cell>
          <cell r="AL864">
            <v>0</v>
          </cell>
          <cell r="AM864">
            <v>44940</v>
          </cell>
          <cell r="AN864">
            <v>44940</v>
          </cell>
          <cell r="AO864">
            <v>179553990</v>
          </cell>
          <cell r="AP864">
            <v>179553990</v>
          </cell>
          <cell r="AQ864">
            <v>16323090</v>
          </cell>
          <cell r="AR864">
            <v>0</v>
          </cell>
          <cell r="AS864">
            <v>3121</v>
          </cell>
          <cell r="AT864">
            <v>592</v>
          </cell>
          <cell r="AU864">
            <v>44565</v>
          </cell>
          <cell r="AV864">
            <v>200000000</v>
          </cell>
          <cell r="AW864" t="str">
            <v>O23011605560000007754</v>
          </cell>
          <cell r="AX864" t="str">
            <v>INVERSION</v>
          </cell>
          <cell r="AY864">
            <v>0</v>
          </cell>
          <cell r="AZ864" t="str">
            <v>5000289223</v>
          </cell>
          <cell r="BA864">
            <v>881</v>
          </cell>
          <cell r="BB864">
            <v>44589</v>
          </cell>
          <cell r="BC864">
            <v>179553990</v>
          </cell>
          <cell r="BK864" t="str">
            <v/>
          </cell>
          <cell r="CE864" t="str">
            <v/>
          </cell>
          <cell r="CF864" t="str">
            <v/>
          </cell>
          <cell r="EL864" t="str">
            <v>SI</v>
          </cell>
          <cell r="EM864">
            <v>11</v>
          </cell>
          <cell r="EN864">
            <v>120</v>
          </cell>
          <cell r="EO864">
            <v>45060</v>
          </cell>
          <cell r="EP864">
            <v>45840</v>
          </cell>
          <cell r="ES864" t="str">
            <v>El contrato no tiene Clausula Ambiental</v>
          </cell>
          <cell r="ET864" t="str">
            <v>El contrato no tiene Clausula Ambiental</v>
          </cell>
          <cell r="EU864" t="str">
            <v>ERIC CARLOS HAAG LEDERER</v>
          </cell>
        </row>
        <row r="865">
          <cell r="E865">
            <v>859</v>
          </cell>
          <cell r="F865" t="str">
            <v>859-2022</v>
          </cell>
          <cell r="G865" t="str">
            <v>CO1.PCCNTR.3511852</v>
          </cell>
          <cell r="H865" t="str">
            <v xml:space="preserve">REALIZAR ADECUACIONES DE CALIDAD A 4500 VIVIENDAS PRIORIZANDO HOGARES CON JEFATURA FEMENINA, PERSONAS CON DISCAPACIDAD, VÍCTIMAS DEL CONFLICTO ARMADO, POBLACIÓN ÉTNICA Y ADULTOS MAYORES </v>
          </cell>
          <cell r="I865" t="str">
            <v>En Ejecución</v>
          </cell>
          <cell r="J865" t="str">
            <v>https://community.secop.gov.co/Public/Tendering/OpportunityDetail/Index?noticeUID=CO1.NTC.2782965&amp;isFromPublicArea=True&amp;isModal=False</v>
          </cell>
          <cell r="K865" t="str">
            <v>SDHT-SDB-PSP-122-2022</v>
          </cell>
          <cell r="L865" t="str">
            <v>X</v>
          </cell>
          <cell r="N865" t="str">
            <v>CC</v>
          </cell>
          <cell r="O865">
            <v>1140889167</v>
          </cell>
          <cell r="P865">
            <v>6</v>
          </cell>
          <cell r="Q865" t="str">
            <v>QUIJANO MORENO</v>
          </cell>
          <cell r="R865" t="str">
            <v>CARLOS ALBERTO</v>
          </cell>
          <cell r="S865" t="str">
            <v>No Aplica</v>
          </cell>
          <cell r="T865" t="str">
            <v>CARLOS ALBERTO QUIJANO MORENO</v>
          </cell>
          <cell r="U865" t="str">
            <v>M</v>
          </cell>
          <cell r="V865">
            <v>44589</v>
          </cell>
          <cell r="W865">
            <v>44593</v>
          </cell>
          <cell r="X865">
            <v>44592</v>
          </cell>
          <cell r="Y865">
            <v>44923</v>
          </cell>
          <cell r="Z865" t="str">
            <v>Contratación Directa</v>
          </cell>
          <cell r="AA865" t="str">
            <v>Contrato</v>
          </cell>
          <cell r="AB865" t="str">
            <v>Prestación de Servicios Profesionales</v>
          </cell>
          <cell r="AC865" t="str">
            <v>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v>
          </cell>
          <cell r="AD865">
            <v>44593</v>
          </cell>
          <cell r="AE865">
            <v>44593</v>
          </cell>
          <cell r="AF865">
            <v>44593</v>
          </cell>
          <cell r="AG865">
            <v>44773</v>
          </cell>
          <cell r="AH865">
            <v>6</v>
          </cell>
          <cell r="AI865">
            <v>0</v>
          </cell>
          <cell r="AJ865">
            <v>6</v>
          </cell>
          <cell r="AK865">
            <v>6</v>
          </cell>
          <cell r="AL865">
            <v>0</v>
          </cell>
          <cell r="AN865">
            <v>44773</v>
          </cell>
          <cell r="AO865">
            <v>31800000</v>
          </cell>
          <cell r="AP865">
            <v>31800000</v>
          </cell>
          <cell r="AQ865">
            <v>5300000</v>
          </cell>
          <cell r="AR865">
            <v>0</v>
          </cell>
          <cell r="AS865">
            <v>2751</v>
          </cell>
          <cell r="AT865">
            <v>128</v>
          </cell>
          <cell r="AU865">
            <v>44564</v>
          </cell>
          <cell r="AV865">
            <v>31800000</v>
          </cell>
          <cell r="AW865" t="str">
            <v>O23011601010000007715</v>
          </cell>
          <cell r="AX865" t="str">
            <v>INVERSION</v>
          </cell>
          <cell r="AY865">
            <v>0</v>
          </cell>
          <cell r="AZ865" t="str">
            <v>5000289624</v>
          </cell>
          <cell r="BA865">
            <v>885</v>
          </cell>
          <cell r="BB865">
            <v>44589</v>
          </cell>
          <cell r="BC865">
            <v>31800000</v>
          </cell>
          <cell r="BK865" t="str">
            <v/>
          </cell>
          <cell r="CE865" t="str">
            <v/>
          </cell>
          <cell r="CF865" t="str">
            <v/>
          </cell>
          <cell r="EL865" t="str">
            <v>NO</v>
          </cell>
          <cell r="EM865" t="str">
            <v>No Aplica</v>
          </cell>
          <cell r="EN865" t="str">
            <v xml:space="preserve">120
</v>
          </cell>
          <cell r="EO865" t="e">
            <v>#VALUE!</v>
          </cell>
          <cell r="EP865">
            <v>45673</v>
          </cell>
          <cell r="ES865" t="str">
            <v>Clausula 1 - Numeral 6 y 23</v>
          </cell>
          <cell r="ET86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65" t="str">
            <v>No aplica</v>
          </cell>
        </row>
        <row r="866">
          <cell r="E866">
            <v>860</v>
          </cell>
          <cell r="F866" t="str">
            <v>860-2022</v>
          </cell>
          <cell r="G866" t="str">
            <v>CO1.PCCNTR.3515041</v>
          </cell>
          <cell r="H866" t="str">
            <v>EJECUTAR 100 % DEL PROGRAMA DE SANEAMIENTO FISCAL Y FINANCIERO</v>
          </cell>
          <cell r="I866" t="str">
            <v>En Ejecución</v>
          </cell>
          <cell r="J866" t="str">
            <v>https://community.secop.gov.co/Public/Tendering/OpportunityDetail/Index?noticeUID=CO1.NTC.2785570&amp;isFromPublicArea=True&amp;isModal=true&amp;asPopupView=true</v>
          </cell>
          <cell r="K866" t="str">
            <v>SDHT-SDF-PSAG-018-2022</v>
          </cell>
          <cell r="L866" t="str">
            <v>X</v>
          </cell>
          <cell r="N866" t="str">
            <v>CC</v>
          </cell>
          <cell r="O866">
            <v>1000160490</v>
          </cell>
          <cell r="P866">
            <v>2</v>
          </cell>
          <cell r="Q866" t="str">
            <v xml:space="preserve">BUITRAGO </v>
          </cell>
          <cell r="R866" t="str">
            <v>XIOMARA MURCIA</v>
          </cell>
          <cell r="S866" t="str">
            <v>No Aplica</v>
          </cell>
          <cell r="T866" t="str">
            <v xml:space="preserve">XIOMARA MURCIA BUITRAGO </v>
          </cell>
          <cell r="U866" t="str">
            <v>F</v>
          </cell>
          <cell r="V866">
            <v>44589</v>
          </cell>
          <cell r="W866" t="str">
            <v>No Aplica</v>
          </cell>
          <cell r="X866">
            <v>44592</v>
          </cell>
          <cell r="Y866">
            <v>44925</v>
          </cell>
          <cell r="Z866" t="str">
            <v>Contratación Directa</v>
          </cell>
          <cell r="AA866" t="str">
            <v>Contrato</v>
          </cell>
          <cell r="AB866" t="str">
            <v>Prestación de Servicios  de Apoyo a la Gestión</v>
          </cell>
          <cell r="AC866" t="str">
            <v xml:space="preserve"> PRESTAR SERVICIOS DE APOYO A LA GESTÓN EN LA SUBDIRECCIÓN FINANCIERA EN ACTIVIDADES ADMINISTRATIVAS, DESARROLLADAS EN EL PROCESO DE GESTIÓN FINANCIERA</v>
          </cell>
          <cell r="AD866">
            <v>44592</v>
          </cell>
          <cell r="AE866">
            <v>44592</v>
          </cell>
          <cell r="AF866">
            <v>44592</v>
          </cell>
          <cell r="AG866">
            <v>44926</v>
          </cell>
          <cell r="AH866">
            <v>11</v>
          </cell>
          <cell r="AI866">
            <v>0</v>
          </cell>
          <cell r="AJ866">
            <v>11</v>
          </cell>
          <cell r="AK866">
            <v>11</v>
          </cell>
          <cell r="AL866">
            <v>0</v>
          </cell>
          <cell r="AN866">
            <v>44926</v>
          </cell>
          <cell r="AO866">
            <v>42900000</v>
          </cell>
          <cell r="AP866">
            <v>42900000</v>
          </cell>
          <cell r="AQ866">
            <v>3900000</v>
          </cell>
          <cell r="AR866">
            <v>0</v>
          </cell>
          <cell r="AS866">
            <v>3118</v>
          </cell>
          <cell r="AT866">
            <v>572</v>
          </cell>
          <cell r="AU866">
            <v>44565</v>
          </cell>
          <cell r="AV866">
            <v>47380000</v>
          </cell>
          <cell r="AW866" t="str">
            <v>O23011605560000007754</v>
          </cell>
          <cell r="AX866" t="str">
            <v>INVERSION</v>
          </cell>
          <cell r="AY866">
            <v>0</v>
          </cell>
          <cell r="AZ866" t="str">
            <v>5000288919</v>
          </cell>
          <cell r="BA866">
            <v>877</v>
          </cell>
          <cell r="BB866">
            <v>44589</v>
          </cell>
          <cell r="BC866">
            <v>42900000</v>
          </cell>
          <cell r="BK866" t="str">
            <v/>
          </cell>
          <cell r="CE866" t="str">
            <v/>
          </cell>
          <cell r="CF866" t="str">
            <v/>
          </cell>
          <cell r="EL866" t="str">
            <v>NO</v>
          </cell>
          <cell r="EM866" t="str">
            <v>No Aplica</v>
          </cell>
          <cell r="EN866" t="str">
            <v xml:space="preserve">120
</v>
          </cell>
          <cell r="EO866" t="e">
            <v>#VALUE!</v>
          </cell>
          <cell r="EP866">
            <v>45826</v>
          </cell>
          <cell r="ES866" t="str">
            <v>Clausula 1 - Numeral 6 y 23</v>
          </cell>
          <cell r="ET86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66" t="str">
            <v>No aplica</v>
          </cell>
        </row>
        <row r="867">
          <cell r="E867">
            <v>861</v>
          </cell>
          <cell r="F867" t="str">
            <v>861-2022</v>
          </cell>
          <cell r="G867" t="str">
            <v>CO1.PCCNTR.3514829</v>
          </cell>
          <cell r="H867" t="str">
            <v xml:space="preserve">CONFORMAR Y AJUSTAR 100 EXPEDIENTES URBANOS PARA LA REGULARIZACIÓN DE ASENTAMIENTOS LEGALIZADOS </v>
          </cell>
          <cell r="I867" t="str">
            <v>En Ejecución</v>
          </cell>
          <cell r="J867" t="str">
            <v>https://community.secop.gov.co/Public/Tendering/OpportunityDetail/Index?noticeUID=CO1.NTC.2785631&amp;isFromPublicArea=True&amp;isModal=true&amp;asPopupView=true</v>
          </cell>
          <cell r="K867" t="str">
            <v>SDHT-SDB-PSAG-31-2022</v>
          </cell>
          <cell r="L867" t="str">
            <v>X</v>
          </cell>
          <cell r="N867" t="str">
            <v>CC</v>
          </cell>
          <cell r="O867">
            <v>1032468132</v>
          </cell>
          <cell r="P867">
            <v>0</v>
          </cell>
          <cell r="Q867" t="str">
            <v>SARMIENTO OSPINA</v>
          </cell>
          <cell r="R867" t="str">
            <v>PAULA JIMENA</v>
          </cell>
          <cell r="S867" t="str">
            <v>No Aplica</v>
          </cell>
          <cell r="T867" t="str">
            <v>PAULA JIMENA SARMIENTO OSPINA</v>
          </cell>
          <cell r="U867" t="str">
            <v>F</v>
          </cell>
          <cell r="V867">
            <v>44589</v>
          </cell>
          <cell r="W867">
            <v>44592</v>
          </cell>
          <cell r="X867">
            <v>44592</v>
          </cell>
          <cell r="Y867">
            <v>44924</v>
          </cell>
          <cell r="Z867" t="str">
            <v>Contratación Directa</v>
          </cell>
          <cell r="AA867" t="str">
            <v>Contrato</v>
          </cell>
          <cell r="AB867" t="str">
            <v>Prestación de Servicios  de Apoyo a la Gestión</v>
          </cell>
          <cell r="AC867" t="str">
            <v>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v>
          </cell>
          <cell r="AD867">
            <v>44592</v>
          </cell>
          <cell r="AE867">
            <v>44593</v>
          </cell>
          <cell r="AF867">
            <v>44593</v>
          </cell>
          <cell r="AG867">
            <v>44773</v>
          </cell>
          <cell r="AH867">
            <v>6</v>
          </cell>
          <cell r="AI867">
            <v>0</v>
          </cell>
          <cell r="AJ867">
            <v>6</v>
          </cell>
          <cell r="AK867">
            <v>6</v>
          </cell>
          <cell r="AL867">
            <v>0</v>
          </cell>
          <cell r="AM867">
            <v>44773</v>
          </cell>
          <cell r="AN867">
            <v>44773</v>
          </cell>
          <cell r="AO867">
            <v>17940000</v>
          </cell>
          <cell r="AP867">
            <v>17940000</v>
          </cell>
          <cell r="AQ867">
            <v>2990000</v>
          </cell>
          <cell r="AR867">
            <v>0</v>
          </cell>
          <cell r="AS867">
            <v>2705</v>
          </cell>
          <cell r="AT867">
            <v>971</v>
          </cell>
          <cell r="AU867">
            <v>44588</v>
          </cell>
          <cell r="AV867">
            <v>17940000</v>
          </cell>
          <cell r="AW867" t="str">
            <v>O23011601190000007577</v>
          </cell>
          <cell r="AX867" t="str">
            <v>INVERSION</v>
          </cell>
          <cell r="AY867">
            <v>0</v>
          </cell>
          <cell r="AZ867" t="str">
            <v>5000289188</v>
          </cell>
          <cell r="BA867">
            <v>880</v>
          </cell>
          <cell r="BB867">
            <v>44589</v>
          </cell>
          <cell r="BC867">
            <v>17940000</v>
          </cell>
          <cell r="BK867" t="str">
            <v/>
          </cell>
          <cell r="CE867" t="str">
            <v/>
          </cell>
          <cell r="CF867" t="str">
            <v/>
          </cell>
          <cell r="DA867">
            <v>44686</v>
          </cell>
          <cell r="DB867" t="str">
            <v>KATHERINE BUITRAGO PEÑA</v>
          </cell>
          <cell r="DC867">
            <v>1030669447</v>
          </cell>
          <cell r="DD867" t="str">
            <v>Calle 30 sur No. 50A - 75</v>
          </cell>
          <cell r="DE867">
            <v>3043822064</v>
          </cell>
          <cell r="DF867" t="str">
            <v>kbuitragop@hotmail.com</v>
          </cell>
          <cell r="DG867">
            <v>8571333</v>
          </cell>
          <cell r="DH867">
            <v>44686</v>
          </cell>
          <cell r="EL867" t="str">
            <v>NO</v>
          </cell>
          <cell r="EM867" t="str">
            <v>No Aplica</v>
          </cell>
          <cell r="EN867" t="str">
            <v xml:space="preserve">120
</v>
          </cell>
          <cell r="EO867" t="e">
            <v>#VALUE!</v>
          </cell>
          <cell r="EP867">
            <v>45673</v>
          </cell>
          <cell r="ES867" t="str">
            <v>Clausula 1 - Numeral 6 y 23</v>
          </cell>
          <cell r="ET86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67" t="str">
            <v>No aplica</v>
          </cell>
        </row>
        <row r="868">
          <cell r="E868">
            <v>862</v>
          </cell>
          <cell r="F868" t="str">
            <v>862-2022</v>
          </cell>
          <cell r="G868" t="str">
            <v>CO1.PCCNTR.3517016</v>
          </cell>
          <cell r="H868" t="str">
            <v>GESTIONAR Y ATENDER EL 100 % DE LOS REQUERIMIENTOS ALLEGADOS A LA ENTIDAD, RELACIONADOS CON ARRENDAMIENTO Y DESARROLLO DE VIVIENDA</v>
          </cell>
          <cell r="I868" t="str">
            <v>En Ejecución</v>
          </cell>
          <cell r="J868" t="str">
            <v>https://community.secop.gov.co/Public/Tendering/OpportunityDetail/Index?noticeUID=CO1.NTC.2786762&amp;isFromPublicArea=True&amp;isModal=true&amp;asPopupView=true</v>
          </cell>
          <cell r="K868" t="str">
            <v>SDHT-SDICV-PSP-078-2022</v>
          </cell>
          <cell r="L868" t="str">
            <v>X</v>
          </cell>
          <cell r="N868" t="str">
            <v>CC</v>
          </cell>
          <cell r="O868">
            <v>17527835</v>
          </cell>
          <cell r="P868">
            <v>8</v>
          </cell>
          <cell r="Q868" t="str">
            <v>DUARTE HERNANDEZ</v>
          </cell>
          <cell r="R868" t="str">
            <v>EDUARDO AUGUSTO</v>
          </cell>
          <cell r="S868" t="str">
            <v>No Aplica</v>
          </cell>
          <cell r="T868" t="str">
            <v>EDUARDO AUGUSTO DUARTE HERNANDEZ</v>
          </cell>
          <cell r="U868" t="str">
            <v>M</v>
          </cell>
          <cell r="V868">
            <v>44589</v>
          </cell>
          <cell r="W868" t="str">
            <v>No Aplica</v>
          </cell>
          <cell r="X868">
            <v>44593</v>
          </cell>
          <cell r="Y868">
            <v>44772</v>
          </cell>
          <cell r="Z868" t="str">
            <v>Contratación Directa</v>
          </cell>
          <cell r="AA868" t="str">
            <v>Contrato</v>
          </cell>
          <cell r="AB868" t="str">
            <v>Prestación de Servicios Profesionales</v>
          </cell>
          <cell r="AC868" t="str">
            <v>PRESTAR SERVICIOS PROFESIONALES PARA APOYAR TECNICAMENTE A LA SUBDIRECCIÓN DE INVESTIGACIONES Y CONTROL DE VIVIENDA EN LAS ACTUACIONES ADMINISTRATIVAS RELACIONADAS CON LA ENAJENCIÓN DE VIVIENDA EN BOGOTÁ</v>
          </cell>
          <cell r="AD868">
            <v>44593</v>
          </cell>
          <cell r="AE868">
            <v>44593</v>
          </cell>
          <cell r="AF868">
            <v>44593</v>
          </cell>
          <cell r="AG868">
            <v>44773</v>
          </cell>
          <cell r="AH868">
            <v>6</v>
          </cell>
          <cell r="AI868">
            <v>0</v>
          </cell>
          <cell r="AJ868">
            <v>6</v>
          </cell>
          <cell r="AK868">
            <v>6</v>
          </cell>
          <cell r="AL868">
            <v>0</v>
          </cell>
          <cell r="AN868">
            <v>44773</v>
          </cell>
          <cell r="AO868">
            <v>34299000</v>
          </cell>
          <cell r="AP868">
            <v>34299000</v>
          </cell>
          <cell r="AQ868">
            <v>5716500</v>
          </cell>
          <cell r="AR868">
            <v>0</v>
          </cell>
          <cell r="AS868">
            <v>2871</v>
          </cell>
          <cell r="AT868">
            <v>957</v>
          </cell>
          <cell r="AU868">
            <v>44587</v>
          </cell>
          <cell r="AV868">
            <v>34299000</v>
          </cell>
          <cell r="AW868" t="str">
            <v>O23011603450000007812</v>
          </cell>
          <cell r="AX868" t="str">
            <v>INVERSION</v>
          </cell>
          <cell r="AY868">
            <v>0</v>
          </cell>
          <cell r="AZ868" t="str">
            <v>5000290471</v>
          </cell>
          <cell r="BA868">
            <v>888</v>
          </cell>
          <cell r="BB868">
            <v>44589</v>
          </cell>
          <cell r="BC868">
            <v>34299000</v>
          </cell>
          <cell r="BK868" t="str">
            <v/>
          </cell>
          <cell r="CE868" t="str">
            <v/>
          </cell>
          <cell r="CF868" t="str">
            <v/>
          </cell>
          <cell r="DA868">
            <v>44624</v>
          </cell>
          <cell r="DB868" t="str">
            <v>JORGE ANDRES BARRETO BARRIGA</v>
          </cell>
          <cell r="DC868">
            <v>79980020</v>
          </cell>
          <cell r="DD868" t="str">
            <v>Carrera 6 No. 86-60 Apto 301</v>
          </cell>
          <cell r="DE868">
            <v>3102755327</v>
          </cell>
          <cell r="DF868" t="str">
            <v>barretob7@gmail.com</v>
          </cell>
          <cell r="DG868">
            <v>28010850</v>
          </cell>
          <cell r="DH868" t="str">
            <v>No Aplica</v>
          </cell>
          <cell r="DI868">
            <v>44722</v>
          </cell>
          <cell r="DJ868" t="str">
            <v>ALVARO JOSE SALAS MORALES</v>
          </cell>
          <cell r="DK868">
            <v>92533532</v>
          </cell>
          <cell r="DL868" t="str">
            <v>Cra. 46 # 123-86</v>
          </cell>
          <cell r="DM868">
            <v>3224801231</v>
          </cell>
          <cell r="DN868" t="str">
            <v>alvarojose41@hotmail.com</v>
          </cell>
          <cell r="DO868">
            <v>9718050</v>
          </cell>
          <cell r="DP868" t="str">
            <v>No Aplica</v>
          </cell>
          <cell r="EL868" t="str">
            <v>NO</v>
          </cell>
          <cell r="EM868" t="str">
            <v>No Aplica</v>
          </cell>
          <cell r="EN868" t="str">
            <v xml:space="preserve">120
</v>
          </cell>
          <cell r="EO868" t="e">
            <v>#VALUE!</v>
          </cell>
          <cell r="EP868">
            <v>45673</v>
          </cell>
          <cell r="ES868" t="str">
            <v>Clausula 1 - Numeral 6 y 23</v>
          </cell>
          <cell r="ET86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68" t="str">
            <v>No aplica</v>
          </cell>
        </row>
        <row r="869">
          <cell r="E869">
            <v>863</v>
          </cell>
          <cell r="F869" t="str">
            <v>863-2022</v>
          </cell>
          <cell r="G869" t="str">
            <v>CO1.PCCNTR.3516020</v>
          </cell>
          <cell r="H869" t="str">
            <v xml:space="preserve">IMPLEMENTAR 1  SISTEMA  DE GESTIÓN DOCUMENTAL </v>
          </cell>
          <cell r="I869" t="str">
            <v>En Ejecución</v>
          </cell>
          <cell r="J869" t="str">
            <v>https://community.secop.gov.co/Public/Tendering/OpportunityDetail/Index?noticeUID=CO1.NTC.2786412&amp;isFromPublicArea=True&amp;isModal=true&amp;asPopupView=true</v>
          </cell>
          <cell r="K869" t="str">
            <v>SDHT-SDA-PSP-057-2022</v>
          </cell>
          <cell r="L869" t="str">
            <v>X</v>
          </cell>
          <cell r="N869" t="str">
            <v>CC</v>
          </cell>
          <cell r="O869">
            <v>52883330</v>
          </cell>
          <cell r="P869">
            <v>3</v>
          </cell>
          <cell r="Q869" t="str">
            <v>SALAZAR FERNANDEZ</v>
          </cell>
          <cell r="R869" t="str">
            <v>ANTONIETA YAJTA FERNANDA</v>
          </cell>
          <cell r="S869" t="str">
            <v>No Aplica</v>
          </cell>
          <cell r="T869" t="str">
            <v>ANTONIETA YAJTA FERNANDA SALAZAR FERNANDEZ</v>
          </cell>
          <cell r="U869" t="str">
            <v>F</v>
          </cell>
          <cell r="V869">
            <v>44589</v>
          </cell>
          <cell r="W869" t="str">
            <v>No Aplica</v>
          </cell>
          <cell r="X869">
            <v>44592</v>
          </cell>
          <cell r="Y869">
            <v>44927</v>
          </cell>
          <cell r="Z869" t="str">
            <v>Contratación Directa</v>
          </cell>
          <cell r="AA869" t="str">
            <v>Contrato</v>
          </cell>
          <cell r="AB869" t="str">
            <v>Prestación de Servicios Profesionales</v>
          </cell>
          <cell r="AC869" t="str">
            <v>PRESTAR LOS SERVICIOS PROFESIONALES EN EL PROCESO DE GESTIÓN DOCUMENTAL PARA APOYAR LA ELABORACIÓN Y/O ACTUALIZACIÓN DE INSTRUMENTOS ARCHIVÍSTICOS DEL SISTEMA INTEGRADO DE CONSERVACIÓN-SIC, DE LA SECRETARÍA DISTRITAL DEL HÁBITAT</v>
          </cell>
          <cell r="AD869">
            <v>44592</v>
          </cell>
          <cell r="AE869">
            <v>44592</v>
          </cell>
          <cell r="AF869">
            <v>44592</v>
          </cell>
          <cell r="AG869">
            <v>44925</v>
          </cell>
          <cell r="AH869">
            <v>11</v>
          </cell>
          <cell r="AI869">
            <v>0</v>
          </cell>
          <cell r="AJ869">
            <v>11</v>
          </cell>
          <cell r="AK869">
            <v>11</v>
          </cell>
          <cell r="AL869">
            <v>0</v>
          </cell>
          <cell r="AN869">
            <v>44925</v>
          </cell>
          <cell r="AO869">
            <v>61600000</v>
          </cell>
          <cell r="AP869">
            <v>61600000</v>
          </cell>
          <cell r="AQ869">
            <v>5600000</v>
          </cell>
          <cell r="AR869">
            <v>0</v>
          </cell>
          <cell r="AS869">
            <v>3098</v>
          </cell>
          <cell r="AT869">
            <v>958</v>
          </cell>
          <cell r="AU869">
            <v>44587</v>
          </cell>
          <cell r="AV869">
            <v>64400000</v>
          </cell>
          <cell r="AW869" t="str">
            <v>O23011605560000007754</v>
          </cell>
          <cell r="AX869" t="str">
            <v>INVERSION</v>
          </cell>
          <cell r="AY869">
            <v>0</v>
          </cell>
          <cell r="AZ869" t="str">
            <v>5000288990</v>
          </cell>
          <cell r="BA869">
            <v>879</v>
          </cell>
          <cell r="BB869">
            <v>44589</v>
          </cell>
          <cell r="BC869">
            <v>61600000</v>
          </cell>
          <cell r="BK869" t="str">
            <v/>
          </cell>
          <cell r="CE869" t="str">
            <v/>
          </cell>
          <cell r="CF869" t="str">
            <v/>
          </cell>
          <cell r="EL869" t="str">
            <v>NO</v>
          </cell>
          <cell r="EM869" t="str">
            <v>No Aplica</v>
          </cell>
          <cell r="EN869" t="str">
            <v xml:space="preserve">120
</v>
          </cell>
          <cell r="EO869" t="e">
            <v>#VALUE!</v>
          </cell>
          <cell r="EP869">
            <v>45825</v>
          </cell>
          <cell r="ES869" t="str">
            <v>Clausula 1 - Numeral 6 y 23</v>
          </cell>
          <cell r="ET86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69" t="str">
            <v>No aplica</v>
          </cell>
        </row>
        <row r="870">
          <cell r="E870">
            <v>864</v>
          </cell>
          <cell r="F870" t="str">
            <v>864-2022</v>
          </cell>
          <cell r="G870" t="str">
            <v>CO1.PCCNTR.3515581</v>
          </cell>
          <cell r="H870" t="str">
            <v>IMPLEMENTAR 1  SISTEMA  DE LA SDHT</v>
          </cell>
          <cell r="I870" t="str">
            <v>En Ejecución</v>
          </cell>
          <cell r="J870" t="str">
            <v>https://community.secop.gov.co/Public/Tendering/OpportunityDetail/Index?noticeUID=CO1.NTC.2786100&amp;isFromPublicArea=True&amp;isModal=true&amp;asPopupView=true</v>
          </cell>
          <cell r="K870" t="str">
            <v>SDHT-OACI-PSP-005-2022</v>
          </cell>
          <cell r="L870" t="str">
            <v>X</v>
          </cell>
          <cell r="N870" t="str">
            <v>CC</v>
          </cell>
          <cell r="O870">
            <v>7307246</v>
          </cell>
          <cell r="P870">
            <v>1</v>
          </cell>
          <cell r="Q870" t="str">
            <v>RAMIREZ MARTINEZ</v>
          </cell>
          <cell r="R870" t="str">
            <v>CELSO JAVIER</v>
          </cell>
          <cell r="S870" t="str">
            <v>No Aplica</v>
          </cell>
          <cell r="T870" t="str">
            <v>CELSO JAVIER RAMIREZ MARTINEZ</v>
          </cell>
          <cell r="U870" t="str">
            <v>M</v>
          </cell>
          <cell r="V870">
            <v>44589</v>
          </cell>
          <cell r="W870" t="str">
            <v>No Aplica</v>
          </cell>
          <cell r="X870">
            <v>44592</v>
          </cell>
          <cell r="Y870">
            <v>44800</v>
          </cell>
          <cell r="Z870" t="str">
            <v>Contratación Directa</v>
          </cell>
          <cell r="AA870" t="str">
            <v>Contrato</v>
          </cell>
          <cell r="AB870" t="str">
            <v>Prestación de Servicios Profesionales</v>
          </cell>
          <cell r="AC870" t="str">
            <v xml:space="preserve">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 </v>
          </cell>
          <cell r="AD870">
            <v>44592</v>
          </cell>
          <cell r="AE870">
            <v>44592</v>
          </cell>
          <cell r="AF870">
            <v>44592</v>
          </cell>
          <cell r="AG870">
            <v>44803</v>
          </cell>
          <cell r="AH870">
            <v>7</v>
          </cell>
          <cell r="AI870">
            <v>0</v>
          </cell>
          <cell r="AJ870">
            <v>7</v>
          </cell>
          <cell r="AK870">
            <v>7</v>
          </cell>
          <cell r="AL870">
            <v>0</v>
          </cell>
          <cell r="AN870">
            <v>44803</v>
          </cell>
          <cell r="AO870">
            <v>42000000</v>
          </cell>
          <cell r="AP870">
            <v>42000000</v>
          </cell>
          <cell r="AQ870">
            <v>6000000</v>
          </cell>
          <cell r="AR870">
            <v>0</v>
          </cell>
          <cell r="AS870">
            <v>3796</v>
          </cell>
          <cell r="AT870">
            <v>954</v>
          </cell>
          <cell r="AU870">
            <v>44586</v>
          </cell>
          <cell r="AV870">
            <v>42000000</v>
          </cell>
          <cell r="AW870" t="str">
            <v>O23011605560000007754</v>
          </cell>
          <cell r="AX870" t="str">
            <v>INVERSION</v>
          </cell>
          <cell r="AY870">
            <v>0</v>
          </cell>
          <cell r="AZ870" t="str">
            <v>5000288810</v>
          </cell>
          <cell r="BA870">
            <v>876</v>
          </cell>
          <cell r="BB870">
            <v>44589</v>
          </cell>
          <cell r="BC870">
            <v>42000000</v>
          </cell>
          <cell r="BK870" t="str">
            <v/>
          </cell>
          <cell r="CE870" t="str">
            <v/>
          </cell>
          <cell r="CF870" t="str">
            <v/>
          </cell>
          <cell r="EL870" t="str">
            <v>NO</v>
          </cell>
          <cell r="EM870" t="str">
            <v>No Aplica</v>
          </cell>
          <cell r="EN870" t="str">
            <v xml:space="preserve">120
</v>
          </cell>
          <cell r="EO870" t="e">
            <v>#VALUE!</v>
          </cell>
          <cell r="EP870">
            <v>45703</v>
          </cell>
          <cell r="ES870" t="str">
            <v>Clausula 1 - Numeral 6 y 23</v>
          </cell>
          <cell r="ET87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70" t="str">
            <v>No aplica</v>
          </cell>
        </row>
        <row r="871">
          <cell r="E871">
            <v>865</v>
          </cell>
          <cell r="F871" t="str">
            <v>865-2022</v>
          </cell>
          <cell r="G871" t="str">
            <v>CO1.PCCNTR.3519118</v>
          </cell>
          <cell r="H871" t="str">
            <v>FORTALECER TÉCNICA Y ORGANIZACIONALMENTE 100 % DE LOS ACUEDUCTOS IDENTIFICADOS Y PRIORIZADOS EN LA ZONA RURAL DEL DISTRITO.</v>
          </cell>
          <cell r="I871" t="str">
            <v>En Ejecución</v>
          </cell>
          <cell r="J871" t="str">
            <v>https://community.secop.gov.co/Public/Tendering/OpportunityDetail/Index?noticeUID=CO1.NTC.2788808&amp;isFromPublicArea=True&amp;isModal=true&amp;asPopupView=true</v>
          </cell>
          <cell r="K871" t="str">
            <v>SDHT-SDSP-PSP-029-2022</v>
          </cell>
          <cell r="L871" t="str">
            <v>X</v>
          </cell>
          <cell r="N871" t="str">
            <v>CC</v>
          </cell>
          <cell r="O871">
            <v>35220990</v>
          </cell>
          <cell r="P871">
            <v>8</v>
          </cell>
          <cell r="Q871" t="str">
            <v>MORENO GUARIN</v>
          </cell>
          <cell r="R871" t="str">
            <v>CLAUDIA ALEXANDRA</v>
          </cell>
          <cell r="S871" t="str">
            <v>No Aplica</v>
          </cell>
          <cell r="T871" t="str">
            <v>CLAUDIA ALEXANDRA MORENO GUARIN</v>
          </cell>
          <cell r="U871" t="str">
            <v>F</v>
          </cell>
          <cell r="V871">
            <v>44589</v>
          </cell>
          <cell r="W871" t="str">
            <v>No Aplica</v>
          </cell>
          <cell r="X871">
            <v>44589</v>
          </cell>
          <cell r="Y871">
            <v>44921</v>
          </cell>
          <cell r="Z871" t="str">
            <v>Contratación Directa</v>
          </cell>
          <cell r="AA871" t="str">
            <v>Contrato</v>
          </cell>
          <cell r="AB871" t="str">
            <v>Prestación de Servicios Profesionales</v>
          </cell>
          <cell r="AC871" t="str">
            <v>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v>
          </cell>
          <cell r="AD871">
            <v>44589</v>
          </cell>
          <cell r="AE871">
            <v>44593</v>
          </cell>
          <cell r="AF871">
            <v>44593</v>
          </cell>
          <cell r="AG871">
            <v>44926</v>
          </cell>
          <cell r="AH871">
            <v>11</v>
          </cell>
          <cell r="AI871">
            <v>0</v>
          </cell>
          <cell r="AJ871">
            <v>11</v>
          </cell>
          <cell r="AK871">
            <v>11</v>
          </cell>
          <cell r="AL871">
            <v>0</v>
          </cell>
          <cell r="AN871">
            <v>44926</v>
          </cell>
          <cell r="AO871">
            <v>67980000</v>
          </cell>
          <cell r="AP871">
            <v>67980000</v>
          </cell>
          <cell r="AQ871">
            <v>6180000</v>
          </cell>
          <cell r="AR871">
            <v>0</v>
          </cell>
          <cell r="AS871">
            <v>3710</v>
          </cell>
          <cell r="AT871">
            <v>878</v>
          </cell>
          <cell r="AU871">
            <v>44575</v>
          </cell>
          <cell r="AV871">
            <v>71070000</v>
          </cell>
          <cell r="AW871" t="str">
            <v>O23011602370000007615</v>
          </cell>
          <cell r="AX871" t="str">
            <v>INVERSION</v>
          </cell>
          <cell r="AY871">
            <v>0</v>
          </cell>
          <cell r="AZ871" t="str">
            <v>5000290008</v>
          </cell>
          <cell r="BA871">
            <v>886</v>
          </cell>
          <cell r="BB871">
            <v>44589</v>
          </cell>
          <cell r="BC871">
            <v>67980000</v>
          </cell>
          <cell r="BK871" t="str">
            <v/>
          </cell>
          <cell r="CE871" t="str">
            <v/>
          </cell>
          <cell r="CF871" t="str">
            <v/>
          </cell>
          <cell r="EL871" t="str">
            <v>NO</v>
          </cell>
          <cell r="EM871" t="str">
            <v>No Aplica</v>
          </cell>
          <cell r="EN871" t="str">
            <v xml:space="preserve">120
</v>
          </cell>
          <cell r="EO871" t="e">
            <v>#VALUE!</v>
          </cell>
          <cell r="EP871">
            <v>45826</v>
          </cell>
          <cell r="ES871" t="str">
            <v>Clausula 1 - Numeral 6 y 23</v>
          </cell>
          <cell r="ET87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71" t="str">
            <v>No aplica</v>
          </cell>
        </row>
        <row r="872">
          <cell r="E872">
            <v>866</v>
          </cell>
          <cell r="F872" t="str">
            <v>866-2022</v>
          </cell>
          <cell r="G872" t="str">
            <v>CO1.PCCNTR.3521700</v>
          </cell>
          <cell r="H872" t="str">
            <v>IMPLEMENTAR 1  SISTEMA  DE LA SDHT</v>
          </cell>
          <cell r="I872" t="str">
            <v>En Ejecución</v>
          </cell>
          <cell r="J872" t="str">
            <v>https://community.secop.gov.co/Public/Tendering/OpportunityDetail/Index?noticeUID=CO1.NTC.2790850&amp;isFromPublicArea=True&amp;isModal=true&amp;asPopupView=true</v>
          </cell>
          <cell r="K872" t="str">
            <v>SDHT-OACI-002-2022</v>
          </cell>
          <cell r="L872" t="str">
            <v>X</v>
          </cell>
          <cell r="N872" t="str">
            <v>CC</v>
          </cell>
          <cell r="O872">
            <v>1033800204</v>
          </cell>
          <cell r="P872">
            <v>1</v>
          </cell>
          <cell r="Q872" t="str">
            <v>LOPEZ SUAREZ</v>
          </cell>
          <cell r="R872" t="str">
            <v>CARLOS ALBERTO</v>
          </cell>
          <cell r="S872" t="str">
            <v>No Aplica</v>
          </cell>
          <cell r="T872" t="str">
            <v>CARLOS ALBERTO LOPEZ SUAREZ</v>
          </cell>
          <cell r="U872" t="str">
            <v>M</v>
          </cell>
          <cell r="V872">
            <v>44589</v>
          </cell>
          <cell r="W872" t="str">
            <v>No Aplica</v>
          </cell>
          <cell r="X872">
            <v>44592</v>
          </cell>
          <cell r="Y872">
            <v>44926</v>
          </cell>
          <cell r="Z872" t="str">
            <v>Contratación Directa</v>
          </cell>
          <cell r="AA872" t="str">
            <v>Contrato</v>
          </cell>
          <cell r="AB872" t="str">
            <v>Prestación de Servicios  de Apoyo a la Gestión</v>
          </cell>
          <cell r="AC872" t="str">
            <v>PRESTAR SERVICIOS TÉCNICOS DE APOYO Y SEGUIMIENTO AL CUMPLIMIENTO DE ACTIVIDADES PROPIAS DE LA OFICINA DE CONTROL INTERNO DE LA SECRETARÍA DISTRITAL DEL HÁBITAT EN EL MARCO DEL MODELO INTEGRADO DE PLANEACIÓN Y GESTIÓN Y EL PLAN ANUAL DE AUDITORIAS</v>
          </cell>
          <cell r="AD872">
            <v>44592</v>
          </cell>
          <cell r="AE872">
            <v>44592</v>
          </cell>
          <cell r="AF872">
            <v>44592</v>
          </cell>
          <cell r="AG872">
            <v>44925</v>
          </cell>
          <cell r="AH872">
            <v>11</v>
          </cell>
          <cell r="AI872">
            <v>0</v>
          </cell>
          <cell r="AJ872">
            <v>11</v>
          </cell>
          <cell r="AK872">
            <v>11</v>
          </cell>
          <cell r="AL872">
            <v>0</v>
          </cell>
          <cell r="AN872">
            <v>44925</v>
          </cell>
          <cell r="AO872">
            <v>46200000</v>
          </cell>
          <cell r="AP872">
            <v>46200000</v>
          </cell>
          <cell r="AQ872">
            <v>4200000</v>
          </cell>
          <cell r="AR872">
            <v>0</v>
          </cell>
          <cell r="AS872">
            <v>3797</v>
          </cell>
          <cell r="AT872">
            <v>955</v>
          </cell>
          <cell r="AU872">
            <v>44586</v>
          </cell>
          <cell r="AV872">
            <v>46200000</v>
          </cell>
          <cell r="AW872" t="str">
            <v>O23011605560000007754</v>
          </cell>
          <cell r="AX872" t="str">
            <v>INVERSION</v>
          </cell>
          <cell r="AY872">
            <v>0</v>
          </cell>
          <cell r="AZ872" t="str">
            <v>5000290641</v>
          </cell>
          <cell r="BA872">
            <v>890</v>
          </cell>
          <cell r="BB872">
            <v>44589</v>
          </cell>
          <cell r="BC872">
            <v>46200000</v>
          </cell>
          <cell r="BK872" t="str">
            <v/>
          </cell>
          <cell r="CE872" t="str">
            <v/>
          </cell>
          <cell r="CF872" t="str">
            <v/>
          </cell>
          <cell r="EL872" t="str">
            <v>NO</v>
          </cell>
          <cell r="EM872" t="str">
            <v>No Aplica</v>
          </cell>
          <cell r="EN872" t="str">
            <v xml:space="preserve">120
</v>
          </cell>
          <cell r="EO872" t="e">
            <v>#VALUE!</v>
          </cell>
          <cell r="EP872">
            <v>45825</v>
          </cell>
          <cell r="ES872" t="str">
            <v>Clausula 1 - Numeral 6 y 23</v>
          </cell>
          <cell r="ET87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72" t="str">
            <v>No aplica</v>
          </cell>
        </row>
        <row r="873">
          <cell r="E873">
            <v>867</v>
          </cell>
          <cell r="F873" t="str">
            <v>867-2022</v>
          </cell>
          <cell r="G873" t="str">
            <v>CO1.PCCNTR.3521048</v>
          </cell>
          <cell r="H873" t="str">
            <v xml:space="preserve">ASIGNAR 4500 SUBSIDIOS PARA MEJORAMIENTO DE VIVIENDA PRIORIZANDO HOGARES CON JEFATURA FEMENINA, PERSONAS CON DISCAPACIDAD, VÍCTIMAS DEL CONFLICTO ARMADO, POBLACIÓN ÉTNICA Y ADULTOS MAYORES </v>
          </cell>
          <cell r="I873" t="str">
            <v>Terminación Anticipada</v>
          </cell>
          <cell r="J873" t="str">
            <v>https://community.secop.gov.co/Public/Tendering/OpportunityDetail/Index?noticeUID=CO1.NTC.2789890&amp;isFromPublicArea=True&amp;isModal=true&amp;asPopupView=true</v>
          </cell>
          <cell r="K873" t="str">
            <v>SDHT-SDB-PSAG-052-2022</v>
          </cell>
          <cell r="L873" t="str">
            <v>X</v>
          </cell>
          <cell r="N873" t="str">
            <v>CC</v>
          </cell>
          <cell r="O873">
            <v>1014270580</v>
          </cell>
          <cell r="P873">
            <v>1</v>
          </cell>
          <cell r="Q873" t="str">
            <v>BELTRAN CARDENAS</v>
          </cell>
          <cell r="R873" t="str">
            <v>JUAN PABLO</v>
          </cell>
          <cell r="S873" t="str">
            <v>No Aplica</v>
          </cell>
          <cell r="T873" t="str">
            <v>JUAN PABLO BELTRAN CARDENAS</v>
          </cell>
          <cell r="U873" t="str">
            <v>M</v>
          </cell>
          <cell r="V873">
            <v>44589</v>
          </cell>
          <cell r="W873">
            <v>44592</v>
          </cell>
          <cell r="X873">
            <v>44592</v>
          </cell>
          <cell r="Y873">
            <v>44923</v>
          </cell>
          <cell r="Z873" t="str">
            <v>Contratación Directa</v>
          </cell>
          <cell r="AA873" t="str">
            <v>Contrato</v>
          </cell>
          <cell r="AB873" t="str">
            <v>Prestación de Servicios  de Apoyo a la Gestión</v>
          </cell>
          <cell r="AC873" t="str">
            <v>PRESTAR SERVICIOS DE APOYO A LA GESTIÓN ADMINISTRATIVA REFERENTE A LA ESTRUCTURACIÓN DE LOS MEJORAMIENTOS DE VIVIENDA - MODALIDAD HABITABILIDAD EN LOS TERRITORIOS PRIORIZADOS POR LA SECRETARÍA DISTRITAL DEL HÁBITAT</v>
          </cell>
          <cell r="AD873">
            <v>44592</v>
          </cell>
          <cell r="AE873">
            <v>44593</v>
          </cell>
          <cell r="AF873">
            <v>44593</v>
          </cell>
          <cell r="AG873">
            <v>44926</v>
          </cell>
          <cell r="AH873">
            <v>11</v>
          </cell>
          <cell r="AI873">
            <v>0</v>
          </cell>
          <cell r="AJ873">
            <v>11</v>
          </cell>
          <cell r="AK873">
            <v>11</v>
          </cell>
          <cell r="AL873">
            <v>0</v>
          </cell>
          <cell r="AM873">
            <v>44926</v>
          </cell>
          <cell r="AN873">
            <v>44782</v>
          </cell>
          <cell r="AO873">
            <v>36300000</v>
          </cell>
          <cell r="AP873">
            <v>36300000</v>
          </cell>
          <cell r="AQ873">
            <v>3300000</v>
          </cell>
          <cell r="AR873">
            <v>0</v>
          </cell>
          <cell r="AS873">
            <v>2728</v>
          </cell>
          <cell r="AT873">
            <v>254</v>
          </cell>
          <cell r="AU873">
            <v>44565</v>
          </cell>
          <cell r="AV873">
            <v>36300000</v>
          </cell>
          <cell r="AW873" t="str">
            <v>O23011601010000007715</v>
          </cell>
          <cell r="AX873" t="str">
            <v>INVERSION</v>
          </cell>
          <cell r="AY873">
            <v>0</v>
          </cell>
          <cell r="AZ873" t="str">
            <v>5000290034</v>
          </cell>
          <cell r="BA873">
            <v>887</v>
          </cell>
          <cell r="BB873">
            <v>44589</v>
          </cell>
          <cell r="BC873">
            <v>36300000</v>
          </cell>
          <cell r="BK873" t="str">
            <v/>
          </cell>
          <cell r="CE873" t="str">
            <v/>
          </cell>
          <cell r="CF873" t="str">
            <v/>
          </cell>
          <cell r="EG873">
            <v>44783</v>
          </cell>
          <cell r="EI873">
            <v>15510000</v>
          </cell>
          <cell r="EJ873" t="str">
            <v>Terminación Anticipada</v>
          </cell>
          <cell r="EK873">
            <v>44783</v>
          </cell>
          <cell r="EL873" t="str">
            <v>NO</v>
          </cell>
          <cell r="EM873" t="str">
            <v>No Aplica</v>
          </cell>
          <cell r="EN873" t="str">
            <v xml:space="preserve">120
</v>
          </cell>
          <cell r="EO873" t="e">
            <v>#VALUE!</v>
          </cell>
          <cell r="EP873">
            <v>45682</v>
          </cell>
          <cell r="ES873" t="str">
            <v>Clausula 1 - Numeral 6 y 23</v>
          </cell>
          <cell r="ET87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73" t="str">
            <v>No aplica</v>
          </cell>
        </row>
        <row r="874">
          <cell r="E874">
            <v>868</v>
          </cell>
          <cell r="F874" t="str">
            <v>868-2022</v>
          </cell>
          <cell r="G874" t="str">
            <v>CO1.PCCNTR.3524334</v>
          </cell>
          <cell r="H874" t="str">
            <v>IMPLEMENTAR 1  SISTEMA  DE LA SDHT</v>
          </cell>
          <cell r="I874" t="str">
            <v>En Ejecución</v>
          </cell>
          <cell r="J874" t="str">
            <v>https://community.secop.gov.co/Public/Tendering/OpportunityDetail/Index?noticeUID=CO1.NTC.2792243&amp;isFromPublicArea=True&amp;isModal=true&amp;asPopupView=true</v>
          </cell>
          <cell r="K874" t="str">
            <v>SDHT-OACI-PSP-004-2022</v>
          </cell>
          <cell r="L874" t="str">
            <v>X</v>
          </cell>
          <cell r="N874" t="str">
            <v>CC</v>
          </cell>
          <cell r="O874">
            <v>79735660</v>
          </cell>
          <cell r="P874">
            <v>3</v>
          </cell>
          <cell r="Q874" t="str">
            <v>REYES AGUDELO</v>
          </cell>
          <cell r="R874" t="str">
            <v>EDWIN GERARDO</v>
          </cell>
          <cell r="S874" t="str">
            <v>No Aplica</v>
          </cell>
          <cell r="T874" t="str">
            <v>EDWIN GERARDO REYES AGUDELO</v>
          </cell>
          <cell r="U874" t="str">
            <v>M</v>
          </cell>
          <cell r="V874">
            <v>44589</v>
          </cell>
          <cell r="W874" t="str">
            <v>No Aplica</v>
          </cell>
          <cell r="X874">
            <v>44593</v>
          </cell>
          <cell r="Y874">
            <v>44803</v>
          </cell>
          <cell r="Z874" t="str">
            <v>Contratación Directa</v>
          </cell>
          <cell r="AA874" t="str">
            <v>Contrato</v>
          </cell>
          <cell r="AB874" t="str">
            <v>Prestación de Servicios Profesionales</v>
          </cell>
          <cell r="AC874" t="str">
            <v xml:space="preserve">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 </v>
          </cell>
          <cell r="AD874">
            <v>44593</v>
          </cell>
          <cell r="AE874">
            <v>44593</v>
          </cell>
          <cell r="AF874">
            <v>44593</v>
          </cell>
          <cell r="AG874">
            <v>44804</v>
          </cell>
          <cell r="AH874">
            <v>7</v>
          </cell>
          <cell r="AI874">
            <v>0</v>
          </cell>
          <cell r="AJ874">
            <v>7</v>
          </cell>
          <cell r="AK874">
            <v>7</v>
          </cell>
          <cell r="AL874">
            <v>0</v>
          </cell>
          <cell r="AN874">
            <v>44804</v>
          </cell>
          <cell r="AO874">
            <v>39200000</v>
          </cell>
          <cell r="AP874">
            <v>39200000</v>
          </cell>
          <cell r="AQ874">
            <v>5600000</v>
          </cell>
          <cell r="AR874">
            <v>0</v>
          </cell>
          <cell r="AS874">
            <v>3794</v>
          </cell>
          <cell r="AT874">
            <v>952</v>
          </cell>
          <cell r="AU874">
            <v>44586</v>
          </cell>
          <cell r="AV874">
            <v>39200000</v>
          </cell>
          <cell r="AW874" t="str">
            <v>O23011605560000007754</v>
          </cell>
          <cell r="AX874" t="str">
            <v>INVERSION</v>
          </cell>
          <cell r="AY874">
            <v>0</v>
          </cell>
          <cell r="AZ874" t="str">
            <v>5000290869</v>
          </cell>
          <cell r="BA874">
            <v>892</v>
          </cell>
          <cell r="BB874">
            <v>44589</v>
          </cell>
          <cell r="BC874">
            <v>39200000</v>
          </cell>
          <cell r="BK874" t="str">
            <v/>
          </cell>
          <cell r="CE874" t="str">
            <v/>
          </cell>
          <cell r="CF874" t="str">
            <v/>
          </cell>
          <cell r="EL874" t="str">
            <v>NO</v>
          </cell>
          <cell r="EM874" t="str">
            <v>No Aplica</v>
          </cell>
          <cell r="EN874" t="str">
            <v xml:space="preserve">120
</v>
          </cell>
          <cell r="EO874" t="e">
            <v>#VALUE!</v>
          </cell>
          <cell r="EP874">
            <v>45704</v>
          </cell>
          <cell r="ES874" t="str">
            <v>Clausula 1 - Numeral 6 y 23</v>
          </cell>
          <cell r="ET87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74" t="str">
            <v>No aplica</v>
          </cell>
        </row>
        <row r="875">
          <cell r="E875">
            <v>869</v>
          </cell>
          <cell r="F875" t="str">
            <v>869-2022</v>
          </cell>
          <cell r="G875" t="str">
            <v>CO1.PCCNTR.3524159</v>
          </cell>
          <cell r="H875" t="str">
            <v>IMPLEMENTAR 1  SISTEMA  DE LA SDHT</v>
          </cell>
          <cell r="I875" t="str">
            <v>En Ejecución</v>
          </cell>
          <cell r="J875" t="str">
            <v>https://community.secop.gov.co/Public/Tendering/OpportunityDetail/Index?noticeUID=CO1.NTC.2792351&amp;isFromPublicArea=True&amp;isModal=true&amp;asPopupView=true</v>
          </cell>
          <cell r="K875" t="str">
            <v>SDHT-OACI-PSP-006-2022</v>
          </cell>
          <cell r="L875" t="str">
            <v>X</v>
          </cell>
          <cell r="N875" t="str">
            <v>CC</v>
          </cell>
          <cell r="O875">
            <v>1014225678</v>
          </cell>
          <cell r="P875">
            <v>1</v>
          </cell>
          <cell r="Q875" t="str">
            <v>LEON SUAREZ</v>
          </cell>
          <cell r="R875" t="str">
            <v>SANDRA GEOVANNA</v>
          </cell>
          <cell r="S875" t="str">
            <v>No Aplica</v>
          </cell>
          <cell r="T875" t="str">
            <v>SANDRA GEOVANNA LEON SUAREZ</v>
          </cell>
          <cell r="U875" t="str">
            <v>F</v>
          </cell>
          <cell r="V875">
            <v>44589</v>
          </cell>
          <cell r="W875" t="str">
            <v>No Aplica</v>
          </cell>
          <cell r="X875">
            <v>44593</v>
          </cell>
          <cell r="Y875">
            <v>44804</v>
          </cell>
          <cell r="Z875" t="str">
            <v>Contratación Directa</v>
          </cell>
          <cell r="AA875" t="str">
            <v>Contrato</v>
          </cell>
          <cell r="AB875" t="str">
            <v>Prestación de Servicios Profesionales</v>
          </cell>
          <cell r="AC875" t="str">
            <v>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v>
          </cell>
          <cell r="AD875">
            <v>44593</v>
          </cell>
          <cell r="AE875">
            <v>44592</v>
          </cell>
          <cell r="AF875">
            <v>44593</v>
          </cell>
          <cell r="AG875">
            <v>44803</v>
          </cell>
          <cell r="AH875">
            <v>7</v>
          </cell>
          <cell r="AI875">
            <v>0</v>
          </cell>
          <cell r="AJ875">
            <v>7</v>
          </cell>
          <cell r="AK875">
            <v>7</v>
          </cell>
          <cell r="AL875">
            <v>0</v>
          </cell>
          <cell r="AN875">
            <v>44803</v>
          </cell>
          <cell r="AO875">
            <v>42000000</v>
          </cell>
          <cell r="AP875">
            <v>42000000</v>
          </cell>
          <cell r="AQ875">
            <v>6000000</v>
          </cell>
          <cell r="AR875">
            <v>0</v>
          </cell>
          <cell r="AS875">
            <v>3795</v>
          </cell>
          <cell r="AT875">
            <v>953</v>
          </cell>
          <cell r="AU875">
            <v>44586</v>
          </cell>
          <cell r="AV875">
            <v>42000000</v>
          </cell>
          <cell r="AW875" t="str">
            <v>O23011605560000007754</v>
          </cell>
          <cell r="AX875" t="str">
            <v>INVERSION</v>
          </cell>
          <cell r="AY875">
            <v>0</v>
          </cell>
          <cell r="AZ875" t="str">
            <v>5000290647</v>
          </cell>
          <cell r="BA875">
            <v>891</v>
          </cell>
          <cell r="BB875">
            <v>44589</v>
          </cell>
          <cell r="BC875">
            <v>42000000</v>
          </cell>
          <cell r="BK875" t="str">
            <v/>
          </cell>
          <cell r="CE875" t="str">
            <v/>
          </cell>
          <cell r="CF875" t="str">
            <v/>
          </cell>
          <cell r="EL875" t="str">
            <v>NO</v>
          </cell>
          <cell r="EM875" t="str">
            <v>No Aplica</v>
          </cell>
          <cell r="EN875" t="str">
            <v xml:space="preserve">120
</v>
          </cell>
          <cell r="EO875" t="e">
            <v>#VALUE!</v>
          </cell>
          <cell r="EP875">
            <v>45703</v>
          </cell>
          <cell r="ES875" t="str">
            <v>Clausula 1 - Numeral 6 y 23</v>
          </cell>
          <cell r="ET87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875" t="str">
            <v>No aplica</v>
          </cell>
        </row>
        <row r="876">
          <cell r="E876">
            <v>870</v>
          </cell>
          <cell r="F876" t="str">
            <v>870-2022</v>
          </cell>
          <cell r="H876" t="str">
            <v>No Aplica</v>
          </cell>
          <cell r="I876" t="str">
            <v>Rechazado</v>
          </cell>
          <cell r="J876" t="str">
            <v>https://community.secop.gov.co/Public/Tendering/OpportunityDetail/Index?noticeUID=CO1.NTC.2796367&amp;isFromPublicArea=True&amp;isModal=False</v>
          </cell>
          <cell r="Q876" t="str">
            <v xml:space="preserve"> </v>
          </cell>
          <cell r="R876" t="str">
            <v xml:space="preserve"> </v>
          </cell>
          <cell r="T876">
            <v>0</v>
          </cell>
          <cell r="AC876" t="str">
            <v/>
          </cell>
          <cell r="AJ876">
            <v>0</v>
          </cell>
          <cell r="AK876">
            <v>0</v>
          </cell>
          <cell r="AL876">
            <v>0</v>
          </cell>
          <cell r="AP876">
            <v>0</v>
          </cell>
          <cell r="AR876">
            <v>0</v>
          </cell>
          <cell r="AX876" t="str">
            <v/>
          </cell>
          <cell r="BK876" t="str">
            <v/>
          </cell>
        </row>
        <row r="877">
          <cell r="E877">
            <v>84557</v>
          </cell>
          <cell r="F877" t="str">
            <v>84557-2022</v>
          </cell>
          <cell r="G877" t="str">
            <v>Tienda Virtual CCE</v>
          </cell>
          <cell r="H877" t="str">
            <v>IMPLEMENTAR 1 SISTEMA INTEGRADO DEL SECTOR</v>
          </cell>
          <cell r="I877" t="str">
            <v>En Ejecución</v>
          </cell>
          <cell r="J877" t="str">
            <v>https://colombiacompra.gov.co/tienda-virtual-del-estado-colombiano/ordenes-compra/84557</v>
          </cell>
          <cell r="K877">
            <v>84557</v>
          </cell>
          <cell r="M877" t="str">
            <v>X</v>
          </cell>
          <cell r="N877" t="str">
            <v>NIT</v>
          </cell>
          <cell r="O877">
            <v>830122983</v>
          </cell>
          <cell r="P877">
            <v>1</v>
          </cell>
          <cell r="Q877" t="str">
            <v>No Aplica</v>
          </cell>
          <cell r="R877" t="str">
            <v>No Aplica</v>
          </cell>
          <cell r="S877" t="str">
            <v>ESRI COLOMBIA S.A.S</v>
          </cell>
          <cell r="T877" t="str">
            <v>ESRI COLOMBIA S.A.S</v>
          </cell>
          <cell r="U877" t="str">
            <v>No Aplica</v>
          </cell>
          <cell r="V877">
            <v>44587</v>
          </cell>
          <cell r="W877">
            <v>44589</v>
          </cell>
          <cell r="X877" t="str">
            <v>No Aplica</v>
          </cell>
          <cell r="Y877" t="str">
            <v>No Aplica</v>
          </cell>
          <cell r="Z877" t="str">
            <v>Orden de Compra</v>
          </cell>
          <cell r="AA877" t="str">
            <v>Contrato</v>
          </cell>
          <cell r="AB877" t="str">
            <v>Compra-Venta</v>
          </cell>
          <cell r="AC877" t="str">
            <v>RENOVACIÓN DE LICENCIAMIENTO Y SOPORTE TÉCNICO AL SOFTWARE CARTOGRÁFICO ARCGIS PROPIEDAD DE LA SECRETARÍA DISTRITAL DEL HÁBITAT</v>
          </cell>
          <cell r="AD877">
            <v>44589</v>
          </cell>
          <cell r="AE877">
            <v>44594</v>
          </cell>
          <cell r="AF877">
            <v>44594</v>
          </cell>
          <cell r="AG877">
            <v>44743</v>
          </cell>
          <cell r="AH877">
            <v>5</v>
          </cell>
          <cell r="AI877">
            <v>0</v>
          </cell>
          <cell r="AJ877">
            <v>5</v>
          </cell>
          <cell r="AK877">
            <v>5</v>
          </cell>
          <cell r="AL877">
            <v>0</v>
          </cell>
          <cell r="AM877">
            <v>44743</v>
          </cell>
          <cell r="AN877">
            <v>44743</v>
          </cell>
          <cell r="AO877">
            <v>180084341</v>
          </cell>
          <cell r="AP877">
            <v>180084341</v>
          </cell>
          <cell r="AQ877" t="str">
            <v>No Aplica</v>
          </cell>
          <cell r="AR877" t="e">
            <v>#VALUE!</v>
          </cell>
          <cell r="AS877">
            <v>3339</v>
          </cell>
          <cell r="AT877">
            <v>933</v>
          </cell>
          <cell r="AU877">
            <v>44582</v>
          </cell>
          <cell r="AV877">
            <v>181719000</v>
          </cell>
          <cell r="AW877" t="str">
            <v>O23011605530000007815</v>
          </cell>
          <cell r="AX877" t="str">
            <v>INVERSION</v>
          </cell>
          <cell r="AZ877" t="str">
            <v>5000284536</v>
          </cell>
          <cell r="BA877">
            <v>840</v>
          </cell>
          <cell r="BB877">
            <v>44588</v>
          </cell>
          <cell r="BC877">
            <v>180084341</v>
          </cell>
          <cell r="BK877" t="str">
            <v/>
          </cell>
          <cell r="EL877" t="str">
            <v>SI</v>
          </cell>
          <cell r="EM877" t="str">
            <v>No indica</v>
          </cell>
          <cell r="EN877">
            <v>120</v>
          </cell>
          <cell r="EO877">
            <v>44863</v>
          </cell>
          <cell r="EP877">
            <v>45643</v>
          </cell>
          <cell r="ES877" t="str">
            <v>El contrato no tiene Clausula Ambiental</v>
          </cell>
          <cell r="ET877" t="str">
            <v>El contrato no tiene Clausula Ambiental</v>
          </cell>
          <cell r="EU877" t="str">
            <v>Helena de las Mercedes Gutierrez Garcia</v>
          </cell>
        </row>
        <row r="878">
          <cell r="E878">
            <v>84554</v>
          </cell>
          <cell r="F878" t="str">
            <v>84554-2022</v>
          </cell>
          <cell r="G878" t="str">
            <v>Tienda Virtual CCE</v>
          </cell>
          <cell r="H878" t="str">
            <v>OBTENER EL 99 % DE ÍNDICE DE DISPONIBILIDAD DE LOS RECURSOS TECNOLÓGICOS.</v>
          </cell>
          <cell r="I878" t="str">
            <v>En Ejecución</v>
          </cell>
          <cell r="J878" t="str">
            <v>https://colombiacompra.gov.co/tienda-virtual-del-estado-colombiano/ordenes-compra/84554</v>
          </cell>
          <cell r="K878">
            <v>84554</v>
          </cell>
          <cell r="M878" t="str">
            <v>X</v>
          </cell>
          <cell r="N878" t="str">
            <v>NIT</v>
          </cell>
          <cell r="O878">
            <v>901373456</v>
          </cell>
          <cell r="P878">
            <v>3</v>
          </cell>
          <cell r="Q878" t="str">
            <v>No Aplica</v>
          </cell>
          <cell r="R878" t="str">
            <v>No Aplica</v>
          </cell>
          <cell r="S878" t="str">
            <v>UNION TEMPORAL SOFT IG.3</v>
          </cell>
          <cell r="T878" t="str">
            <v>UNION TEMPORAL SOFT IG.3</v>
          </cell>
          <cell r="U878" t="str">
            <v>No Aplica</v>
          </cell>
          <cell r="V878">
            <v>44587</v>
          </cell>
          <cell r="W878">
            <v>44589</v>
          </cell>
          <cell r="X878" t="str">
            <v>No Aplica</v>
          </cell>
          <cell r="Y878" t="str">
            <v>No Aplica</v>
          </cell>
          <cell r="Z878" t="str">
            <v>Orden de Compra</v>
          </cell>
          <cell r="AA878" t="str">
            <v>Contrato</v>
          </cell>
          <cell r="AB878" t="str">
            <v>Compra-Venta</v>
          </cell>
          <cell r="AC878" t="str">
            <v>ADQUIRIR SOLUCIÓN DE CORREO Y OFIMÁTICA PARA LA SDHT</v>
          </cell>
          <cell r="AD878">
            <v>44589</v>
          </cell>
          <cell r="AE878">
            <v>44593</v>
          </cell>
          <cell r="AF878">
            <v>44593</v>
          </cell>
          <cell r="AG878">
            <v>44742</v>
          </cell>
          <cell r="AH878">
            <v>5</v>
          </cell>
          <cell r="AI878">
            <v>0</v>
          </cell>
          <cell r="AJ878">
            <v>7</v>
          </cell>
          <cell r="AK878">
            <v>7</v>
          </cell>
          <cell r="AL878">
            <v>0</v>
          </cell>
          <cell r="AM878">
            <v>44742</v>
          </cell>
          <cell r="AN878">
            <v>44804</v>
          </cell>
          <cell r="AO878">
            <v>670694614</v>
          </cell>
          <cell r="AP878">
            <v>745710372</v>
          </cell>
          <cell r="AQ878" t="str">
            <v>No Aplica</v>
          </cell>
          <cell r="AR878" t="e">
            <v>#VALUE!</v>
          </cell>
          <cell r="AS878">
            <v>3350</v>
          </cell>
          <cell r="AT878">
            <v>408</v>
          </cell>
          <cell r="AU878">
            <v>44565</v>
          </cell>
          <cell r="AV878">
            <v>670694614</v>
          </cell>
          <cell r="AW878" t="str">
            <v>O23011605530000007815</v>
          </cell>
          <cell r="AX878" t="str">
            <v>INVERSION</v>
          </cell>
          <cell r="AZ878" t="str">
            <v>5000284550</v>
          </cell>
          <cell r="BA878">
            <v>841</v>
          </cell>
          <cell r="BB878">
            <v>44588</v>
          </cell>
          <cell r="BC878">
            <v>670694614</v>
          </cell>
          <cell r="BD878">
            <v>3804</v>
          </cell>
          <cell r="BE878">
            <v>978</v>
          </cell>
          <cell r="BF878">
            <v>44600</v>
          </cell>
          <cell r="BG878" t="str">
            <v>5000299027</v>
          </cell>
          <cell r="BH878">
            <v>911</v>
          </cell>
          <cell r="BI878">
            <v>44607</v>
          </cell>
          <cell r="BJ878" t="str">
            <v>O23011605530000007815</v>
          </cell>
          <cell r="BK878" t="str">
            <v>INVERSION</v>
          </cell>
          <cell r="BL878">
            <v>44601</v>
          </cell>
          <cell r="BM878">
            <v>67695158</v>
          </cell>
          <cell r="BO878">
            <v>1137</v>
          </cell>
          <cell r="BP878">
            <v>44735</v>
          </cell>
          <cell r="BQ878" t="str">
            <v>5000329592</v>
          </cell>
          <cell r="BR878">
            <v>1064</v>
          </cell>
          <cell r="BS878">
            <v>44736</v>
          </cell>
          <cell r="BT878" t="str">
            <v>O23011605530000007815</v>
          </cell>
          <cell r="BU878" t="str">
            <v>INVERSION</v>
          </cell>
          <cell r="BV878">
            <v>44736</v>
          </cell>
          <cell r="BW878">
            <v>7320600</v>
          </cell>
          <cell r="CI878">
            <v>44736</v>
          </cell>
          <cell r="CJ878">
            <v>2</v>
          </cell>
          <cell r="CK878">
            <v>0</v>
          </cell>
          <cell r="CL878">
            <v>44736</v>
          </cell>
          <cell r="CM878">
            <v>44743</v>
          </cell>
          <cell r="CN878">
            <v>44804</v>
          </cell>
          <cell r="EL878" t="str">
            <v>SI</v>
          </cell>
          <cell r="EM878" t="str">
            <v>No indica</v>
          </cell>
          <cell r="EN878">
            <v>120</v>
          </cell>
          <cell r="EO878">
            <v>44924</v>
          </cell>
          <cell r="EP878">
            <v>45704</v>
          </cell>
          <cell r="ES878" t="str">
            <v>El contrato no tiene Clausula Ambiental</v>
          </cell>
          <cell r="ET878" t="str">
            <v>El contrato no tiene Clausula Ambiental</v>
          </cell>
          <cell r="EU878" t="str">
            <v>Jose Luis Rodriguez Catellanos</v>
          </cell>
        </row>
        <row r="879">
          <cell r="E879">
            <v>84554</v>
          </cell>
          <cell r="F879" t="str">
            <v>84554-2022</v>
          </cell>
          <cell r="G879" t="str">
            <v>Tienda Virtual CCE</v>
          </cell>
          <cell r="H879" t="str">
            <v>No Aplica</v>
          </cell>
          <cell r="I879" t="str">
            <v>En Ejecución</v>
          </cell>
          <cell r="J879" t="str">
            <v>https://colombiacompra.gov.co/tienda-virtual-del-estado-colombiano/ordenes-compra/84554</v>
          </cell>
          <cell r="K879">
            <v>84554</v>
          </cell>
          <cell r="M879" t="str">
            <v>X</v>
          </cell>
          <cell r="N879" t="str">
            <v>NIT</v>
          </cell>
          <cell r="O879">
            <v>901373456</v>
          </cell>
          <cell r="P879">
            <v>3</v>
          </cell>
          <cell r="Q879" t="str">
            <v>No Aplica</v>
          </cell>
          <cell r="R879" t="str">
            <v>No Aplica</v>
          </cell>
          <cell r="S879" t="str">
            <v>UNION TEMPORAL SOFT IG.3</v>
          </cell>
          <cell r="T879" t="str">
            <v>UNION TEMPORAL SOFT IG.3</v>
          </cell>
          <cell r="U879" t="str">
            <v>No Aplica</v>
          </cell>
          <cell r="V879">
            <v>44587</v>
          </cell>
          <cell r="W879">
            <v>44589</v>
          </cell>
          <cell r="X879" t="str">
            <v>No Aplica</v>
          </cell>
          <cell r="Y879" t="str">
            <v>No Aplica</v>
          </cell>
          <cell r="Z879" t="str">
            <v>Orden de Compra</v>
          </cell>
          <cell r="AA879" t="str">
            <v>Contrato</v>
          </cell>
          <cell r="AB879" t="str">
            <v>Compra-Venta</v>
          </cell>
          <cell r="AC879" t="str">
            <v>ADQUIRIR SOLUCIÓN DE CORREO Y OFIMÁTICA PARA LA SDHT</v>
          </cell>
          <cell r="AD879">
            <v>44589</v>
          </cell>
          <cell r="AE879">
            <v>44593</v>
          </cell>
          <cell r="AF879">
            <v>44593</v>
          </cell>
          <cell r="AG879">
            <v>44742</v>
          </cell>
          <cell r="AH879">
            <v>5</v>
          </cell>
          <cell r="AI879">
            <v>0</v>
          </cell>
          <cell r="AJ879">
            <v>7</v>
          </cell>
          <cell r="AK879">
            <v>7</v>
          </cell>
          <cell r="AL879">
            <v>0</v>
          </cell>
          <cell r="AM879">
            <v>44742</v>
          </cell>
          <cell r="AN879">
            <v>44804</v>
          </cell>
          <cell r="AO879">
            <v>74904156</v>
          </cell>
          <cell r="AP879">
            <v>74904156</v>
          </cell>
          <cell r="AQ879" t="str">
            <v>No Aplica</v>
          </cell>
          <cell r="AR879" t="e">
            <v>#VALUE!</v>
          </cell>
          <cell r="AS879" t="e">
            <v>#N/A</v>
          </cell>
          <cell r="AT879">
            <v>945</v>
          </cell>
          <cell r="AU879">
            <v>44585</v>
          </cell>
          <cell r="AV879">
            <v>75000000</v>
          </cell>
          <cell r="AW879" t="str">
            <v>O21202020070373390</v>
          </cell>
          <cell r="AX879" t="str">
            <v>FUNCIONAMIENTO</v>
          </cell>
          <cell r="AZ879" t="str">
            <v>5000284565</v>
          </cell>
          <cell r="BA879">
            <v>842</v>
          </cell>
          <cell r="BB879">
            <v>44588</v>
          </cell>
          <cell r="BC879">
            <v>74904156</v>
          </cell>
          <cell r="BK879" t="str">
            <v/>
          </cell>
          <cell r="CI879">
            <v>44736</v>
          </cell>
          <cell r="CJ879">
            <v>2</v>
          </cell>
          <cell r="CK879">
            <v>0</v>
          </cell>
          <cell r="CL879">
            <v>44736</v>
          </cell>
          <cell r="CM879">
            <v>44743</v>
          </cell>
          <cell r="CN879">
            <v>44804</v>
          </cell>
          <cell r="EL879" t="str">
            <v>SI</v>
          </cell>
          <cell r="EM879" t="str">
            <v>No indica</v>
          </cell>
          <cell r="EN879">
            <v>120</v>
          </cell>
          <cell r="EO879">
            <v>44924</v>
          </cell>
          <cell r="EP879">
            <v>45704</v>
          </cell>
          <cell r="ES879" t="str">
            <v>El contrato no tiene Clausula Ambiental</v>
          </cell>
          <cell r="ET879" t="str">
            <v>El contrato no tiene Clausula Ambiental</v>
          </cell>
          <cell r="EU879" t="str">
            <v>Jose Luis Rodriguez Catellanos</v>
          </cell>
        </row>
        <row r="880">
          <cell r="E880">
            <v>84618</v>
          </cell>
          <cell r="F880" t="str">
            <v>84618-2022</v>
          </cell>
          <cell r="G880" t="str">
            <v>Tienda Virtual CCE</v>
          </cell>
          <cell r="H880" t="str">
            <v>No Aplica</v>
          </cell>
          <cell r="I880" t="str">
            <v>En Ejecución</v>
          </cell>
          <cell r="J880" t="str">
            <v>https://colombiacompra.gov.co/tienda-virtual-del-estado-colombiano/ordenes-compra/84618</v>
          </cell>
          <cell r="K880">
            <v>84618</v>
          </cell>
          <cell r="M880" t="str">
            <v>X</v>
          </cell>
          <cell r="N880" t="str">
            <v>NIT</v>
          </cell>
          <cell r="O880">
            <v>901429346</v>
          </cell>
          <cell r="P880">
            <v>4</v>
          </cell>
          <cell r="Q880" t="str">
            <v>No Aplica</v>
          </cell>
          <cell r="R880" t="str">
            <v>No Aplica</v>
          </cell>
          <cell r="S880" t="str">
            <v>UNION TEMPORAL SOLUCIONES AVANZADAS DE CONECTIVIDAD AZTECA - CENTURYLINK</v>
          </cell>
          <cell r="T880" t="str">
            <v>UNION TEMPORAL SOLUCIONES AVANZADAS DE CONECTIVIDAD AZTECA - CENTURYLINK</v>
          </cell>
          <cell r="U880" t="str">
            <v>No Aplica</v>
          </cell>
          <cell r="V880">
            <v>44588</v>
          </cell>
          <cell r="W880">
            <v>44599</v>
          </cell>
          <cell r="X880" t="str">
            <v>No Aplica</v>
          </cell>
          <cell r="Y880" t="str">
            <v>No Aplica</v>
          </cell>
          <cell r="Z880" t="str">
            <v>Orden de Compra</v>
          </cell>
          <cell r="AA880" t="str">
            <v>Contrato</v>
          </cell>
          <cell r="AB880" t="str">
            <v>Prestación de Servicios</v>
          </cell>
          <cell r="AC880" t="str">
            <v>PRESTAR LOS SERVICIOS DE CONECTIVIDAD PARA LA SECRETARÍA DISTRITAL DEL HABITAT</v>
          </cell>
          <cell r="AD880">
            <v>44599</v>
          </cell>
          <cell r="AE880">
            <v>44599</v>
          </cell>
          <cell r="AF880">
            <v>44599</v>
          </cell>
          <cell r="AG880">
            <v>44963</v>
          </cell>
          <cell r="AH880">
            <v>12</v>
          </cell>
          <cell r="AI880">
            <v>0</v>
          </cell>
          <cell r="AJ880">
            <v>12</v>
          </cell>
          <cell r="AK880">
            <v>12</v>
          </cell>
          <cell r="AL880">
            <v>0</v>
          </cell>
          <cell r="AM880">
            <v>44963</v>
          </cell>
          <cell r="AN880">
            <v>44963</v>
          </cell>
          <cell r="AO880">
            <v>60690000</v>
          </cell>
          <cell r="AP880">
            <v>91031430</v>
          </cell>
          <cell r="AQ880" t="str">
            <v>No Aplica</v>
          </cell>
          <cell r="AR880" t="e">
            <v>#VALUE!</v>
          </cell>
          <cell r="AS880" t="e">
            <v>#N/A</v>
          </cell>
          <cell r="AT880">
            <v>930</v>
          </cell>
          <cell r="AU880">
            <v>44582</v>
          </cell>
          <cell r="AV880">
            <v>77000000</v>
          </cell>
          <cell r="AW880" t="str">
            <v>O21202020080383151</v>
          </cell>
          <cell r="AX880" t="str">
            <v>FUNCIONAMIENTO</v>
          </cell>
          <cell r="AZ880" t="str">
            <v>5000287187</v>
          </cell>
          <cell r="BA880">
            <v>862</v>
          </cell>
          <cell r="BB880">
            <v>44589</v>
          </cell>
          <cell r="BC880">
            <v>60690000</v>
          </cell>
          <cell r="BD880" t="e">
            <v>#N/A</v>
          </cell>
          <cell r="BE880">
            <v>1041</v>
          </cell>
          <cell r="BH880">
            <v>1028</v>
          </cell>
          <cell r="BI880">
            <v>44708</v>
          </cell>
          <cell r="BJ880" t="str">
            <v>O21202020080383151</v>
          </cell>
          <cell r="BK880" t="str">
            <v>FUNCIONAMIENTO</v>
          </cell>
          <cell r="BL880">
            <v>44708</v>
          </cell>
          <cell r="BM880">
            <v>30341430</v>
          </cell>
          <cell r="EL880" t="str">
            <v>SI</v>
          </cell>
          <cell r="EM880" t="str">
            <v>No indica</v>
          </cell>
          <cell r="EN880">
            <v>120</v>
          </cell>
          <cell r="EO880">
            <v>45083</v>
          </cell>
          <cell r="EP880">
            <v>45863</v>
          </cell>
          <cell r="ES880" t="str">
            <v>Clausula 1 - Numeral 11 Paragrafo 11.45</v>
          </cell>
          <cell r="ET880" t="str">
            <v>11.45. Cumplir con la normativa ambiental aplicable al manejo de desechos eléctricos y electrónicos</v>
          </cell>
          <cell r="EU880" t="str">
            <v>Francisco Abondano Vidales</v>
          </cell>
        </row>
        <row r="881">
          <cell r="E881">
            <v>84613</v>
          </cell>
          <cell r="F881" t="str">
            <v>84613-2022</v>
          </cell>
          <cell r="G881" t="str">
            <v>Tienda Virtual CCE</v>
          </cell>
          <cell r="H881" t="str">
            <v>No Aplica</v>
          </cell>
          <cell r="I881" t="str">
            <v>En Ejecución</v>
          </cell>
          <cell r="J881" t="str">
            <v>https://colombiacompra.gov.co/tienda-virtual-del-estado-colombiano/ordenes-compra/84613</v>
          </cell>
          <cell r="K881">
            <v>84613</v>
          </cell>
          <cell r="M881" t="str">
            <v>X</v>
          </cell>
          <cell r="N881" t="str">
            <v>NIT</v>
          </cell>
          <cell r="O881">
            <v>800136835</v>
          </cell>
          <cell r="P881">
            <v>1</v>
          </cell>
          <cell r="Q881" t="str">
            <v>No Aplica</v>
          </cell>
          <cell r="R881" t="str">
            <v>No Aplica</v>
          </cell>
          <cell r="S881" t="str">
            <v>CENTURYLINK COLOMBIA S.A.S</v>
          </cell>
          <cell r="T881" t="str">
            <v>CENTURYLINK COLOMBIA S.A.S</v>
          </cell>
          <cell r="U881" t="str">
            <v>No Aplica</v>
          </cell>
          <cell r="V881">
            <v>44588</v>
          </cell>
          <cell r="W881">
            <v>44594</v>
          </cell>
          <cell r="X881" t="str">
            <v>No Aplica</v>
          </cell>
          <cell r="Y881" t="str">
            <v>No Aplica</v>
          </cell>
          <cell r="Z881" t="str">
            <v>Orden de Compra</v>
          </cell>
          <cell r="AA881" t="str">
            <v>Contrato</v>
          </cell>
          <cell r="AB881" t="str">
            <v>Prestación de Servicios</v>
          </cell>
          <cell r="AC881" t="str">
            <v>CONTRATAR LOS SERVICIOS DE ALOJAMIENTO DE INFRAESTRUCTURA TECNOLÓGICA EN UN CENTRO DE DATOS PARA LA SECRETARÍA DISTRITAL DEL HÁBITAT</v>
          </cell>
          <cell r="AD881">
            <v>44594</v>
          </cell>
          <cell r="AE881">
            <v>44594</v>
          </cell>
          <cell r="AF881">
            <v>44594</v>
          </cell>
          <cell r="AG881">
            <v>44958</v>
          </cell>
          <cell r="AH881">
            <v>12</v>
          </cell>
          <cell r="AI881">
            <v>0</v>
          </cell>
          <cell r="AJ881">
            <v>12</v>
          </cell>
          <cell r="AK881">
            <v>12</v>
          </cell>
          <cell r="AL881">
            <v>0</v>
          </cell>
          <cell r="AM881">
            <v>44958</v>
          </cell>
          <cell r="AN881">
            <v>44958</v>
          </cell>
          <cell r="AO881">
            <v>38984400</v>
          </cell>
          <cell r="AP881">
            <v>38984400</v>
          </cell>
          <cell r="AQ881" t="str">
            <v>No Aplica</v>
          </cell>
          <cell r="AR881" t="e">
            <v>#VALUE!</v>
          </cell>
          <cell r="AS881" t="e">
            <v>#N/A</v>
          </cell>
          <cell r="AT881">
            <v>929</v>
          </cell>
          <cell r="AU881">
            <v>44582</v>
          </cell>
          <cell r="AV881">
            <v>50000000</v>
          </cell>
          <cell r="AW881" t="str">
            <v>O21202020080383151</v>
          </cell>
          <cell r="AX881" t="str">
            <v>FUNCIONAMIENTO</v>
          </cell>
          <cell r="AZ881" t="str">
            <v>5000287282</v>
          </cell>
          <cell r="BA881">
            <v>868</v>
          </cell>
          <cell r="BB881">
            <v>44589</v>
          </cell>
          <cell r="BC881">
            <v>38984400</v>
          </cell>
          <cell r="BK881" t="str">
            <v/>
          </cell>
          <cell r="EL881" t="str">
            <v>SI</v>
          </cell>
          <cell r="EM881" t="str">
            <v>No indica</v>
          </cell>
          <cell r="EN881">
            <v>120</v>
          </cell>
          <cell r="EO881">
            <v>45078</v>
          </cell>
          <cell r="EP881">
            <v>45858</v>
          </cell>
          <cell r="ES881" t="str">
            <v>El contrato no tiene Clausula Ambiental</v>
          </cell>
          <cell r="ET881" t="str">
            <v>El contrato no tiene Clausula Ambiental</v>
          </cell>
          <cell r="EU881" t="str">
            <v>Luis Carlos Guerrero Pino</v>
          </cell>
        </row>
        <row r="882">
          <cell r="E882">
            <v>84730</v>
          </cell>
          <cell r="F882" t="str">
            <v>84730-2022</v>
          </cell>
          <cell r="G882" t="str">
            <v>Tienda Virtual CCE</v>
          </cell>
          <cell r="H882" t="str">
            <v>REALIZAR EL 100% DEL MANTENIMIENTO DE LAS 3 SEDES DE LA SDHT</v>
          </cell>
          <cell r="I882" t="str">
            <v>En Ejecución</v>
          </cell>
          <cell r="J882" t="str">
            <v>https://colombiacompra.gov.co/tienda-virtual-del-estado-colombiano/ordenes-compra/84730</v>
          </cell>
          <cell r="K882">
            <v>84730</v>
          </cell>
          <cell r="M882" t="str">
            <v>X</v>
          </cell>
          <cell r="N882" t="str">
            <v>NIT</v>
          </cell>
          <cell r="O882">
            <v>900205684</v>
          </cell>
          <cell r="P882">
            <v>3</v>
          </cell>
          <cell r="Q882" t="str">
            <v>No Aplica</v>
          </cell>
          <cell r="R882" t="str">
            <v>No Aplica</v>
          </cell>
          <cell r="S882" t="str">
            <v>GRUPO EMPRESARIAL JHS S.A.S</v>
          </cell>
          <cell r="T882" t="str">
            <v>GRUPO EMPRESARIAL JHS S.A.S</v>
          </cell>
          <cell r="U882" t="str">
            <v>No Aplica</v>
          </cell>
          <cell r="V882">
            <v>44592</v>
          </cell>
          <cell r="W882">
            <v>44594</v>
          </cell>
          <cell r="X882" t="str">
            <v>No Aplica</v>
          </cell>
          <cell r="Y882" t="str">
            <v>No Aplica</v>
          </cell>
          <cell r="Z882" t="str">
            <v>Orden de Compra</v>
          </cell>
          <cell r="AA882" t="str">
            <v>Contrato</v>
          </cell>
          <cell r="AB882" t="str">
            <v>Prestación de Servicios</v>
          </cell>
          <cell r="AC882" t="str">
            <v>PRESTAR EL SERVICIO DE TRANSPORTE TERRESTRE AUTOMOTOR ESPECIAL, INCLUIDOS TODOS LOS GASTOS INHERENTES AL MISMO</v>
          </cell>
          <cell r="AD882">
            <v>44594</v>
          </cell>
          <cell r="AE882">
            <v>44594</v>
          </cell>
          <cell r="AF882">
            <v>44594</v>
          </cell>
          <cell r="AG882">
            <v>44927</v>
          </cell>
          <cell r="AH882">
            <v>12</v>
          </cell>
          <cell r="AI882">
            <v>0</v>
          </cell>
          <cell r="AJ882">
            <v>12</v>
          </cell>
          <cell r="AK882">
            <v>12</v>
          </cell>
          <cell r="AL882">
            <v>0</v>
          </cell>
          <cell r="AM882">
            <v>44927</v>
          </cell>
          <cell r="AN882">
            <v>44927</v>
          </cell>
          <cell r="AO882">
            <v>958649740</v>
          </cell>
          <cell r="AP882">
            <v>1437974402</v>
          </cell>
          <cell r="AQ882" t="str">
            <v>No Aplica</v>
          </cell>
          <cell r="AR882" t="e">
            <v>#VALUE!</v>
          </cell>
          <cell r="AS882">
            <v>3049</v>
          </cell>
          <cell r="AT882">
            <v>794</v>
          </cell>
          <cell r="AU882">
            <v>44568</v>
          </cell>
          <cell r="AV882">
            <v>1350000000</v>
          </cell>
          <cell r="AW882" t="str">
            <v>O23011605560000007754</v>
          </cell>
          <cell r="AX882" t="str">
            <v>INVERSION</v>
          </cell>
          <cell r="AZ882" t="str">
            <v>5000292208</v>
          </cell>
          <cell r="BA882">
            <v>893</v>
          </cell>
          <cell r="BB882">
            <v>44593</v>
          </cell>
          <cell r="BC882">
            <v>958649740</v>
          </cell>
          <cell r="BD882">
            <v>3810</v>
          </cell>
          <cell r="BE882">
            <v>1149</v>
          </cell>
          <cell r="BF882">
            <v>44743</v>
          </cell>
          <cell r="BG882" t="str">
            <v>5000333956</v>
          </cell>
          <cell r="BH882">
            <v>1079</v>
          </cell>
          <cell r="BI882">
            <v>44750</v>
          </cell>
          <cell r="BJ882" t="str">
            <v>O23011605560000007754</v>
          </cell>
          <cell r="BK882" t="str">
            <v>INVERSION</v>
          </cell>
          <cell r="BL882">
            <v>44747</v>
          </cell>
          <cell r="BM882">
            <v>391350052</v>
          </cell>
          <cell r="BO882">
            <v>1307</v>
          </cell>
          <cell r="BQ882" t="str">
            <v>5000352351</v>
          </cell>
          <cell r="BR882">
            <v>1246</v>
          </cell>
          <cell r="BS882">
            <v>44795</v>
          </cell>
          <cell r="BT882" t="str">
            <v>O23011605560000007754</v>
          </cell>
          <cell r="BV882">
            <v>44791</v>
          </cell>
          <cell r="BW882">
            <v>87974610</v>
          </cell>
          <cell r="EL882" t="str">
            <v>SI</v>
          </cell>
          <cell r="EM882" t="str">
            <v>No indica</v>
          </cell>
          <cell r="EN882">
            <v>120</v>
          </cell>
          <cell r="EO882">
            <v>45047</v>
          </cell>
          <cell r="EP882">
            <v>45827</v>
          </cell>
          <cell r="ES882" t="str">
            <v>Clausula 1 - Numeral 11 Paragrafo 11.68</v>
          </cell>
          <cell r="ET882" t="str">
            <v xml:space="preserve">11.68 Entregar a la entidad compradora el Plan Ambiental en los términos descritos en el Pliego de condiciones como requisito habilitante y de conformidad con lo aceptado por el proveedor en el Formato 10
•Cumplimiento del Plan Estratégico se Seguridad Vial (PESV) y de Plan de Mantenimiento para optimizar la flota
con el fin de reducir emisiones contaminantes y para supervisar un adecuado manejo de los conductores.
• Alianza con CDAs para manejo responsable de residuos contaminantes.
• Uso adecuado de agua y energía en las instalaciones, y capacitaciones de empleados y personas vinculadas a la
empresa, para que apliquen en casa y con la familia los hábitos que conserven y proteja el medio ambiente. 
</v>
          </cell>
          <cell r="EU882" t="str">
            <v>Viviana Marcela Rodriguez Solano</v>
          </cell>
        </row>
        <row r="883">
          <cell r="E883">
            <v>85626</v>
          </cell>
          <cell r="F883" t="str">
            <v>85626-2022</v>
          </cell>
          <cell r="G883" t="str">
            <v>Tienda Virtual CCE</v>
          </cell>
          <cell r="H883" t="str">
            <v>No Aplica</v>
          </cell>
          <cell r="I883" t="str">
            <v>En Ejecución</v>
          </cell>
          <cell r="J883" t="str">
            <v>https://colombiacompra.gov.co/tienda-virtual-del-estado-colombiano/ordenes-compra/85626</v>
          </cell>
          <cell r="K883">
            <v>85626</v>
          </cell>
          <cell r="M883" t="str">
            <v>X</v>
          </cell>
          <cell r="N883" t="str">
            <v>NIT</v>
          </cell>
          <cell r="O883">
            <v>830068543</v>
          </cell>
          <cell r="P883">
            <v>1</v>
          </cell>
          <cell r="Q883" t="str">
            <v>No Aplica</v>
          </cell>
          <cell r="R883" t="str">
            <v>No Aplica</v>
          </cell>
          <cell r="S883" t="str">
            <v>MUNDO LIMPIEZA LIMITADA</v>
          </cell>
          <cell r="T883" t="str">
            <v>MUNDO LIMPIEZA LIMITADA</v>
          </cell>
          <cell r="U883" t="str">
            <v>No Aplica</v>
          </cell>
          <cell r="V883">
            <v>44614</v>
          </cell>
          <cell r="W883">
            <v>44614</v>
          </cell>
          <cell r="X883" t="str">
            <v>No Aplica</v>
          </cell>
          <cell r="Y883" t="str">
            <v>No Aplica</v>
          </cell>
          <cell r="Z883" t="str">
            <v>Orden de Compra</v>
          </cell>
          <cell r="AA883" t="str">
            <v>Contrato</v>
          </cell>
          <cell r="AB883" t="str">
            <v>Prestación de Servicios</v>
          </cell>
          <cell r="AC883" t="str">
            <v>PRESTAR SERVICIO INTEGRAL DE ASEO Y CAFETERIA EN LAS INSTALACIONES DE LA SECRETARIA DISTRITAL DEL HÁBITAT</v>
          </cell>
          <cell r="AD883">
            <v>44614</v>
          </cell>
          <cell r="AE883">
            <v>44614</v>
          </cell>
          <cell r="AF883">
            <v>44614</v>
          </cell>
          <cell r="AG883">
            <v>44912</v>
          </cell>
          <cell r="AH883">
            <v>10</v>
          </cell>
          <cell r="AI883">
            <v>0</v>
          </cell>
          <cell r="AJ883">
            <v>12</v>
          </cell>
          <cell r="AK883">
            <v>12</v>
          </cell>
          <cell r="AL883">
            <v>0</v>
          </cell>
          <cell r="AM883">
            <v>44916</v>
          </cell>
          <cell r="AN883">
            <v>44978</v>
          </cell>
          <cell r="AO883">
            <v>290000000</v>
          </cell>
          <cell r="AP883">
            <v>435000000</v>
          </cell>
          <cell r="AQ883" t="str">
            <v>No Aplica</v>
          </cell>
          <cell r="AR883" t="e">
            <v>#VALUE!</v>
          </cell>
          <cell r="AS883" t="e">
            <v>#N/A</v>
          </cell>
          <cell r="AT883" t="str">
            <v>979</v>
          </cell>
          <cell r="AU883">
            <v>44601</v>
          </cell>
          <cell r="AV883">
            <v>305413000</v>
          </cell>
          <cell r="AW883" t="str">
            <v>O21202020080585330</v>
          </cell>
          <cell r="AX883" t="str">
            <v>FUNCIONAMIENTO</v>
          </cell>
          <cell r="AZ883">
            <v>5000301205</v>
          </cell>
          <cell r="BA883" t="str">
            <v>922</v>
          </cell>
          <cell r="BB883">
            <v>44614</v>
          </cell>
          <cell r="BC883">
            <v>290000000</v>
          </cell>
          <cell r="BE883" t="str">
            <v>1291</v>
          </cell>
          <cell r="BG883" t="str">
            <v>5000368978</v>
          </cell>
          <cell r="BH883" t="str">
            <v>1366</v>
          </cell>
          <cell r="BI883">
            <v>44831</v>
          </cell>
          <cell r="BJ883" t="str">
            <v>O21202020080585330</v>
          </cell>
          <cell r="BK883" t="str">
            <v>FUNCIONAMIENTO</v>
          </cell>
          <cell r="BL883">
            <v>44824</v>
          </cell>
          <cell r="BM883">
            <v>145000000</v>
          </cell>
          <cell r="CI883">
            <v>44819</v>
          </cell>
          <cell r="CJ883">
            <v>2</v>
          </cell>
          <cell r="CK883">
            <v>0</v>
          </cell>
          <cell r="CL883">
            <v>44824</v>
          </cell>
          <cell r="CM883">
            <v>44917</v>
          </cell>
          <cell r="CN883">
            <v>44978</v>
          </cell>
          <cell r="EL883" t="str">
            <v>SI</v>
          </cell>
          <cell r="EM883" t="str">
            <v>No indica</v>
          </cell>
          <cell r="EN883">
            <v>120</v>
          </cell>
          <cell r="EO883">
            <v>45098</v>
          </cell>
          <cell r="EP883">
            <v>45878</v>
          </cell>
          <cell r="ES883" t="str">
            <v>Clausula 1 - Numeral 11 Paragrafo 11.30</v>
          </cell>
          <cell r="ET883" t="str">
            <v>11.30. Implementar en cada Entidades Compradoras un plan de apoyo a la gestión ambiental dentro de los ocho (8) días calendario siguientes a la colocación de la orden de compra, el cual deberá contemplar por lo menos los siguientes puntos: 
▪ Políticas e instrucciones para incentivar el uso eficiente y racional de los recursos naturales como el agua, la energía y el gas en las instalaciones de las Entidades Compradoras durante la prestación del servicio. 
▪ Protocolo de manejo, almacenamiento y disposición adecuada a los residuos peligrosos en los lugares ubicados en las instalaciones de la Entidad Compradora señalados para este fin.
 ▪ Protocolo de gestión de residuos no peligrosos que incluye lineamientos y capacitación para recoger, clasificar, envasar y disponer adecuadamente los residuos no peligrosos en los lugares ubicados en las instalaciones de la Entidad Compradora señalados para este fin, haciendo posible su reciclaje y posterior aprovechamiento.</v>
          </cell>
          <cell r="EU883" t="str">
            <v>CELMIRA LOPEZ CASTAÑEDA</v>
          </cell>
        </row>
        <row r="884">
          <cell r="E884">
            <v>85626</v>
          </cell>
          <cell r="F884" t="str">
            <v>85626-2022</v>
          </cell>
          <cell r="G884" t="str">
            <v>Tienda Virtual CCE</v>
          </cell>
          <cell r="H884" t="str">
            <v>No Aplica</v>
          </cell>
          <cell r="I884" t="str">
            <v>En Ejecución</v>
          </cell>
          <cell r="J884" t="str">
            <v>https://colombiacompra.gov.co/tienda-virtual-del-estado-colombiano/ordenes-compra/85626</v>
          </cell>
          <cell r="K884">
            <v>85626</v>
          </cell>
          <cell r="M884" t="str">
            <v>X</v>
          </cell>
          <cell r="N884" t="str">
            <v>NIT</v>
          </cell>
          <cell r="O884">
            <v>830068543</v>
          </cell>
          <cell r="P884">
            <v>1</v>
          </cell>
          <cell r="Q884" t="str">
            <v>No Aplica</v>
          </cell>
          <cell r="R884" t="str">
            <v>No Aplica</v>
          </cell>
          <cell r="S884" t="str">
            <v>MUNDO LIMPIEZA LIMITADA</v>
          </cell>
          <cell r="T884" t="str">
            <v>MUNDO LIMPIEZA LIMITADA</v>
          </cell>
          <cell r="U884" t="str">
            <v>No Aplica</v>
          </cell>
          <cell r="V884">
            <v>44614</v>
          </cell>
          <cell r="W884">
            <v>44614</v>
          </cell>
          <cell r="X884" t="str">
            <v>No Aplica</v>
          </cell>
          <cell r="Y884" t="str">
            <v>No Aplica</v>
          </cell>
          <cell r="Z884" t="str">
            <v>Orden de Compra</v>
          </cell>
          <cell r="AA884" t="str">
            <v>Contrato</v>
          </cell>
          <cell r="AB884" t="str">
            <v>Prestación de Servicios</v>
          </cell>
          <cell r="AC884" t="str">
            <v>PRESTAR SERVICIO INTEGRAL DE ASEO Y CAFETERIA EN LAS INSTALACIONES DE LA SECRETARIA DISTRITAL DEL HÁBITAT</v>
          </cell>
          <cell r="AD884">
            <v>44614</v>
          </cell>
          <cell r="AE884">
            <v>44614</v>
          </cell>
          <cell r="AF884">
            <v>44614</v>
          </cell>
          <cell r="AG884">
            <v>44912</v>
          </cell>
          <cell r="AH884">
            <v>10</v>
          </cell>
          <cell r="AI884">
            <v>0</v>
          </cell>
          <cell r="AJ884">
            <v>12</v>
          </cell>
          <cell r="AK884">
            <v>12</v>
          </cell>
          <cell r="AL884">
            <v>0</v>
          </cell>
          <cell r="AM884">
            <v>44916</v>
          </cell>
          <cell r="AN884">
            <v>44978</v>
          </cell>
          <cell r="AO884">
            <v>58878817</v>
          </cell>
          <cell r="AP884">
            <v>88318226</v>
          </cell>
          <cell r="AQ884" t="str">
            <v>No Aplica</v>
          </cell>
          <cell r="AR884" t="e">
            <v>#VALUE!</v>
          </cell>
          <cell r="AS884" t="e">
            <v>#N/A</v>
          </cell>
          <cell r="AT884" t="str">
            <v>979</v>
          </cell>
          <cell r="AU884">
            <v>44601</v>
          </cell>
          <cell r="AV884">
            <v>101552000</v>
          </cell>
          <cell r="AW884" t="str">
            <v>O21202020060363399</v>
          </cell>
          <cell r="AX884" t="str">
            <v>FUNCIONAMIENTO</v>
          </cell>
          <cell r="AZ884">
            <v>5000301205</v>
          </cell>
          <cell r="BA884" t="str">
            <v>922</v>
          </cell>
          <cell r="BB884">
            <v>44614</v>
          </cell>
          <cell r="BC884">
            <v>58878817</v>
          </cell>
          <cell r="BE884" t="str">
            <v>1291</v>
          </cell>
          <cell r="BG884" t="str">
            <v>5000368978</v>
          </cell>
          <cell r="BH884" t="str">
            <v>1366</v>
          </cell>
          <cell r="BI884">
            <v>44831</v>
          </cell>
          <cell r="BJ884" t="str">
            <v>O21202020060363399</v>
          </cell>
          <cell r="BK884" t="str">
            <v>FUNCIONAMIENTO</v>
          </cell>
          <cell r="BL884">
            <v>44824</v>
          </cell>
          <cell r="BM884">
            <v>29439409</v>
          </cell>
          <cell r="CI884">
            <v>44819</v>
          </cell>
          <cell r="CJ884">
            <v>2</v>
          </cell>
          <cell r="CK884">
            <v>0</v>
          </cell>
          <cell r="CL884">
            <v>44824</v>
          </cell>
          <cell r="CM884">
            <v>44917</v>
          </cell>
          <cell r="CN884">
            <v>44978</v>
          </cell>
          <cell r="EL884" t="str">
            <v>SI</v>
          </cell>
          <cell r="EM884" t="str">
            <v>No indica</v>
          </cell>
          <cell r="EN884">
            <v>120</v>
          </cell>
          <cell r="EO884">
            <v>45098</v>
          </cell>
          <cell r="EP884">
            <v>45878</v>
          </cell>
          <cell r="ES884" t="str">
            <v>Clausula 1 - Numeral 11 Paragrafo 11.30</v>
          </cell>
          <cell r="ET884" t="str">
            <v>11.30. Implementar en cada Entidades Compradoras un plan de apoyo a la gestión ambiental dentro de los ocho (8) días calendario siguientes a la colocación de la orden de compra, el cual deberá contemplar por lo menos los siguientes puntos: 
▪ Políticas e instrucciones para incentivar el uso eficiente y racional de los recursos naturales como el agua, la energía y el gas en las instalaciones de las Entidades Compradoras durante la prestación del servicio. 
▪ Protocolo de manejo, almacenamiento y disposición adecuada a los residuos peligrosos en los lugares ubicados en las instalaciones de la Entidad Compradora señalados para este fin.
 ▪ Protocolo de gestión de residuos no peligrosos que incluye lineamientos y capacitación para recoger, clasificar, envasar y disponer adecuadamente los residuos no peligrosos en los lugares ubicados en las instalaciones de la Entidad Compradora señalados para este fin, haciendo posible su reciclaje y posterior aprovechamiento.</v>
          </cell>
          <cell r="EU884" t="str">
            <v>CELMIRA LOPEZ CASTAÑEDA</v>
          </cell>
        </row>
        <row r="885">
          <cell r="E885">
            <v>871</v>
          </cell>
          <cell r="F885" t="str">
            <v>871-2022</v>
          </cell>
          <cell r="G885" t="str">
            <v>SECOP I</v>
          </cell>
          <cell r="H885" t="str">
            <v>No Aplica</v>
          </cell>
          <cell r="I885" t="str">
            <v>En Ejecución</v>
          </cell>
          <cell r="J885" t="str">
            <v>https://www.contratos.gov.co/consultas/detalleProceso.do?numConstancia=22-22-34977&amp;g-recaptcha</v>
          </cell>
          <cell r="K885" t="str">
            <v>SDHT-RE-ESP-001-2022</v>
          </cell>
          <cell r="M885" t="str">
            <v>X</v>
          </cell>
          <cell r="N885" t="str">
            <v>NIT</v>
          </cell>
          <cell r="O885">
            <v>830004573</v>
          </cell>
          <cell r="P885">
            <v>8</v>
          </cell>
          <cell r="Q885" t="str">
            <v>No Aplica</v>
          </cell>
          <cell r="R885" t="str">
            <v>No Aplica</v>
          </cell>
          <cell r="S885" t="str">
            <v>ACUEDUCTO DE LAS VEREDAS PASQUILLITA Y SANTA ROSA ACUPASA</v>
          </cell>
          <cell r="T885" t="str">
            <v>ACUEDUCTO DE LAS VEREDAS PASQUILLITA Y SANTA ROSA ACUPASA</v>
          </cell>
          <cell r="U885" t="str">
            <v>No Aplica</v>
          </cell>
          <cell r="V885">
            <v>44602</v>
          </cell>
          <cell r="W885" t="str">
            <v>No Aplica</v>
          </cell>
          <cell r="X885" t="str">
            <v>No Aplica</v>
          </cell>
          <cell r="Y885" t="str">
            <v>No Aplica</v>
          </cell>
          <cell r="Z885" t="str">
            <v>Contratación Directa</v>
          </cell>
          <cell r="AA885" t="str">
            <v>Contrato</v>
          </cell>
          <cell r="AB885" t="str">
            <v>Transferencia y o Recepción de Recursos</v>
          </cell>
          <cell r="AC885"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5">
            <v>44602</v>
          </cell>
          <cell r="AE885">
            <v>44602</v>
          </cell>
          <cell r="AF885">
            <v>44602</v>
          </cell>
          <cell r="AG885">
            <v>44926</v>
          </cell>
          <cell r="AH885">
            <v>10</v>
          </cell>
          <cell r="AI885">
            <v>21</v>
          </cell>
          <cell r="AJ885">
            <v>10.7</v>
          </cell>
          <cell r="AK885">
            <v>10</v>
          </cell>
          <cell r="AL885">
            <v>21</v>
          </cell>
          <cell r="AN885">
            <v>44926</v>
          </cell>
          <cell r="AO885">
            <v>0</v>
          </cell>
          <cell r="AP885">
            <v>0</v>
          </cell>
          <cell r="AQ885">
            <v>0</v>
          </cell>
          <cell r="AR885">
            <v>0</v>
          </cell>
          <cell r="AS885" t="str">
            <v>No Aplican Recursos</v>
          </cell>
          <cell r="AT885" t="str">
            <v>No Aplican Recursos</v>
          </cell>
          <cell r="AU885" t="str">
            <v>No Aplican Recursos</v>
          </cell>
          <cell r="AV885" t="str">
            <v>No Aplican Recursos</v>
          </cell>
          <cell r="AW885" t="str">
            <v>No Aplican Recursos</v>
          </cell>
          <cell r="AX885" t="str">
            <v>No Aplican Recursos</v>
          </cell>
          <cell r="AZ885" t="str">
            <v>No Genera Erogación</v>
          </cell>
          <cell r="BA885" t="str">
            <v>No Aplica</v>
          </cell>
          <cell r="BB885">
            <v>44602</v>
          </cell>
          <cell r="BC885">
            <v>0</v>
          </cell>
          <cell r="BK885" t="str">
            <v/>
          </cell>
          <cell r="EL885" t="str">
            <v>SI</v>
          </cell>
          <cell r="EM885">
            <v>13</v>
          </cell>
          <cell r="EN885">
            <v>360</v>
          </cell>
          <cell r="EO885">
            <v>45286</v>
          </cell>
          <cell r="EP885">
            <v>45826</v>
          </cell>
          <cell r="ES885" t="str">
            <v>El contrato no tiene Clausula Ambiental</v>
          </cell>
          <cell r="ET885" t="str">
            <v>El contrato no tiene Clausula Ambiental</v>
          </cell>
          <cell r="EU885" t="str">
            <v>JULIA ANDREA RAMIREZ CASTILLA</v>
          </cell>
        </row>
        <row r="886">
          <cell r="E886">
            <v>872</v>
          </cell>
          <cell r="F886" t="str">
            <v>872-2022</v>
          </cell>
          <cell r="G886" t="str">
            <v>SECOP I</v>
          </cell>
          <cell r="H886" t="str">
            <v>No Aplica</v>
          </cell>
          <cell r="I886" t="str">
            <v>En Ejecución</v>
          </cell>
          <cell r="J886" t="str">
            <v>https://www.contratos.gov.co/consultas/detalleProceso.do?numConstancia=22-22-34977&amp;g-recaptcha</v>
          </cell>
          <cell r="K886" t="str">
            <v>SDHT-RE-ESP-001-2022</v>
          </cell>
          <cell r="M886" t="str">
            <v>X</v>
          </cell>
          <cell r="N886" t="str">
            <v>NIT</v>
          </cell>
          <cell r="O886">
            <v>830102527</v>
          </cell>
          <cell r="P886">
            <v>9</v>
          </cell>
          <cell r="Q886" t="str">
            <v>No Aplica</v>
          </cell>
          <cell r="R886" t="str">
            <v>No Aplica</v>
          </cell>
          <cell r="S886" t="str">
            <v>ACUEDUCTO Y ALCANTARILLADO DE LA VEREDA PASQUILLA CENTRO AAPC ESP</v>
          </cell>
          <cell r="T886" t="str">
            <v>ACUEDUCTO Y ALCANTARILLADO DE LA VEREDA PASQUILLA CENTRO AAPC ESP</v>
          </cell>
          <cell r="U886" t="str">
            <v>No Aplica</v>
          </cell>
          <cell r="V886">
            <v>44602</v>
          </cell>
          <cell r="W886" t="str">
            <v>No Aplica</v>
          </cell>
          <cell r="X886" t="str">
            <v>No Aplica</v>
          </cell>
          <cell r="Y886" t="str">
            <v>No Aplica</v>
          </cell>
          <cell r="Z886" t="str">
            <v>Contratación Directa</v>
          </cell>
          <cell r="AA886" t="str">
            <v>Contrato</v>
          </cell>
          <cell r="AB886" t="str">
            <v>Transferencia y o Recepción de Recursos</v>
          </cell>
          <cell r="AC886"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6">
            <v>44602</v>
          </cell>
          <cell r="AE886">
            <v>44602</v>
          </cell>
          <cell r="AF886">
            <v>44602</v>
          </cell>
          <cell r="AG886">
            <v>44926</v>
          </cell>
          <cell r="AH886">
            <v>10</v>
          </cell>
          <cell r="AI886">
            <v>21</v>
          </cell>
          <cell r="AJ886">
            <v>10.7</v>
          </cell>
          <cell r="AK886">
            <v>10</v>
          </cell>
          <cell r="AL886">
            <v>21</v>
          </cell>
          <cell r="AN886">
            <v>44926</v>
          </cell>
          <cell r="AO886">
            <v>0</v>
          </cell>
          <cell r="AP886">
            <v>0</v>
          </cell>
          <cell r="AQ886">
            <v>0</v>
          </cell>
          <cell r="AR886">
            <v>0</v>
          </cell>
          <cell r="AS886" t="str">
            <v>No Aplican Recursos</v>
          </cell>
          <cell r="AT886" t="str">
            <v>No Aplican Recursos</v>
          </cell>
          <cell r="AU886" t="str">
            <v>No Aplican Recursos</v>
          </cell>
          <cell r="AV886" t="str">
            <v>No Aplican Recursos</v>
          </cell>
          <cell r="AW886" t="str">
            <v>No Aplican Recursos</v>
          </cell>
          <cell r="AX886" t="str">
            <v>No Aplican Recursos</v>
          </cell>
          <cell r="AZ886" t="str">
            <v>No Genera Erogación</v>
          </cell>
          <cell r="BA886" t="str">
            <v>No Aplica</v>
          </cell>
          <cell r="BB886">
            <v>44602</v>
          </cell>
          <cell r="BC886">
            <v>0</v>
          </cell>
          <cell r="BK886" t="str">
            <v/>
          </cell>
          <cell r="EL886" t="str">
            <v>SI</v>
          </cell>
          <cell r="EM886">
            <v>13</v>
          </cell>
          <cell r="EN886">
            <v>360</v>
          </cell>
          <cell r="EO886">
            <v>45286</v>
          </cell>
          <cell r="EP886">
            <v>45826</v>
          </cell>
          <cell r="ES886" t="str">
            <v>El contrato no tiene Clausula Ambiental</v>
          </cell>
          <cell r="ET886" t="str">
            <v>El contrato no tiene Clausula Ambiental</v>
          </cell>
          <cell r="EU886" t="str">
            <v>GYNNA MARIA PAEZ OTALORA</v>
          </cell>
        </row>
        <row r="887">
          <cell r="E887">
            <v>873</v>
          </cell>
          <cell r="F887" t="str">
            <v>873-2022</v>
          </cell>
          <cell r="G887" t="str">
            <v>SECOP I</v>
          </cell>
          <cell r="H887" t="str">
            <v>No Aplica</v>
          </cell>
          <cell r="I887" t="str">
            <v>En Ejecución</v>
          </cell>
          <cell r="J887" t="str">
            <v>https://www.contratos.gov.co/consultas/detalleProceso.do?numConstancia=22-22-34977&amp;g-recaptcha</v>
          </cell>
          <cell r="K887" t="str">
            <v>SDHT-RE-ESP-001-2022</v>
          </cell>
          <cell r="M887" t="str">
            <v>X</v>
          </cell>
          <cell r="N887" t="str">
            <v>NIT</v>
          </cell>
          <cell r="O887">
            <v>830061466</v>
          </cell>
          <cell r="P887">
            <v>0</v>
          </cell>
          <cell r="Q887" t="str">
            <v>No Aplica</v>
          </cell>
          <cell r="R887" t="str">
            <v>No Aplica</v>
          </cell>
          <cell r="S887" t="str">
            <v>ASOCIACION DE USUARIOS DEL SERVICIO DE AGUA POTABLE DE LA FLORESTA DE LA SABANA</v>
          </cell>
          <cell r="T887" t="str">
            <v>ASOCIACION DE USUARIOS DEL SERVICIO DE AGUA POTABLE DE LA FLORESTA DE LA SABANA</v>
          </cell>
          <cell r="U887" t="str">
            <v>No Aplica</v>
          </cell>
          <cell r="V887">
            <v>44602</v>
          </cell>
          <cell r="W887" t="str">
            <v>No Aplica</v>
          </cell>
          <cell r="X887" t="str">
            <v>No Aplica</v>
          </cell>
          <cell r="Y887" t="str">
            <v>No Aplica</v>
          </cell>
          <cell r="Z887" t="str">
            <v>Contratación Directa</v>
          </cell>
          <cell r="AA887" t="str">
            <v>Contrato</v>
          </cell>
          <cell r="AB887" t="str">
            <v>Transferencia y o Recepción de Recursos</v>
          </cell>
          <cell r="AC887"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7">
            <v>44602</v>
          </cell>
          <cell r="AE887">
            <v>44602</v>
          </cell>
          <cell r="AF887">
            <v>44602</v>
          </cell>
          <cell r="AG887">
            <v>44926</v>
          </cell>
          <cell r="AH887">
            <v>10</v>
          </cell>
          <cell r="AI887">
            <v>21</v>
          </cell>
          <cell r="AJ887">
            <v>10.7</v>
          </cell>
          <cell r="AK887">
            <v>10</v>
          </cell>
          <cell r="AL887">
            <v>21</v>
          </cell>
          <cell r="AN887">
            <v>44926</v>
          </cell>
          <cell r="AO887">
            <v>0</v>
          </cell>
          <cell r="AP887">
            <v>0</v>
          </cell>
          <cell r="AQ887">
            <v>0</v>
          </cell>
          <cell r="AR887">
            <v>0</v>
          </cell>
          <cell r="AS887" t="str">
            <v>No Aplican Recursos</v>
          </cell>
          <cell r="AT887" t="str">
            <v>No Aplican Recursos</v>
          </cell>
          <cell r="AU887" t="str">
            <v>No Aplican Recursos</v>
          </cell>
          <cell r="AV887" t="str">
            <v>No Aplican Recursos</v>
          </cell>
          <cell r="AW887" t="str">
            <v>No Aplican Recursos</v>
          </cell>
          <cell r="AX887" t="str">
            <v>No Aplican Recursos</v>
          </cell>
          <cell r="AZ887" t="str">
            <v>No Genera Erogación</v>
          </cell>
          <cell r="BA887" t="str">
            <v>No Aplica</v>
          </cell>
          <cell r="BB887">
            <v>44602</v>
          </cell>
          <cell r="BC887">
            <v>0</v>
          </cell>
          <cell r="BK887" t="str">
            <v/>
          </cell>
          <cell r="EL887" t="str">
            <v>SI</v>
          </cell>
          <cell r="EM887">
            <v>13</v>
          </cell>
          <cell r="EN887">
            <v>360</v>
          </cell>
          <cell r="EO887">
            <v>45286</v>
          </cell>
          <cell r="EP887">
            <v>45826</v>
          </cell>
          <cell r="ES887" t="str">
            <v>El contrato no tiene Clausula Ambiental</v>
          </cell>
          <cell r="ET887" t="str">
            <v>El contrato no tiene Clausula Ambiental</v>
          </cell>
          <cell r="EU887" t="str">
            <v>FAUSTINO BOTERO ARBELAEZ</v>
          </cell>
        </row>
        <row r="888">
          <cell r="E888">
            <v>874</v>
          </cell>
          <cell r="F888" t="str">
            <v>874-2022</v>
          </cell>
          <cell r="G888" t="str">
            <v>SECOP I</v>
          </cell>
          <cell r="H888" t="str">
            <v>No Aplica</v>
          </cell>
          <cell r="I888" t="str">
            <v>En Ejecución</v>
          </cell>
          <cell r="J888" t="str">
            <v>https://www.contratos.gov.co/consultas/detalleProceso.do?numConstancia=22-22-34977&amp;g-recaptcha</v>
          </cell>
          <cell r="K888" t="str">
            <v>SDHT-RE-ESP-001-2022</v>
          </cell>
          <cell r="M888" t="str">
            <v>X</v>
          </cell>
          <cell r="N888" t="str">
            <v>NIT</v>
          </cell>
          <cell r="O888">
            <v>830122985</v>
          </cell>
          <cell r="P888">
            <v>4</v>
          </cell>
          <cell r="Q888" t="str">
            <v>No Aplica</v>
          </cell>
          <cell r="R888" t="str">
            <v>No Aplica</v>
          </cell>
          <cell r="S888" t="str">
            <v>ACUEDUCTO Y ALCANTARILLADO DEL BARRIO BOSQUES DE BELLAVISTA ACUABOSQUES</v>
          </cell>
          <cell r="T888" t="str">
            <v>ACUEDUCTO Y ALCANTARILLADO DEL BARRIO BOSQUES DE BELLAVISTA ACUABOSQUES</v>
          </cell>
          <cell r="U888" t="str">
            <v>No Aplica</v>
          </cell>
          <cell r="V888">
            <v>44602</v>
          </cell>
          <cell r="W888" t="str">
            <v>No Aplica</v>
          </cell>
          <cell r="X888" t="str">
            <v>No Aplica</v>
          </cell>
          <cell r="Y888" t="str">
            <v>No Aplica</v>
          </cell>
          <cell r="Z888" t="str">
            <v>Contratación Directa</v>
          </cell>
          <cell r="AA888" t="str">
            <v>Contrato</v>
          </cell>
          <cell r="AB888" t="str">
            <v>Transferencia y o Recepción de Recursos</v>
          </cell>
          <cell r="AC888"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8">
            <v>44602</v>
          </cell>
          <cell r="AE888">
            <v>44602</v>
          </cell>
          <cell r="AF888">
            <v>44602</v>
          </cell>
          <cell r="AG888">
            <v>44926</v>
          </cell>
          <cell r="AH888">
            <v>10</v>
          </cell>
          <cell r="AI888">
            <v>21</v>
          </cell>
          <cell r="AJ888">
            <v>10.7</v>
          </cell>
          <cell r="AK888">
            <v>10</v>
          </cell>
          <cell r="AL888">
            <v>21</v>
          </cell>
          <cell r="AN888">
            <v>44926</v>
          </cell>
          <cell r="AO888">
            <v>0</v>
          </cell>
          <cell r="AP888">
            <v>0</v>
          </cell>
          <cell r="AQ888">
            <v>0</v>
          </cell>
          <cell r="AR888">
            <v>0</v>
          </cell>
          <cell r="AS888" t="str">
            <v>No Aplican Recursos</v>
          </cell>
          <cell r="AT888" t="str">
            <v>No Aplican Recursos</v>
          </cell>
          <cell r="AU888" t="str">
            <v>No Aplican Recursos</v>
          </cell>
          <cell r="AV888" t="str">
            <v>No Aplican Recursos</v>
          </cell>
          <cell r="AW888" t="str">
            <v>No Aplican Recursos</v>
          </cell>
          <cell r="AX888" t="str">
            <v>No Aplican Recursos</v>
          </cell>
          <cell r="AZ888" t="str">
            <v>No Genera Erogación</v>
          </cell>
          <cell r="BA888" t="str">
            <v>No Aplica</v>
          </cell>
          <cell r="BB888">
            <v>44602</v>
          </cell>
          <cell r="BC888">
            <v>0</v>
          </cell>
          <cell r="BK888" t="str">
            <v/>
          </cell>
          <cell r="EL888" t="str">
            <v>SI</v>
          </cell>
          <cell r="EM888">
            <v>13</v>
          </cell>
          <cell r="EN888">
            <v>360</v>
          </cell>
          <cell r="EO888">
            <v>45286</v>
          </cell>
          <cell r="EP888">
            <v>45826</v>
          </cell>
          <cell r="ES888" t="str">
            <v>El contrato no tiene Clausula Ambiental</v>
          </cell>
          <cell r="ET888" t="str">
            <v>El contrato no tiene Clausula Ambiental</v>
          </cell>
          <cell r="EU888" t="str">
            <v>DAVID CHIPO GARZON</v>
          </cell>
        </row>
        <row r="889">
          <cell r="E889">
            <v>875</v>
          </cell>
          <cell r="F889" t="str">
            <v>875-2022</v>
          </cell>
          <cell r="G889" t="str">
            <v>SECOP I</v>
          </cell>
          <cell r="H889" t="str">
            <v>No Aplica</v>
          </cell>
          <cell r="I889" t="str">
            <v>En Ejecución</v>
          </cell>
          <cell r="J889" t="str">
            <v>https://www.contratos.gov.co/consultas/detalleProceso.do?numConstancia=22-22-34977&amp;g-recaptcha</v>
          </cell>
          <cell r="K889" t="str">
            <v>SDHT-RE-ESP-001-2022</v>
          </cell>
          <cell r="M889" t="str">
            <v>X</v>
          </cell>
          <cell r="N889" t="str">
            <v>NIT</v>
          </cell>
          <cell r="O889">
            <v>800126880</v>
          </cell>
          <cell r="P889">
            <v>9</v>
          </cell>
          <cell r="Q889" t="str">
            <v>No Aplica</v>
          </cell>
          <cell r="R889" t="str">
            <v>No Aplica</v>
          </cell>
          <cell r="S889" t="str">
            <v>ASOCIACION DE SERVICIOS PUBLICOS COMUNITARIOS SAN ISIDRO I Y II, SAN LUIS Y LA SUREÑA</v>
          </cell>
          <cell r="T889" t="str">
            <v>ASOCIACION DE SERVICIOS PUBLICOS COMUNITARIOS SAN ISIDRO I Y II, SAN LUIS Y LA SUREÑA</v>
          </cell>
          <cell r="U889" t="str">
            <v>No Aplica</v>
          </cell>
          <cell r="V889">
            <v>44602</v>
          </cell>
          <cell r="W889" t="str">
            <v>No Aplica</v>
          </cell>
          <cell r="X889" t="str">
            <v>No Aplica</v>
          </cell>
          <cell r="Y889" t="str">
            <v>No Aplica</v>
          </cell>
          <cell r="Z889" t="str">
            <v>Contratación Directa</v>
          </cell>
          <cell r="AA889" t="str">
            <v>Contrato</v>
          </cell>
          <cell r="AB889" t="str">
            <v>Transferencia y o Recepción de Recursos</v>
          </cell>
          <cell r="AC889"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89">
            <v>44602</v>
          </cell>
          <cell r="AE889">
            <v>44602</v>
          </cell>
          <cell r="AF889">
            <v>44602</v>
          </cell>
          <cell r="AG889">
            <v>44926</v>
          </cell>
          <cell r="AH889">
            <v>10</v>
          </cell>
          <cell r="AI889">
            <v>21</v>
          </cell>
          <cell r="AJ889">
            <v>10.7</v>
          </cell>
          <cell r="AK889">
            <v>10</v>
          </cell>
          <cell r="AL889">
            <v>21</v>
          </cell>
          <cell r="AN889">
            <v>44926</v>
          </cell>
          <cell r="AO889">
            <v>0</v>
          </cell>
          <cell r="AP889">
            <v>0</v>
          </cell>
          <cell r="AQ889">
            <v>0</v>
          </cell>
          <cell r="AR889">
            <v>0</v>
          </cell>
          <cell r="AS889" t="str">
            <v>No Aplican Recursos</v>
          </cell>
          <cell r="AT889" t="str">
            <v>No Aplican Recursos</v>
          </cell>
          <cell r="AU889" t="str">
            <v>No Aplican Recursos</v>
          </cell>
          <cell r="AV889" t="str">
            <v>No Aplican Recursos</v>
          </cell>
          <cell r="AW889" t="str">
            <v>No Aplican Recursos</v>
          </cell>
          <cell r="AX889" t="str">
            <v>No Aplican Recursos</v>
          </cell>
          <cell r="AZ889" t="str">
            <v>No Genera Erogación</v>
          </cell>
          <cell r="BA889" t="str">
            <v>No Aplica</v>
          </cell>
          <cell r="BB889">
            <v>44602</v>
          </cell>
          <cell r="BC889">
            <v>0</v>
          </cell>
          <cell r="BK889" t="str">
            <v/>
          </cell>
          <cell r="EL889" t="str">
            <v>SI</v>
          </cell>
          <cell r="EM889">
            <v>13</v>
          </cell>
          <cell r="EN889">
            <v>360</v>
          </cell>
          <cell r="EO889">
            <v>45286</v>
          </cell>
          <cell r="EP889">
            <v>45826</v>
          </cell>
          <cell r="ES889" t="str">
            <v>El contrato no tiene Clausula Ambiental</v>
          </cell>
          <cell r="ET889" t="str">
            <v>El contrato no tiene Clausula Ambiental</v>
          </cell>
          <cell r="EU889" t="str">
            <v>MARISOL HERNANDEZ BUITRAGO</v>
          </cell>
        </row>
        <row r="890">
          <cell r="E890">
            <v>876</v>
          </cell>
          <cell r="F890" t="str">
            <v>876-2022</v>
          </cell>
          <cell r="G890" t="str">
            <v>SECOP I</v>
          </cell>
          <cell r="H890" t="str">
            <v>No Aplica</v>
          </cell>
          <cell r="I890" t="str">
            <v>En Ejecución</v>
          </cell>
          <cell r="J890" t="str">
            <v>https://www.contratos.gov.co/consultas/detalleProceso.do?numConstancia=22-22-34977&amp;g-recaptcha</v>
          </cell>
          <cell r="K890" t="str">
            <v>SDHT-RE-ESP-001-2022</v>
          </cell>
          <cell r="M890" t="str">
            <v>X</v>
          </cell>
          <cell r="N890" t="str">
            <v>NIT</v>
          </cell>
          <cell r="O890">
            <v>9000147343</v>
          </cell>
          <cell r="P890">
            <v>1</v>
          </cell>
          <cell r="Q890" t="str">
            <v>No Aplica</v>
          </cell>
          <cell r="R890" t="str">
            <v>No Aplica</v>
          </cell>
          <cell r="S890" t="str">
            <v xml:space="preserve"> ACUEDUCTO LAS MARGARITAS USME</v>
          </cell>
          <cell r="T890" t="str">
            <v xml:space="preserve"> ACUEDUCTO LAS MARGARITAS USME</v>
          </cell>
          <cell r="U890" t="str">
            <v>No Aplica</v>
          </cell>
          <cell r="V890">
            <v>44602</v>
          </cell>
          <cell r="W890" t="str">
            <v>No Aplica</v>
          </cell>
          <cell r="X890" t="str">
            <v>No Aplica</v>
          </cell>
          <cell r="Y890" t="str">
            <v>No Aplica</v>
          </cell>
          <cell r="Z890" t="str">
            <v>Contratación Directa</v>
          </cell>
          <cell r="AA890" t="str">
            <v>Contrato</v>
          </cell>
          <cell r="AB890" t="str">
            <v>Transferencia y o Recepción de Recursos</v>
          </cell>
          <cell r="AC890"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0">
            <v>44602</v>
          </cell>
          <cell r="AE890">
            <v>44602</v>
          </cell>
          <cell r="AF890">
            <v>44602</v>
          </cell>
          <cell r="AG890">
            <v>44926</v>
          </cell>
          <cell r="AH890">
            <v>10</v>
          </cell>
          <cell r="AI890">
            <v>21</v>
          </cell>
          <cell r="AJ890">
            <v>10.7</v>
          </cell>
          <cell r="AK890">
            <v>10</v>
          </cell>
          <cell r="AL890">
            <v>21</v>
          </cell>
          <cell r="AN890">
            <v>44926</v>
          </cell>
          <cell r="AO890">
            <v>0</v>
          </cell>
          <cell r="AP890">
            <v>0</v>
          </cell>
          <cell r="AQ890">
            <v>0</v>
          </cell>
          <cell r="AR890">
            <v>0</v>
          </cell>
          <cell r="AS890" t="str">
            <v>No Aplican Recursos</v>
          </cell>
          <cell r="AT890" t="str">
            <v>No Aplican Recursos</v>
          </cell>
          <cell r="AU890" t="str">
            <v>No Aplican Recursos</v>
          </cell>
          <cell r="AV890" t="str">
            <v>No Aplican Recursos</v>
          </cell>
          <cell r="AW890" t="str">
            <v>No Aplican Recursos</v>
          </cell>
          <cell r="AX890" t="str">
            <v>No Aplican Recursos</v>
          </cell>
          <cell r="AZ890" t="str">
            <v>No Genera Erogación</v>
          </cell>
          <cell r="BA890" t="str">
            <v>No Aplica</v>
          </cell>
          <cell r="BB890">
            <v>44602</v>
          </cell>
          <cell r="BC890">
            <v>0</v>
          </cell>
          <cell r="BK890" t="str">
            <v/>
          </cell>
          <cell r="EL890" t="str">
            <v>SI</v>
          </cell>
          <cell r="EM890">
            <v>13</v>
          </cell>
          <cell r="EN890">
            <v>360</v>
          </cell>
          <cell r="EO890">
            <v>45286</v>
          </cell>
          <cell r="EP890">
            <v>45826</v>
          </cell>
          <cell r="ES890" t="str">
            <v>El contrato no tiene Clausula Ambiental</v>
          </cell>
          <cell r="ET890" t="str">
            <v>El contrato no tiene Clausula Ambiental</v>
          </cell>
          <cell r="EU890" t="str">
            <v>CARLOS ALBEIRO LASSO ZAMBRANO</v>
          </cell>
        </row>
        <row r="891">
          <cell r="E891">
            <v>877</v>
          </cell>
          <cell r="F891" t="str">
            <v>877-2022</v>
          </cell>
          <cell r="G891" t="str">
            <v>SECOP I</v>
          </cell>
          <cell r="H891" t="str">
            <v>No Aplica</v>
          </cell>
          <cell r="I891" t="str">
            <v>En Ejecución</v>
          </cell>
          <cell r="J891" t="str">
            <v>https://www.contratos.gov.co/consultas/detalleProceso.do?numConstancia=22-22-34977&amp;g-recaptcha</v>
          </cell>
          <cell r="K891" t="str">
            <v>SDHT-RE-ESP-001-2022</v>
          </cell>
          <cell r="M891" t="str">
            <v>X</v>
          </cell>
          <cell r="N891" t="str">
            <v>NIT</v>
          </cell>
          <cell r="O891">
            <v>830131388</v>
          </cell>
          <cell r="P891">
            <v>5</v>
          </cell>
          <cell r="Q891" t="str">
            <v>No Aplica</v>
          </cell>
          <cell r="R891" t="str">
            <v>No Aplica</v>
          </cell>
          <cell r="S891" t="str">
            <v>ASOCIACION DE USUARIOS DE ACUEDUCTO DE LAS VEREDAS REQUILINA Y EL UVAL AGUAS DORADAS ESP</v>
          </cell>
          <cell r="T891" t="str">
            <v>ASOCIACION DE USUARIOS DE ACUEDUCTO DE LAS VEREDAS REQUILINA Y EL UVAL AGUAS DORADAS ESP</v>
          </cell>
          <cell r="U891" t="str">
            <v>No Aplica</v>
          </cell>
          <cell r="V891">
            <v>44602</v>
          </cell>
          <cell r="W891" t="str">
            <v>No Aplica</v>
          </cell>
          <cell r="X891" t="str">
            <v>No Aplica</v>
          </cell>
          <cell r="Y891" t="str">
            <v>No Aplica</v>
          </cell>
          <cell r="Z891" t="str">
            <v>Contratación Directa</v>
          </cell>
          <cell r="AA891" t="str">
            <v>Contrato</v>
          </cell>
          <cell r="AB891" t="str">
            <v>Transferencia y o Recepción de Recursos</v>
          </cell>
          <cell r="AC891"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1">
            <v>44602</v>
          </cell>
          <cell r="AE891">
            <v>44602</v>
          </cell>
          <cell r="AF891">
            <v>44602</v>
          </cell>
          <cell r="AG891">
            <v>44926</v>
          </cell>
          <cell r="AH891">
            <v>10</v>
          </cell>
          <cell r="AI891">
            <v>21</v>
          </cell>
          <cell r="AJ891">
            <v>10.7</v>
          </cell>
          <cell r="AK891">
            <v>10</v>
          </cell>
          <cell r="AL891">
            <v>21</v>
          </cell>
          <cell r="AN891">
            <v>44926</v>
          </cell>
          <cell r="AO891">
            <v>0</v>
          </cell>
          <cell r="AP891">
            <v>0</v>
          </cell>
          <cell r="AQ891">
            <v>0</v>
          </cell>
          <cell r="AR891">
            <v>0</v>
          </cell>
          <cell r="AS891" t="str">
            <v>No Aplican Recursos</v>
          </cell>
          <cell r="AT891" t="str">
            <v>No Aplican Recursos</v>
          </cell>
          <cell r="AU891" t="str">
            <v>No Aplican Recursos</v>
          </cell>
          <cell r="AV891" t="str">
            <v>No Aplican Recursos</v>
          </cell>
          <cell r="AW891" t="str">
            <v>No Aplican Recursos</v>
          </cell>
          <cell r="AX891" t="str">
            <v>No Aplican Recursos</v>
          </cell>
          <cell r="AZ891" t="str">
            <v>No Genera Erogación</v>
          </cell>
          <cell r="BA891" t="str">
            <v>No Aplica</v>
          </cell>
          <cell r="BB891">
            <v>44602</v>
          </cell>
          <cell r="BC891">
            <v>0</v>
          </cell>
          <cell r="BK891" t="str">
            <v/>
          </cell>
          <cell r="EL891" t="str">
            <v>SI</v>
          </cell>
          <cell r="EM891">
            <v>13</v>
          </cell>
          <cell r="EN891">
            <v>360</v>
          </cell>
          <cell r="EO891">
            <v>45286</v>
          </cell>
          <cell r="EP891">
            <v>45826</v>
          </cell>
          <cell r="ES891" t="str">
            <v>El contrato no tiene Clausula Ambiental</v>
          </cell>
          <cell r="ET891" t="str">
            <v>El contrato no tiene Clausula Ambiental</v>
          </cell>
          <cell r="EU891" t="str">
            <v>ANA OTILIA CUERVO AREVALO</v>
          </cell>
        </row>
        <row r="892">
          <cell r="E892">
            <v>878</v>
          </cell>
          <cell r="F892" t="str">
            <v>878-2022</v>
          </cell>
          <cell r="G892" t="str">
            <v>SECOP I</v>
          </cell>
          <cell r="H892" t="str">
            <v>No Aplica</v>
          </cell>
          <cell r="I892" t="str">
            <v>En Ejecución</v>
          </cell>
          <cell r="J892" t="str">
            <v>https://www.contratos.gov.co/consultas/detalleProceso.do?numConstancia=22-22-34977&amp;g-recaptcha</v>
          </cell>
          <cell r="K892" t="str">
            <v>SDHT-RE-ESP-001-2022</v>
          </cell>
          <cell r="M892" t="str">
            <v>X</v>
          </cell>
          <cell r="N892" t="str">
            <v>NIT</v>
          </cell>
          <cell r="O892">
            <v>901146434</v>
          </cell>
          <cell r="P892">
            <v>9</v>
          </cell>
          <cell r="Q892" t="str">
            <v>No Aplica</v>
          </cell>
          <cell r="R892" t="str">
            <v>No Aplica</v>
          </cell>
          <cell r="S892" t="str">
            <v>AREA LIMPIA DISTRITO CAPITAL S.A.S E.S.P</v>
          </cell>
          <cell r="T892" t="str">
            <v>AREA LIMPIA DISTRITO CAPITAL S.A.S E.S.P</v>
          </cell>
          <cell r="U892" t="str">
            <v>No Aplica</v>
          </cell>
          <cell r="V892">
            <v>44601</v>
          </cell>
          <cell r="W892" t="str">
            <v>No Aplica</v>
          </cell>
          <cell r="X892" t="str">
            <v>No Aplica</v>
          </cell>
          <cell r="Y892" t="str">
            <v>No Aplica</v>
          </cell>
          <cell r="Z892" t="str">
            <v>Contratación Directa</v>
          </cell>
          <cell r="AA892" t="str">
            <v>Contrato</v>
          </cell>
          <cell r="AB892" t="str">
            <v>Transferencia y o Recepción de Recursos</v>
          </cell>
          <cell r="AC892"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2">
            <v>44601</v>
          </cell>
          <cell r="AE892">
            <v>44601</v>
          </cell>
          <cell r="AF892">
            <v>44601</v>
          </cell>
          <cell r="AG892">
            <v>44926</v>
          </cell>
          <cell r="AH892">
            <v>10</v>
          </cell>
          <cell r="AI892">
            <v>22</v>
          </cell>
          <cell r="AJ892">
            <v>10.733333333333333</v>
          </cell>
          <cell r="AK892">
            <v>10</v>
          </cell>
          <cell r="AL892">
            <v>22</v>
          </cell>
          <cell r="AN892">
            <v>44926</v>
          </cell>
          <cell r="AO892">
            <v>0</v>
          </cell>
          <cell r="AP892">
            <v>0</v>
          </cell>
          <cell r="AQ892">
            <v>0</v>
          </cell>
          <cell r="AR892">
            <v>0</v>
          </cell>
          <cell r="AS892" t="str">
            <v>No Aplican Recursos</v>
          </cell>
          <cell r="AT892" t="str">
            <v>No Aplican Recursos</v>
          </cell>
          <cell r="AU892" t="str">
            <v>No Aplican Recursos</v>
          </cell>
          <cell r="AV892" t="str">
            <v>No Aplican Recursos</v>
          </cell>
          <cell r="AW892" t="str">
            <v>No Aplican Recursos</v>
          </cell>
          <cell r="AX892" t="str">
            <v>No Aplican Recursos</v>
          </cell>
          <cell r="AZ892" t="str">
            <v>No Genera Erogación</v>
          </cell>
          <cell r="BA892" t="str">
            <v>No Aplica</v>
          </cell>
          <cell r="BB892">
            <v>44601</v>
          </cell>
          <cell r="BC892">
            <v>0</v>
          </cell>
          <cell r="BK892" t="str">
            <v/>
          </cell>
          <cell r="EL892" t="str">
            <v>SI</v>
          </cell>
          <cell r="EM892">
            <v>13</v>
          </cell>
          <cell r="EN892">
            <v>360</v>
          </cell>
          <cell r="EO892">
            <v>45286</v>
          </cell>
          <cell r="EP892">
            <v>45826</v>
          </cell>
          <cell r="ES892" t="str">
            <v>El contrato no tiene Clausula Ambiental</v>
          </cell>
          <cell r="ET892" t="str">
            <v>El contrato no tiene Clausula Ambiental</v>
          </cell>
          <cell r="EU892" t="str">
            <v>MATEO BELTRAN FLOREZ</v>
          </cell>
        </row>
        <row r="893">
          <cell r="E893">
            <v>879</v>
          </cell>
          <cell r="F893" t="str">
            <v>879-2022</v>
          </cell>
          <cell r="G893" t="str">
            <v>SECOP I</v>
          </cell>
          <cell r="H893" t="str">
            <v>No Aplica</v>
          </cell>
          <cell r="I893" t="str">
            <v>En Ejecución</v>
          </cell>
          <cell r="J893" t="str">
            <v>https://www.contratos.gov.co/consultas/detalleProceso.do?numConstancia=22-22-34977&amp;g-recaptcha</v>
          </cell>
          <cell r="K893" t="str">
            <v>SDHT-RE-ESP-001-2022</v>
          </cell>
          <cell r="M893" t="str">
            <v>X</v>
          </cell>
          <cell r="N893" t="str">
            <v>NIT</v>
          </cell>
          <cell r="O893">
            <v>900142618</v>
          </cell>
          <cell r="P893">
            <v>5</v>
          </cell>
          <cell r="Q893" t="str">
            <v>No Aplica</v>
          </cell>
          <cell r="R893" t="str">
            <v>No Aplica</v>
          </cell>
          <cell r="S893" t="str">
            <v>ACUEDUCTO ARRAYANES ARGENTINA</v>
          </cell>
          <cell r="T893" t="str">
            <v>ACUEDUCTO ARRAYANES ARGENTINA</v>
          </cell>
          <cell r="U893" t="str">
            <v>No Aplica</v>
          </cell>
          <cell r="V893">
            <v>44602</v>
          </cell>
          <cell r="W893" t="str">
            <v>No Aplica</v>
          </cell>
          <cell r="X893" t="str">
            <v>No Aplica</v>
          </cell>
          <cell r="Y893" t="str">
            <v>No Aplica</v>
          </cell>
          <cell r="Z893" t="str">
            <v>Contratación Directa</v>
          </cell>
          <cell r="AA893" t="str">
            <v>Contrato</v>
          </cell>
          <cell r="AB893" t="str">
            <v>Transferencia y o Recepción de Recursos</v>
          </cell>
          <cell r="AC893"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v>
          </cell>
          <cell r="AD893">
            <v>44602</v>
          </cell>
          <cell r="AE893">
            <v>44602</v>
          </cell>
          <cell r="AF893">
            <v>44602</v>
          </cell>
          <cell r="AG893">
            <v>44926</v>
          </cell>
          <cell r="AH893">
            <v>10</v>
          </cell>
          <cell r="AI893">
            <v>21</v>
          </cell>
          <cell r="AJ893">
            <v>10.7</v>
          </cell>
          <cell r="AK893">
            <v>10</v>
          </cell>
          <cell r="AL893">
            <v>21</v>
          </cell>
          <cell r="AN893">
            <v>44926</v>
          </cell>
          <cell r="AO893">
            <v>0</v>
          </cell>
          <cell r="AP893">
            <v>0</v>
          </cell>
          <cell r="AQ893">
            <v>0</v>
          </cell>
          <cell r="AR893">
            <v>0</v>
          </cell>
          <cell r="AS893" t="str">
            <v>No Aplican Recursos</v>
          </cell>
          <cell r="AT893" t="str">
            <v>No Aplican Recursos</v>
          </cell>
          <cell r="AU893" t="str">
            <v>No Aplican Recursos</v>
          </cell>
          <cell r="AV893" t="str">
            <v>No Aplican Recursos</v>
          </cell>
          <cell r="AW893" t="str">
            <v>No Aplican Recursos</v>
          </cell>
          <cell r="AX893" t="str">
            <v>No Aplican Recursos</v>
          </cell>
          <cell r="AZ893" t="str">
            <v>No Genera Erogación</v>
          </cell>
          <cell r="BA893" t="str">
            <v>No Aplica</v>
          </cell>
          <cell r="BB893">
            <v>44602</v>
          </cell>
          <cell r="BC893">
            <v>0</v>
          </cell>
          <cell r="BK893" t="str">
            <v/>
          </cell>
          <cell r="EL893" t="str">
            <v>SI</v>
          </cell>
          <cell r="EM893">
            <v>13</v>
          </cell>
          <cell r="EN893">
            <v>360</v>
          </cell>
          <cell r="EO893">
            <v>45286</v>
          </cell>
          <cell r="EP893">
            <v>45826</v>
          </cell>
          <cell r="ES893" t="str">
            <v>El contrato no tiene Clausula Ambiental</v>
          </cell>
          <cell r="ET893" t="str">
            <v>El contrato no tiene Clausula Ambiental</v>
          </cell>
          <cell r="EU893" t="str">
            <v>HECTOR JULIO GUZMAN CARDENAS</v>
          </cell>
        </row>
        <row r="894">
          <cell r="E894">
            <v>880</v>
          </cell>
          <cell r="F894" t="str">
            <v>880-2022</v>
          </cell>
          <cell r="G894" t="str">
            <v>SECOP I</v>
          </cell>
          <cell r="H894" t="str">
            <v>No Aplica</v>
          </cell>
          <cell r="I894" t="str">
            <v>En Ejecución</v>
          </cell>
          <cell r="J894" t="str">
            <v>https://www.contratos.gov.co/consultas/detalleProceso.do?numConstancia=22-22-34977&amp;g-recaptcha</v>
          </cell>
          <cell r="K894" t="str">
            <v>SDHT-RE-ESP-001-2022</v>
          </cell>
          <cell r="M894" t="str">
            <v>X</v>
          </cell>
          <cell r="N894" t="str">
            <v>NIT</v>
          </cell>
          <cell r="O894">
            <v>800071847</v>
          </cell>
          <cell r="P894">
            <v>7</v>
          </cell>
          <cell r="Q894" t="str">
            <v>No Aplica</v>
          </cell>
          <cell r="R894" t="str">
            <v>No Aplica</v>
          </cell>
          <cell r="S894" t="str">
            <v>ACUEDUCTO DE LA ZONA MEDIA DE LA PARCELACION FLORESTA DE LA SABANA ASOAGUAS FLORESTA DE LA SABANA</v>
          </cell>
          <cell r="T894" t="str">
            <v>ACUEDUCTO DE LA ZONA MEDIA DE LA PARCELACION FLORESTA DE LA SABANA ASOAGUAS FLORESTA DE LA SABANA</v>
          </cell>
          <cell r="U894" t="str">
            <v>No Aplica</v>
          </cell>
          <cell r="V894">
            <v>44602</v>
          </cell>
          <cell r="W894" t="str">
            <v>No Aplica</v>
          </cell>
          <cell r="X894" t="str">
            <v>No Aplica</v>
          </cell>
          <cell r="Y894" t="str">
            <v>No Aplica</v>
          </cell>
          <cell r="Z894" t="str">
            <v>Contratación Directa</v>
          </cell>
          <cell r="AA894" t="str">
            <v>Contrato</v>
          </cell>
          <cell r="AB894" t="str">
            <v>Transferencia y o Recepción de Recursos</v>
          </cell>
          <cell r="AC894"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4">
            <v>44602</v>
          </cell>
          <cell r="AE894">
            <v>44602</v>
          </cell>
          <cell r="AF894">
            <v>44602</v>
          </cell>
          <cell r="AG894">
            <v>44926</v>
          </cell>
          <cell r="AH894">
            <v>10</v>
          </cell>
          <cell r="AI894">
            <v>21</v>
          </cell>
          <cell r="AJ894">
            <v>10.7</v>
          </cell>
          <cell r="AK894">
            <v>10</v>
          </cell>
          <cell r="AL894">
            <v>21</v>
          </cell>
          <cell r="AN894">
            <v>44926</v>
          </cell>
          <cell r="AO894">
            <v>0</v>
          </cell>
          <cell r="AP894">
            <v>0</v>
          </cell>
          <cell r="AQ894">
            <v>0</v>
          </cell>
          <cell r="AR894">
            <v>0</v>
          </cell>
          <cell r="AS894" t="str">
            <v>No Aplican Recursos</v>
          </cell>
          <cell r="AT894" t="str">
            <v>No Aplican Recursos</v>
          </cell>
          <cell r="AU894" t="str">
            <v>No Aplican Recursos</v>
          </cell>
          <cell r="AV894" t="str">
            <v>No Aplican Recursos</v>
          </cell>
          <cell r="AW894" t="str">
            <v>No Aplican Recursos</v>
          </cell>
          <cell r="AX894" t="str">
            <v>No Aplican Recursos</v>
          </cell>
          <cell r="AZ894" t="str">
            <v>No Genera Erogación</v>
          </cell>
          <cell r="BA894" t="str">
            <v>No Aplica</v>
          </cell>
          <cell r="BB894">
            <v>44602</v>
          </cell>
          <cell r="BC894">
            <v>0</v>
          </cell>
          <cell r="BK894" t="str">
            <v/>
          </cell>
          <cell r="EL894" t="str">
            <v>SI</v>
          </cell>
          <cell r="EM894">
            <v>13</v>
          </cell>
          <cell r="EN894">
            <v>360</v>
          </cell>
          <cell r="EO894">
            <v>45286</v>
          </cell>
          <cell r="EP894">
            <v>45826</v>
          </cell>
          <cell r="ES894" t="str">
            <v>El contrato no tiene Clausula Ambiental</v>
          </cell>
          <cell r="ET894" t="str">
            <v>El contrato no tiene Clausula Ambiental</v>
          </cell>
          <cell r="EU894" t="str">
            <v>IVAN JAVIER ANTOLINEZ URIBE</v>
          </cell>
        </row>
        <row r="895">
          <cell r="E895">
            <v>881</v>
          </cell>
          <cell r="F895" t="str">
            <v>881-2022</v>
          </cell>
          <cell r="G895" t="str">
            <v>SECOP I</v>
          </cell>
          <cell r="H895" t="str">
            <v>No Aplica</v>
          </cell>
          <cell r="I895" t="str">
            <v>En Ejecución</v>
          </cell>
          <cell r="J895" t="str">
            <v>https://www.contratos.gov.co/consultas/detalleProceso.do?numConstancia=22-22-34977&amp;g-recaptcha</v>
          </cell>
          <cell r="K895" t="str">
            <v>SDHT-RE-ESP-001-2022</v>
          </cell>
          <cell r="M895" t="str">
            <v>X</v>
          </cell>
          <cell r="N895" t="str">
            <v>NIT</v>
          </cell>
          <cell r="O895">
            <v>830138027</v>
          </cell>
          <cell r="P895">
            <v>3</v>
          </cell>
          <cell r="Q895" t="str">
            <v>No Aplica</v>
          </cell>
          <cell r="R895" t="str">
            <v>No Aplica</v>
          </cell>
          <cell r="S895" t="str">
            <v>ACUEDUCTO Y ALCANTARILLADO DEL CORREGIMIENTO DE SAN JUAN LOCALIDAD DE SUMAPAZ</v>
          </cell>
          <cell r="T895" t="str">
            <v>ACUEDUCTO Y ALCANTARILLADO DEL CORREGIMIENTO DE SAN JUAN LOCALIDAD DE SUMAPAZ</v>
          </cell>
          <cell r="U895" t="str">
            <v>No Aplica</v>
          </cell>
          <cell r="V895">
            <v>44602</v>
          </cell>
          <cell r="W895" t="str">
            <v>No Aplica</v>
          </cell>
          <cell r="X895" t="str">
            <v>No Aplica</v>
          </cell>
          <cell r="Y895" t="str">
            <v>No Aplica</v>
          </cell>
          <cell r="Z895" t="str">
            <v>Contratación Directa</v>
          </cell>
          <cell r="AA895" t="str">
            <v>Contrato</v>
          </cell>
          <cell r="AB895" t="str">
            <v>Transferencia y o Recepción de Recursos</v>
          </cell>
          <cell r="AC895"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5">
            <v>44602</v>
          </cell>
          <cell r="AE895">
            <v>44602</v>
          </cell>
          <cell r="AF895">
            <v>44602</v>
          </cell>
          <cell r="AG895">
            <v>44926</v>
          </cell>
          <cell r="AH895">
            <v>10</v>
          </cell>
          <cell r="AI895">
            <v>21</v>
          </cell>
          <cell r="AJ895">
            <v>10.7</v>
          </cell>
          <cell r="AK895">
            <v>10</v>
          </cell>
          <cell r="AL895">
            <v>21</v>
          </cell>
          <cell r="AN895">
            <v>44926</v>
          </cell>
          <cell r="AO895">
            <v>0</v>
          </cell>
          <cell r="AP895">
            <v>0</v>
          </cell>
          <cell r="AQ895">
            <v>0</v>
          </cell>
          <cell r="AR895">
            <v>0</v>
          </cell>
          <cell r="AS895" t="str">
            <v>No Aplican Recursos</v>
          </cell>
          <cell r="AT895" t="str">
            <v>No Aplican Recursos</v>
          </cell>
          <cell r="AU895" t="str">
            <v>No Aplican Recursos</v>
          </cell>
          <cell r="AV895" t="str">
            <v>No Aplican Recursos</v>
          </cell>
          <cell r="AW895" t="str">
            <v>No Aplican Recursos</v>
          </cell>
          <cell r="AX895" t="str">
            <v>No Aplican Recursos</v>
          </cell>
          <cell r="AZ895" t="str">
            <v>No Genera Erogación</v>
          </cell>
          <cell r="BA895" t="str">
            <v>No Aplica</v>
          </cell>
          <cell r="BB895">
            <v>44602</v>
          </cell>
          <cell r="BC895">
            <v>0</v>
          </cell>
          <cell r="BK895" t="str">
            <v/>
          </cell>
          <cell r="EL895" t="str">
            <v>SI</v>
          </cell>
          <cell r="EM895">
            <v>13</v>
          </cell>
          <cell r="EN895">
            <v>360</v>
          </cell>
          <cell r="EO895">
            <v>45286</v>
          </cell>
          <cell r="EP895">
            <v>45826</v>
          </cell>
          <cell r="ES895" t="str">
            <v>El contrato no tiene Clausula Ambiental</v>
          </cell>
          <cell r="ET895" t="str">
            <v>El contrato no tiene Clausula Ambiental</v>
          </cell>
          <cell r="EU895" t="str">
            <v>GERARDO RIVEROS ROMERO</v>
          </cell>
        </row>
        <row r="896">
          <cell r="E896">
            <v>882</v>
          </cell>
          <cell r="F896" t="str">
            <v>882-2022</v>
          </cell>
          <cell r="G896" t="str">
            <v>SECOP I</v>
          </cell>
          <cell r="H896" t="str">
            <v>No Aplica</v>
          </cell>
          <cell r="I896" t="str">
            <v>En Ejecución</v>
          </cell>
          <cell r="J896" t="str">
            <v>https://www.contratos.gov.co/consultas/detalleProceso.do?numConstancia=22-22-34977&amp;g-recaptcha</v>
          </cell>
          <cell r="K896" t="str">
            <v>SDHT-RE-ESP-001-2022</v>
          </cell>
          <cell r="M896" t="str">
            <v>X</v>
          </cell>
          <cell r="N896" t="str">
            <v>NIT</v>
          </cell>
          <cell r="O896">
            <v>900387367</v>
          </cell>
          <cell r="P896">
            <v>3</v>
          </cell>
          <cell r="Q896" t="str">
            <v>No Aplica</v>
          </cell>
          <cell r="R896" t="str">
            <v>No Aplica</v>
          </cell>
          <cell r="S896" t="str">
            <v>ACUEDUCTO DE LAS VEREDAS PEÑALIZA</v>
          </cell>
          <cell r="T896" t="str">
            <v>ACUEDUCTO DE LAS VEREDAS PEÑALIZA</v>
          </cell>
          <cell r="U896" t="str">
            <v>No Aplica</v>
          </cell>
          <cell r="V896">
            <v>44602</v>
          </cell>
          <cell r="W896" t="str">
            <v>No Aplica</v>
          </cell>
          <cell r="X896" t="str">
            <v>No Aplica</v>
          </cell>
          <cell r="Y896" t="str">
            <v>No Aplica</v>
          </cell>
          <cell r="Z896" t="str">
            <v>Contratación Directa</v>
          </cell>
          <cell r="AA896" t="str">
            <v>Contrato</v>
          </cell>
          <cell r="AB896" t="str">
            <v>Transferencia y o Recepción de Recursos</v>
          </cell>
          <cell r="AC896"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6">
            <v>44602</v>
          </cell>
          <cell r="AE896">
            <v>44602</v>
          </cell>
          <cell r="AF896">
            <v>44602</v>
          </cell>
          <cell r="AG896">
            <v>44926</v>
          </cell>
          <cell r="AH896">
            <v>10</v>
          </cell>
          <cell r="AI896">
            <v>21</v>
          </cell>
          <cell r="AJ896">
            <v>10.7</v>
          </cell>
          <cell r="AK896">
            <v>10</v>
          </cell>
          <cell r="AL896">
            <v>21</v>
          </cell>
          <cell r="AN896">
            <v>44926</v>
          </cell>
          <cell r="AO896">
            <v>0</v>
          </cell>
          <cell r="AP896">
            <v>0</v>
          </cell>
          <cell r="AQ896">
            <v>0</v>
          </cell>
          <cell r="AR896">
            <v>0</v>
          </cell>
          <cell r="AS896" t="str">
            <v>No Aplican Recursos</v>
          </cell>
          <cell r="AT896" t="str">
            <v>No Aplican Recursos</v>
          </cell>
          <cell r="AU896" t="str">
            <v>No Aplican Recursos</v>
          </cell>
          <cell r="AV896" t="str">
            <v>No Aplican Recursos</v>
          </cell>
          <cell r="AW896" t="str">
            <v>No Aplican Recursos</v>
          </cell>
          <cell r="AX896" t="str">
            <v>No Aplican Recursos</v>
          </cell>
          <cell r="AZ896" t="str">
            <v>No Genera Erogación</v>
          </cell>
          <cell r="BA896" t="str">
            <v>No Aplica</v>
          </cell>
          <cell r="BB896">
            <v>44602</v>
          </cell>
          <cell r="BC896">
            <v>0</v>
          </cell>
          <cell r="BK896" t="str">
            <v/>
          </cell>
          <cell r="EL896" t="str">
            <v>SI</v>
          </cell>
          <cell r="EM896">
            <v>13</v>
          </cell>
          <cell r="EN896">
            <v>360</v>
          </cell>
          <cell r="EO896">
            <v>45286</v>
          </cell>
          <cell r="EP896">
            <v>45826</v>
          </cell>
          <cell r="ES896" t="str">
            <v>El contrato no tiene Clausula Ambiental</v>
          </cell>
          <cell r="ET896" t="str">
            <v>El contrato no tiene Clausula Ambiental</v>
          </cell>
          <cell r="EU896" t="str">
            <v>HERACLIDES GONZALEZ GONZALEZ</v>
          </cell>
        </row>
        <row r="897">
          <cell r="E897">
            <v>883</v>
          </cell>
          <cell r="F897" t="str">
            <v>883-2022</v>
          </cell>
          <cell r="G897" t="str">
            <v>SECOP I</v>
          </cell>
          <cell r="H897" t="str">
            <v>No Aplica</v>
          </cell>
          <cell r="I897" t="str">
            <v>En Ejecución</v>
          </cell>
          <cell r="J897" t="str">
            <v>https://www.contratos.gov.co/consultas/detalleProceso.do?numConstancia=22-22-34977&amp;g-recaptcha</v>
          </cell>
          <cell r="K897" t="str">
            <v>SDHT-RE-ESP-001-2022</v>
          </cell>
          <cell r="M897" t="str">
            <v>X</v>
          </cell>
          <cell r="N897" t="str">
            <v>NIT</v>
          </cell>
          <cell r="O897">
            <v>900031795</v>
          </cell>
          <cell r="P897">
            <v>4</v>
          </cell>
          <cell r="Q897" t="str">
            <v>No Aplica</v>
          </cell>
          <cell r="R897" t="str">
            <v>No Aplica</v>
          </cell>
          <cell r="S897" t="str">
            <v>ACUEDUCTO DE LAS VEREDAS LA UNION Y LOS ANDES PICOS DE BOCAGRANDE ASOPICOS DE BOCANEGRA</v>
          </cell>
          <cell r="T897" t="str">
            <v>ACUEDUCTO DE LAS VEREDAS LA UNION Y LOS ANDES PICOS DE BOCAGRANDE ASOPICOS DE BOCANEGRA</v>
          </cell>
          <cell r="U897" t="str">
            <v>No Aplica</v>
          </cell>
          <cell r="V897">
            <v>44602</v>
          </cell>
          <cell r="W897" t="str">
            <v>No Aplica</v>
          </cell>
          <cell r="X897" t="str">
            <v>No Aplica</v>
          </cell>
          <cell r="Y897" t="str">
            <v>No Aplica</v>
          </cell>
          <cell r="Z897" t="str">
            <v>Contratación Directa</v>
          </cell>
          <cell r="AA897" t="str">
            <v>Contrato</v>
          </cell>
          <cell r="AB897" t="str">
            <v>Transferencia y o Recepción de Recursos</v>
          </cell>
          <cell r="AC897"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7">
            <v>44602</v>
          </cell>
          <cell r="AE897">
            <v>44602</v>
          </cell>
          <cell r="AF897">
            <v>44602</v>
          </cell>
          <cell r="AG897">
            <v>44926</v>
          </cell>
          <cell r="AH897">
            <v>10</v>
          </cell>
          <cell r="AI897">
            <v>21</v>
          </cell>
          <cell r="AJ897">
            <v>10.7</v>
          </cell>
          <cell r="AK897">
            <v>10</v>
          </cell>
          <cell r="AL897">
            <v>21</v>
          </cell>
          <cell r="AN897">
            <v>44926</v>
          </cell>
          <cell r="AO897">
            <v>0</v>
          </cell>
          <cell r="AP897">
            <v>0</v>
          </cell>
          <cell r="AQ897">
            <v>0</v>
          </cell>
          <cell r="AR897">
            <v>0</v>
          </cell>
          <cell r="AS897" t="str">
            <v>No Aplican Recursos</v>
          </cell>
          <cell r="AT897" t="str">
            <v>No Aplican Recursos</v>
          </cell>
          <cell r="AU897" t="str">
            <v>No Aplican Recursos</v>
          </cell>
          <cell r="AV897" t="str">
            <v>No Aplican Recursos</v>
          </cell>
          <cell r="AW897" t="str">
            <v>No Aplican Recursos</v>
          </cell>
          <cell r="AX897" t="str">
            <v>No Aplican Recursos</v>
          </cell>
          <cell r="AZ897" t="str">
            <v>No Genera Erogación</v>
          </cell>
          <cell r="BA897" t="str">
            <v>No Aplica</v>
          </cell>
          <cell r="BB897">
            <v>44602</v>
          </cell>
          <cell r="BC897">
            <v>0</v>
          </cell>
          <cell r="BK897" t="str">
            <v/>
          </cell>
          <cell r="EL897" t="str">
            <v>SI</v>
          </cell>
          <cell r="EM897">
            <v>13</v>
          </cell>
          <cell r="EN897">
            <v>360</v>
          </cell>
          <cell r="EO897">
            <v>45286</v>
          </cell>
          <cell r="EP897">
            <v>45826</v>
          </cell>
          <cell r="ES897" t="str">
            <v>El contrato no tiene Clausula Ambiental</v>
          </cell>
          <cell r="ET897" t="str">
            <v>El contrato no tiene Clausula Ambiental</v>
          </cell>
          <cell r="EU897" t="str">
            <v>NELSON EDUARDO HERNANDEZ CRUZ</v>
          </cell>
        </row>
        <row r="898">
          <cell r="E898">
            <v>884</v>
          </cell>
          <cell r="F898" t="str">
            <v>884-2022</v>
          </cell>
          <cell r="G898" t="str">
            <v>SECOP I</v>
          </cell>
          <cell r="H898" t="str">
            <v>No Aplica</v>
          </cell>
          <cell r="I898" t="str">
            <v>En Ejecución</v>
          </cell>
          <cell r="J898" t="str">
            <v>https://www.contratos.gov.co/consultas/detalleProceso.do?numConstancia=22-22-34977&amp;g-recaptcha</v>
          </cell>
          <cell r="K898" t="str">
            <v>SDHT-RE-ESP-001-2022</v>
          </cell>
          <cell r="M898" t="str">
            <v>X</v>
          </cell>
          <cell r="N898" t="str">
            <v>NIT</v>
          </cell>
          <cell r="O898">
            <v>830123458</v>
          </cell>
          <cell r="P898">
            <v>9</v>
          </cell>
          <cell r="Q898" t="str">
            <v>No Aplica</v>
          </cell>
          <cell r="R898" t="str">
            <v>No Aplica</v>
          </cell>
          <cell r="S898" t="str">
            <v>ACUEDUCTO DE LA VEREDA MOCHUELO ALTO ASOPORQUERA ESP</v>
          </cell>
          <cell r="T898" t="str">
            <v>ACUEDUCTO DE LA VEREDA MOCHUELO ALTO ASOPORQUERA ESP</v>
          </cell>
          <cell r="U898" t="str">
            <v>No Aplica</v>
          </cell>
          <cell r="V898">
            <v>44602</v>
          </cell>
          <cell r="W898" t="str">
            <v>No Aplica</v>
          </cell>
          <cell r="X898" t="str">
            <v>No Aplica</v>
          </cell>
          <cell r="Y898" t="str">
            <v>No Aplica</v>
          </cell>
          <cell r="Z898" t="str">
            <v>Contratación Directa</v>
          </cell>
          <cell r="AA898" t="str">
            <v>Contrato</v>
          </cell>
          <cell r="AB898" t="str">
            <v>Transferencia y o Recepción de Recursos</v>
          </cell>
          <cell r="AC898"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8">
            <v>44602</v>
          </cell>
          <cell r="AE898">
            <v>44602</v>
          </cell>
          <cell r="AF898">
            <v>44602</v>
          </cell>
          <cell r="AG898">
            <v>44926</v>
          </cell>
          <cell r="AH898">
            <v>10</v>
          </cell>
          <cell r="AI898">
            <v>21</v>
          </cell>
          <cell r="AJ898">
            <v>10.7</v>
          </cell>
          <cell r="AK898">
            <v>10</v>
          </cell>
          <cell r="AL898">
            <v>21</v>
          </cell>
          <cell r="AN898">
            <v>44926</v>
          </cell>
          <cell r="AO898">
            <v>0</v>
          </cell>
          <cell r="AP898">
            <v>0</v>
          </cell>
          <cell r="AQ898">
            <v>0</v>
          </cell>
          <cell r="AR898">
            <v>0</v>
          </cell>
          <cell r="AS898" t="str">
            <v>No Aplican Recursos</v>
          </cell>
          <cell r="AT898" t="str">
            <v>No Aplican Recursos</v>
          </cell>
          <cell r="AU898" t="str">
            <v>No Aplican Recursos</v>
          </cell>
          <cell r="AV898" t="str">
            <v>No Aplican Recursos</v>
          </cell>
          <cell r="AW898" t="str">
            <v>No Aplican Recursos</v>
          </cell>
          <cell r="AX898" t="str">
            <v>No Aplican Recursos</v>
          </cell>
          <cell r="AZ898" t="str">
            <v>No Genera Erogación</v>
          </cell>
          <cell r="BA898" t="str">
            <v>No Aplica</v>
          </cell>
          <cell r="BB898">
            <v>44602</v>
          </cell>
          <cell r="BC898">
            <v>0</v>
          </cell>
          <cell r="BK898" t="str">
            <v/>
          </cell>
          <cell r="EL898" t="str">
            <v>SI</v>
          </cell>
          <cell r="EM898">
            <v>13</v>
          </cell>
          <cell r="EN898">
            <v>360</v>
          </cell>
          <cell r="EO898">
            <v>45286</v>
          </cell>
          <cell r="EP898">
            <v>45826</v>
          </cell>
          <cell r="ES898" t="str">
            <v>El contrato no tiene Clausula Ambiental</v>
          </cell>
          <cell r="ET898" t="str">
            <v>El contrato no tiene Clausula Ambiental</v>
          </cell>
          <cell r="EU898" t="str">
            <v>MYRIAM YOLANDA PAEZ PEDRAZA</v>
          </cell>
        </row>
        <row r="899">
          <cell r="E899">
            <v>885</v>
          </cell>
          <cell r="F899" t="str">
            <v>885-2022</v>
          </cell>
          <cell r="G899" t="str">
            <v>SECOP I</v>
          </cell>
          <cell r="H899" t="str">
            <v>No Aplica</v>
          </cell>
          <cell r="I899" t="str">
            <v>En Ejecución</v>
          </cell>
          <cell r="J899" t="str">
            <v>https://www.contratos.gov.co/consultas/detalleProceso.do?numConstancia=22-22-34977&amp;g-recaptcha</v>
          </cell>
          <cell r="K899" t="str">
            <v>SDHT-RE-ESP-001-2022</v>
          </cell>
          <cell r="M899" t="str">
            <v>X</v>
          </cell>
          <cell r="N899" t="str">
            <v>NIT</v>
          </cell>
          <cell r="O899">
            <v>830102452</v>
          </cell>
          <cell r="P899">
            <v>5</v>
          </cell>
          <cell r="Q899" t="str">
            <v>No Aplica</v>
          </cell>
          <cell r="R899" t="str">
            <v>No Aplica</v>
          </cell>
          <cell r="S899" t="str">
            <v>ACUEDUCTO DE LA VEREDA QUIBA DE LA LOCALIDAD DE CIUDAD BOLIVAR</v>
          </cell>
          <cell r="T899" t="str">
            <v>ACUEDUCTO DE LA VEREDA QUIBA DE LA LOCALIDAD DE CIUDAD BOLIVAR</v>
          </cell>
          <cell r="U899" t="str">
            <v>No Aplica</v>
          </cell>
          <cell r="V899">
            <v>44602</v>
          </cell>
          <cell r="W899" t="str">
            <v>No Aplica</v>
          </cell>
          <cell r="X899" t="str">
            <v>No Aplica</v>
          </cell>
          <cell r="Y899" t="str">
            <v>No Aplica</v>
          </cell>
          <cell r="Z899" t="str">
            <v>Contratación Directa</v>
          </cell>
          <cell r="AA899" t="str">
            <v>Contrato</v>
          </cell>
          <cell r="AB899" t="str">
            <v>Transferencia y o Recepción de Recursos</v>
          </cell>
          <cell r="AC899"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899">
            <v>44602</v>
          </cell>
          <cell r="AE899">
            <v>44602</v>
          </cell>
          <cell r="AF899">
            <v>44602</v>
          </cell>
          <cell r="AG899">
            <v>44926</v>
          </cell>
          <cell r="AH899">
            <v>10</v>
          </cell>
          <cell r="AI899">
            <v>21</v>
          </cell>
          <cell r="AJ899">
            <v>10.7</v>
          </cell>
          <cell r="AK899">
            <v>10</v>
          </cell>
          <cell r="AL899">
            <v>21</v>
          </cell>
          <cell r="AN899">
            <v>44926</v>
          </cell>
          <cell r="AO899">
            <v>0</v>
          </cell>
          <cell r="AP899">
            <v>0</v>
          </cell>
          <cell r="AQ899">
            <v>0</v>
          </cell>
          <cell r="AR899">
            <v>0</v>
          </cell>
          <cell r="AS899" t="str">
            <v>No Aplican Recursos</v>
          </cell>
          <cell r="AT899" t="str">
            <v>No Aplican Recursos</v>
          </cell>
          <cell r="AU899" t="str">
            <v>No Aplican Recursos</v>
          </cell>
          <cell r="AV899" t="str">
            <v>No Aplican Recursos</v>
          </cell>
          <cell r="AW899" t="str">
            <v>No Aplican Recursos</v>
          </cell>
          <cell r="AX899" t="str">
            <v>No Aplican Recursos</v>
          </cell>
          <cell r="AZ899" t="str">
            <v>No Genera Erogación</v>
          </cell>
          <cell r="BA899" t="str">
            <v>No Aplica</v>
          </cell>
          <cell r="BB899">
            <v>44602</v>
          </cell>
          <cell r="BC899">
            <v>0</v>
          </cell>
          <cell r="BK899" t="str">
            <v/>
          </cell>
          <cell r="EL899" t="str">
            <v>SI</v>
          </cell>
          <cell r="EM899">
            <v>13</v>
          </cell>
          <cell r="EN899">
            <v>360</v>
          </cell>
          <cell r="EO899">
            <v>45286</v>
          </cell>
          <cell r="EP899">
            <v>45826</v>
          </cell>
          <cell r="ES899" t="str">
            <v>El contrato no tiene Clausula Ambiental</v>
          </cell>
          <cell r="ET899" t="str">
            <v>El contrato no tiene Clausula Ambiental</v>
          </cell>
          <cell r="EU899" t="str">
            <v>CARLOS ALBERTO MARTINEZ BELTRAN</v>
          </cell>
        </row>
        <row r="900">
          <cell r="E900">
            <v>886</v>
          </cell>
          <cell r="F900" t="str">
            <v>886-2022</v>
          </cell>
          <cell r="G900" t="str">
            <v>SECOP I</v>
          </cell>
          <cell r="H900" t="str">
            <v>No Aplica</v>
          </cell>
          <cell r="I900" t="str">
            <v>En Ejecución</v>
          </cell>
          <cell r="J900" t="str">
            <v>https://www.contratos.gov.co/consultas/detalleProceso.do?numConstancia=22-22-34977&amp;g-recaptcha</v>
          </cell>
          <cell r="K900" t="str">
            <v>SDHT-RE-ESP-001-2022</v>
          </cell>
          <cell r="M900" t="str">
            <v>X</v>
          </cell>
          <cell r="N900" t="str">
            <v>NIT</v>
          </cell>
          <cell r="O900">
            <v>830072977</v>
          </cell>
          <cell r="P900">
            <v>1</v>
          </cell>
          <cell r="Q900" t="str">
            <v>No Aplica</v>
          </cell>
          <cell r="R900" t="str">
            <v>No Aplica</v>
          </cell>
          <cell r="S900" t="str">
            <v>ACUEDUCTO LAS ANIMAS LAS AURAS Y NAZARETH</v>
          </cell>
          <cell r="T900" t="str">
            <v>ACUEDUCTO LAS ANIMAS LAS AURAS Y NAZARETH</v>
          </cell>
          <cell r="U900" t="str">
            <v>No Aplica</v>
          </cell>
          <cell r="V900">
            <v>44602</v>
          </cell>
          <cell r="W900" t="str">
            <v>No Aplica</v>
          </cell>
          <cell r="X900" t="str">
            <v>No Aplica</v>
          </cell>
          <cell r="Y900" t="str">
            <v>No Aplica</v>
          </cell>
          <cell r="Z900" t="str">
            <v>Contratación Directa</v>
          </cell>
          <cell r="AA900" t="str">
            <v>Contrato</v>
          </cell>
          <cell r="AB900" t="str">
            <v>Transferencia y o Recepción de Recursos</v>
          </cell>
          <cell r="AC900"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0">
            <v>44602</v>
          </cell>
          <cell r="AE900">
            <v>44602</v>
          </cell>
          <cell r="AF900">
            <v>44602</v>
          </cell>
          <cell r="AG900">
            <v>44926</v>
          </cell>
          <cell r="AH900">
            <v>10</v>
          </cell>
          <cell r="AI900">
            <v>21</v>
          </cell>
          <cell r="AJ900">
            <v>10.7</v>
          </cell>
          <cell r="AK900">
            <v>10</v>
          </cell>
          <cell r="AL900">
            <v>21</v>
          </cell>
          <cell r="AN900">
            <v>44926</v>
          </cell>
          <cell r="AO900">
            <v>0</v>
          </cell>
          <cell r="AP900">
            <v>0</v>
          </cell>
          <cell r="AQ900">
            <v>0</v>
          </cell>
          <cell r="AR900">
            <v>0</v>
          </cell>
          <cell r="AS900" t="str">
            <v>No Aplican Recursos</v>
          </cell>
          <cell r="AT900" t="str">
            <v>No Aplican Recursos</v>
          </cell>
          <cell r="AU900" t="str">
            <v>No Aplican Recursos</v>
          </cell>
          <cell r="AV900" t="str">
            <v>No Aplican Recursos</v>
          </cell>
          <cell r="AW900" t="str">
            <v>No Aplican Recursos</v>
          </cell>
          <cell r="AX900" t="str">
            <v>No Aplican Recursos</v>
          </cell>
          <cell r="AZ900" t="str">
            <v>No Genera Erogación</v>
          </cell>
          <cell r="BA900" t="str">
            <v>No Aplica</v>
          </cell>
          <cell r="BB900">
            <v>44602</v>
          </cell>
          <cell r="BC900">
            <v>0</v>
          </cell>
          <cell r="BK900" t="str">
            <v/>
          </cell>
          <cell r="EL900" t="str">
            <v>SI</v>
          </cell>
          <cell r="EM900">
            <v>13</v>
          </cell>
          <cell r="EN900">
            <v>360</v>
          </cell>
          <cell r="EO900">
            <v>45286</v>
          </cell>
          <cell r="EP900">
            <v>45826</v>
          </cell>
          <cell r="ES900" t="str">
            <v>El contrato no tiene Clausula Ambiental</v>
          </cell>
          <cell r="ET900" t="str">
            <v>El contrato no tiene Clausula Ambiental</v>
          </cell>
          <cell r="EU900" t="str">
            <v>RAMIRO MARTINEZ ROMERO</v>
          </cell>
        </row>
        <row r="901">
          <cell r="E901">
            <v>887</v>
          </cell>
          <cell r="F901" t="str">
            <v>887-2022</v>
          </cell>
          <cell r="G901" t="str">
            <v>SECOP I</v>
          </cell>
          <cell r="H901" t="str">
            <v>No Aplica</v>
          </cell>
          <cell r="I901" t="str">
            <v>En Ejecución</v>
          </cell>
          <cell r="J901" t="str">
            <v>https://www.contratos.gov.co/consultas/detalleProceso.do?numConstancia=22-22-34977&amp;g-recaptcha</v>
          </cell>
          <cell r="K901" t="str">
            <v>SDHT-RE-ESP-001-2022</v>
          </cell>
          <cell r="M901" t="str">
            <v>X</v>
          </cell>
          <cell r="N901" t="str">
            <v>NIT</v>
          </cell>
          <cell r="O901">
            <v>900375428</v>
          </cell>
          <cell r="P901">
            <v>2</v>
          </cell>
          <cell r="Q901" t="str">
            <v>No Aplica</v>
          </cell>
          <cell r="R901" t="str">
            <v>No Aplica</v>
          </cell>
          <cell r="S901" t="str">
            <v>ACUEDUCTO COMUNITARIO AGUAS CALIENTES</v>
          </cell>
          <cell r="T901" t="str">
            <v>ACUEDUCTO COMUNITARIO AGUAS CALIENTES</v>
          </cell>
          <cell r="U901" t="str">
            <v>No Aplica</v>
          </cell>
          <cell r="V901">
            <v>44602</v>
          </cell>
          <cell r="W901" t="str">
            <v>No Aplica</v>
          </cell>
          <cell r="X901" t="str">
            <v>No Aplica</v>
          </cell>
          <cell r="Y901" t="str">
            <v>No Aplica</v>
          </cell>
          <cell r="Z901" t="str">
            <v>Contratación Directa</v>
          </cell>
          <cell r="AA901" t="str">
            <v>Contrato</v>
          </cell>
          <cell r="AB901" t="str">
            <v>Transferencia y o Recepción de Recursos</v>
          </cell>
          <cell r="AC901"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1">
            <v>44602</v>
          </cell>
          <cell r="AE901">
            <v>44602</v>
          </cell>
          <cell r="AF901">
            <v>44602</v>
          </cell>
          <cell r="AG901">
            <v>44926</v>
          </cell>
          <cell r="AH901">
            <v>10</v>
          </cell>
          <cell r="AI901">
            <v>21</v>
          </cell>
          <cell r="AJ901">
            <v>10.7</v>
          </cell>
          <cell r="AK901">
            <v>10</v>
          </cell>
          <cell r="AL901">
            <v>21</v>
          </cell>
          <cell r="AN901">
            <v>44926</v>
          </cell>
          <cell r="AO901">
            <v>0</v>
          </cell>
          <cell r="AP901">
            <v>0</v>
          </cell>
          <cell r="AQ901">
            <v>0</v>
          </cell>
          <cell r="AR901">
            <v>0</v>
          </cell>
          <cell r="AS901" t="str">
            <v>No Aplican Recursos</v>
          </cell>
          <cell r="AT901" t="str">
            <v>No Aplican Recursos</v>
          </cell>
          <cell r="AU901" t="str">
            <v>No Aplican Recursos</v>
          </cell>
          <cell r="AV901" t="str">
            <v>No Aplican Recursos</v>
          </cell>
          <cell r="AW901" t="str">
            <v>No Aplican Recursos</v>
          </cell>
          <cell r="AX901" t="str">
            <v>No Aplican Recursos</v>
          </cell>
          <cell r="AZ901" t="str">
            <v>No Genera Erogación</v>
          </cell>
          <cell r="BA901" t="str">
            <v>No Aplica</v>
          </cell>
          <cell r="BB901">
            <v>44602</v>
          </cell>
          <cell r="BC901">
            <v>0</v>
          </cell>
          <cell r="BK901" t="str">
            <v/>
          </cell>
          <cell r="EL901" t="str">
            <v>SI</v>
          </cell>
          <cell r="EM901">
            <v>13</v>
          </cell>
          <cell r="EN901">
            <v>360</v>
          </cell>
          <cell r="EO901">
            <v>45286</v>
          </cell>
          <cell r="EP901">
            <v>45826</v>
          </cell>
          <cell r="ES901" t="str">
            <v>El contrato no tiene Clausula Ambiental</v>
          </cell>
          <cell r="ET901" t="str">
            <v>El contrato no tiene Clausula Ambiental</v>
          </cell>
          <cell r="EU901" t="str">
            <v>VALENTIN GARCIA</v>
          </cell>
        </row>
        <row r="902">
          <cell r="E902">
            <v>888</v>
          </cell>
          <cell r="F902" t="str">
            <v>888-2022</v>
          </cell>
          <cell r="G902" t="str">
            <v>SECOP I</v>
          </cell>
          <cell r="H902" t="str">
            <v>No Aplica</v>
          </cell>
          <cell r="I902" t="str">
            <v>En Ejecución</v>
          </cell>
          <cell r="J902" t="str">
            <v>https://www.contratos.gov.co/consultas/detalleProceso.do?numConstancia=22-22-34977&amp;g-recaptcha</v>
          </cell>
          <cell r="K902" t="str">
            <v>SDHT-RE-ESP-001-2022</v>
          </cell>
          <cell r="M902" t="str">
            <v>X</v>
          </cell>
          <cell r="N902" t="str">
            <v>NIT</v>
          </cell>
          <cell r="O902">
            <v>901144843</v>
          </cell>
          <cell r="P902">
            <v>9</v>
          </cell>
          <cell r="Q902" t="str">
            <v>No Aplica</v>
          </cell>
          <cell r="R902" t="str">
            <v>No Aplica</v>
          </cell>
          <cell r="S902" t="str">
            <v>BOGOTA LIMPIA S.A.S</v>
          </cell>
          <cell r="T902" t="str">
            <v>BOGOTA LIMPIA S.A.S</v>
          </cell>
          <cell r="U902" t="str">
            <v>No Aplica</v>
          </cell>
          <cell r="V902">
            <v>44601</v>
          </cell>
          <cell r="W902" t="str">
            <v>No Aplica</v>
          </cell>
          <cell r="X902" t="str">
            <v>No Aplica</v>
          </cell>
          <cell r="Y902" t="str">
            <v>No Aplica</v>
          </cell>
          <cell r="Z902" t="str">
            <v>Contratación Directa</v>
          </cell>
          <cell r="AA902" t="str">
            <v>Contrato</v>
          </cell>
          <cell r="AB902" t="str">
            <v>Transferencia y o Recepción de Recursos</v>
          </cell>
          <cell r="AC902"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2">
            <v>44601</v>
          </cell>
          <cell r="AE902">
            <v>44601</v>
          </cell>
          <cell r="AF902">
            <v>44601</v>
          </cell>
          <cell r="AG902">
            <v>44926</v>
          </cell>
          <cell r="AH902">
            <v>10</v>
          </cell>
          <cell r="AI902">
            <v>22</v>
          </cell>
          <cell r="AJ902">
            <v>10.733333333333333</v>
          </cell>
          <cell r="AK902">
            <v>10</v>
          </cell>
          <cell r="AL902">
            <v>22</v>
          </cell>
          <cell r="AN902">
            <v>44926</v>
          </cell>
          <cell r="AO902">
            <v>0</v>
          </cell>
          <cell r="AP902">
            <v>0</v>
          </cell>
          <cell r="AQ902">
            <v>0</v>
          </cell>
          <cell r="AR902">
            <v>0</v>
          </cell>
          <cell r="AS902" t="str">
            <v>No Aplican Recursos</v>
          </cell>
          <cell r="AT902" t="str">
            <v>No Aplican Recursos</v>
          </cell>
          <cell r="AU902" t="str">
            <v>No Aplican Recursos</v>
          </cell>
          <cell r="AV902" t="str">
            <v>No Aplican Recursos</v>
          </cell>
          <cell r="AW902" t="str">
            <v>No Aplican Recursos</v>
          </cell>
          <cell r="AX902" t="str">
            <v>No Aplican Recursos</v>
          </cell>
          <cell r="AZ902" t="str">
            <v>No Genera Erogación</v>
          </cell>
          <cell r="BA902" t="str">
            <v>No Aplica</v>
          </cell>
          <cell r="BB902">
            <v>44601</v>
          </cell>
          <cell r="BC902">
            <v>0</v>
          </cell>
          <cell r="BK902" t="str">
            <v/>
          </cell>
          <cell r="EL902" t="str">
            <v>SI</v>
          </cell>
          <cell r="EM902">
            <v>13</v>
          </cell>
          <cell r="EN902">
            <v>360</v>
          </cell>
          <cell r="EO902">
            <v>45286</v>
          </cell>
          <cell r="EP902">
            <v>45826</v>
          </cell>
          <cell r="ES902" t="str">
            <v>El contrato no tiene Clausula Ambiental</v>
          </cell>
          <cell r="ET902" t="str">
            <v>El contrato no tiene Clausula Ambiental</v>
          </cell>
          <cell r="EU902" t="str">
            <v>JULIAN ANTONIO NAVARRO HOYOS</v>
          </cell>
        </row>
        <row r="903">
          <cell r="E903">
            <v>889</v>
          </cell>
          <cell r="F903" t="str">
            <v>889-2022</v>
          </cell>
          <cell r="G903" t="str">
            <v>SECOP I</v>
          </cell>
          <cell r="H903" t="str">
            <v>No Aplica</v>
          </cell>
          <cell r="I903" t="str">
            <v>En Ejecución</v>
          </cell>
          <cell r="J903" t="str">
            <v>https://www.contratos.gov.co/consultas/detalleProceso.do?numConstancia=22-22-34977&amp;g-recaptcha</v>
          </cell>
          <cell r="K903" t="str">
            <v>SDHT-RE-ESP-001-2022</v>
          </cell>
          <cell r="M903" t="str">
            <v>X</v>
          </cell>
          <cell r="N903" t="str">
            <v>NIT</v>
          </cell>
          <cell r="O903">
            <v>900029263</v>
          </cell>
          <cell r="P903">
            <v>1</v>
          </cell>
          <cell r="Q903" t="str">
            <v>No Aplica</v>
          </cell>
          <cell r="R903" t="str">
            <v>No Aplica</v>
          </cell>
          <cell r="S903" t="str">
            <v>ASOCIACION DE USUARIOS DE ACUEDUCTO DE LA VEREDA AGUALINDA CHIGUAZA ASOAGUALINDA ESP</v>
          </cell>
          <cell r="T903" t="str">
            <v>ASOCIACION DE USUARIOS DE ACUEDUCTO DE LA VEREDA AGUALINDA CHIGUAZA ASOAGUALINDA ESP</v>
          </cell>
          <cell r="U903" t="str">
            <v>No Aplica</v>
          </cell>
          <cell r="V903">
            <v>44602</v>
          </cell>
          <cell r="W903" t="str">
            <v>No Aplica</v>
          </cell>
          <cell r="X903" t="str">
            <v>No Aplica</v>
          </cell>
          <cell r="Y903" t="str">
            <v>No Aplica</v>
          </cell>
          <cell r="Z903" t="str">
            <v>Contratación Directa</v>
          </cell>
          <cell r="AA903" t="str">
            <v>Contrato</v>
          </cell>
          <cell r="AB903" t="str">
            <v>Transferencia y o Recepción de Recursos</v>
          </cell>
          <cell r="AC903"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3">
            <v>44602</v>
          </cell>
          <cell r="AE903">
            <v>44602</v>
          </cell>
          <cell r="AF903">
            <v>44602</v>
          </cell>
          <cell r="AG903">
            <v>44926</v>
          </cell>
          <cell r="AH903">
            <v>10</v>
          </cell>
          <cell r="AI903">
            <v>21</v>
          </cell>
          <cell r="AJ903">
            <v>10.7</v>
          </cell>
          <cell r="AK903">
            <v>10</v>
          </cell>
          <cell r="AL903">
            <v>21</v>
          </cell>
          <cell r="AN903">
            <v>44926</v>
          </cell>
          <cell r="AO903">
            <v>0</v>
          </cell>
          <cell r="AP903">
            <v>0</v>
          </cell>
          <cell r="AQ903">
            <v>0</v>
          </cell>
          <cell r="AR903">
            <v>0</v>
          </cell>
          <cell r="AS903" t="str">
            <v>No Aplican Recursos</v>
          </cell>
          <cell r="AT903" t="str">
            <v>No Aplican Recursos</v>
          </cell>
          <cell r="AU903" t="str">
            <v>No Aplican Recursos</v>
          </cell>
          <cell r="AV903" t="str">
            <v>No Aplican Recursos</v>
          </cell>
          <cell r="AW903" t="str">
            <v>No Aplican Recursos</v>
          </cell>
          <cell r="AX903" t="str">
            <v>No Aplican Recursos</v>
          </cell>
          <cell r="AZ903" t="str">
            <v>No Genera Erogación</v>
          </cell>
          <cell r="BA903" t="str">
            <v>No Aplica</v>
          </cell>
          <cell r="BB903">
            <v>44602</v>
          </cell>
          <cell r="BC903">
            <v>0</v>
          </cell>
          <cell r="BK903" t="str">
            <v/>
          </cell>
          <cell r="EL903" t="str">
            <v>SI</v>
          </cell>
          <cell r="EM903">
            <v>13</v>
          </cell>
          <cell r="EN903">
            <v>360</v>
          </cell>
          <cell r="EO903">
            <v>45286</v>
          </cell>
          <cell r="EP903">
            <v>45826</v>
          </cell>
          <cell r="ES903" t="str">
            <v>El contrato no tiene Clausula Ambiental</v>
          </cell>
          <cell r="ET903" t="str">
            <v>El contrato no tiene Clausula Ambiental</v>
          </cell>
          <cell r="EU903" t="str">
            <v>DANIEL MAURICIO GARCIA CUARTAS</v>
          </cell>
        </row>
        <row r="904">
          <cell r="E904">
            <v>890</v>
          </cell>
          <cell r="F904" t="str">
            <v>890-2022</v>
          </cell>
          <cell r="G904" t="str">
            <v>SECOP I</v>
          </cell>
          <cell r="H904" t="str">
            <v>No Aplica</v>
          </cell>
          <cell r="I904" t="str">
            <v>En Ejecución</v>
          </cell>
          <cell r="J904" t="str">
            <v>https://www.contratos.gov.co/consultas/detalleProceso.do?numConstancia=22-22-34977&amp;g-recaptcha</v>
          </cell>
          <cell r="K904" t="str">
            <v>SDHT-RE-ESP-001-2022</v>
          </cell>
          <cell r="M904" t="str">
            <v>X</v>
          </cell>
          <cell r="N904" t="str">
            <v>NIT</v>
          </cell>
          <cell r="O904">
            <v>830048122</v>
          </cell>
          <cell r="P904">
            <v>9</v>
          </cell>
          <cell r="Q904" t="str">
            <v>No Aplica</v>
          </cell>
          <cell r="R904" t="str">
            <v>No Aplica</v>
          </cell>
          <cell r="S904" t="str">
            <v>CIUDAD LIMPIA BOGOTA SA ESP</v>
          </cell>
          <cell r="T904" t="str">
            <v>CIUDAD LIMPIA BOGOTA SA ESP</v>
          </cell>
          <cell r="U904" t="str">
            <v>No Aplica</v>
          </cell>
          <cell r="V904">
            <v>44603</v>
          </cell>
          <cell r="W904" t="str">
            <v>No Aplica</v>
          </cell>
          <cell r="X904" t="str">
            <v>No Aplica</v>
          </cell>
          <cell r="Y904" t="str">
            <v>No Aplica</v>
          </cell>
          <cell r="Z904" t="str">
            <v>Contratación Directa</v>
          </cell>
          <cell r="AA904" t="str">
            <v>Contrato</v>
          </cell>
          <cell r="AB904" t="str">
            <v>Transferencia y o Recepción de Recursos</v>
          </cell>
          <cell r="AC904"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4">
            <v>44603</v>
          </cell>
          <cell r="AE904">
            <v>44603</v>
          </cell>
          <cell r="AF904">
            <v>44603</v>
          </cell>
          <cell r="AG904">
            <v>44926</v>
          </cell>
          <cell r="AH904">
            <v>10</v>
          </cell>
          <cell r="AI904">
            <v>21</v>
          </cell>
          <cell r="AJ904">
            <v>10.7</v>
          </cell>
          <cell r="AK904">
            <v>10</v>
          </cell>
          <cell r="AL904">
            <v>21</v>
          </cell>
          <cell r="AN904">
            <v>44926</v>
          </cell>
          <cell r="AO904">
            <v>0</v>
          </cell>
          <cell r="AP904">
            <v>0</v>
          </cell>
          <cell r="AQ904">
            <v>0</v>
          </cell>
          <cell r="AR904">
            <v>0</v>
          </cell>
          <cell r="AS904" t="str">
            <v>No Aplican Recursos</v>
          </cell>
          <cell r="AT904" t="str">
            <v>No Aplican Recursos</v>
          </cell>
          <cell r="AU904" t="str">
            <v>No Aplican Recursos</v>
          </cell>
          <cell r="AV904" t="str">
            <v>No Aplican Recursos</v>
          </cell>
          <cell r="AW904" t="str">
            <v>No Aplican Recursos</v>
          </cell>
          <cell r="AX904" t="str">
            <v>No Aplican Recursos</v>
          </cell>
          <cell r="AZ904" t="str">
            <v>No Genera Erogación</v>
          </cell>
          <cell r="BA904" t="str">
            <v>No Aplica</v>
          </cell>
          <cell r="BB904">
            <v>44603</v>
          </cell>
          <cell r="BC904">
            <v>0</v>
          </cell>
          <cell r="BK904" t="str">
            <v/>
          </cell>
          <cell r="EL904" t="str">
            <v>SI</v>
          </cell>
          <cell r="EM904">
            <v>13</v>
          </cell>
          <cell r="EN904">
            <v>360</v>
          </cell>
          <cell r="EO904">
            <v>45286</v>
          </cell>
          <cell r="EP904">
            <v>45826</v>
          </cell>
          <cell r="ES904" t="str">
            <v>El contrato no tiene Clausula Ambiental</v>
          </cell>
          <cell r="ET904" t="str">
            <v>El contrato no tiene Clausula Ambiental</v>
          </cell>
          <cell r="EU904" t="str">
            <v>FELIPE HOLGUIN PEÑA</v>
          </cell>
        </row>
        <row r="905">
          <cell r="E905">
            <v>891</v>
          </cell>
          <cell r="F905" t="str">
            <v>891-2022</v>
          </cell>
          <cell r="G905" t="str">
            <v>SECOP I</v>
          </cell>
          <cell r="H905" t="str">
            <v>No Aplica</v>
          </cell>
          <cell r="I905" t="str">
            <v>En Ejecución</v>
          </cell>
          <cell r="J905" t="str">
            <v>https://www.contratos.gov.co/consultas/detalleProceso.do?numConstancia=22-22-34977&amp;g-recaptcha</v>
          </cell>
          <cell r="K905" t="str">
            <v>SDHT-RE-ESP-001-2022</v>
          </cell>
          <cell r="M905" t="str">
            <v>X</v>
          </cell>
          <cell r="N905" t="str">
            <v>NIT</v>
          </cell>
          <cell r="O905">
            <v>830131572</v>
          </cell>
          <cell r="P905">
            <v>4</v>
          </cell>
          <cell r="Q905" t="str">
            <v>No Aplica</v>
          </cell>
          <cell r="R905" t="str">
            <v>No Aplica</v>
          </cell>
          <cell r="S905" t="str">
            <v>COJARDIN S.A E.S.P</v>
          </cell>
          <cell r="T905" t="str">
            <v>COJARDIN S.A E.S.P</v>
          </cell>
          <cell r="U905" t="str">
            <v>No Aplica</v>
          </cell>
          <cell r="V905">
            <v>44599</v>
          </cell>
          <cell r="W905" t="str">
            <v>No Aplica</v>
          </cell>
          <cell r="X905" t="str">
            <v>No Aplica</v>
          </cell>
          <cell r="Y905" t="str">
            <v>No Aplica</v>
          </cell>
          <cell r="Z905" t="str">
            <v>Contratación Directa</v>
          </cell>
          <cell r="AA905" t="str">
            <v>Contrato</v>
          </cell>
          <cell r="AB905" t="str">
            <v>Transferencia y o Recepción de Recursos</v>
          </cell>
          <cell r="AC905"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5">
            <v>44599</v>
          </cell>
          <cell r="AE905">
            <v>44599</v>
          </cell>
          <cell r="AF905">
            <v>44599</v>
          </cell>
          <cell r="AG905">
            <v>44926</v>
          </cell>
          <cell r="AH905">
            <v>10</v>
          </cell>
          <cell r="AI905">
            <v>23</v>
          </cell>
          <cell r="AJ905">
            <v>10.766666666666667</v>
          </cell>
          <cell r="AK905">
            <v>10</v>
          </cell>
          <cell r="AL905">
            <v>23</v>
          </cell>
          <cell r="AN905">
            <v>44926</v>
          </cell>
          <cell r="AO905">
            <v>0</v>
          </cell>
          <cell r="AP905">
            <v>0</v>
          </cell>
          <cell r="AQ905">
            <v>0</v>
          </cell>
          <cell r="AR905">
            <v>0</v>
          </cell>
          <cell r="AS905" t="str">
            <v>No Aplican Recursos</v>
          </cell>
          <cell r="AT905" t="str">
            <v>No Aplican Recursos</v>
          </cell>
          <cell r="AU905" t="str">
            <v>No Aplican Recursos</v>
          </cell>
          <cell r="AV905" t="str">
            <v>No Aplican Recursos</v>
          </cell>
          <cell r="AW905" t="str">
            <v>No Aplican Recursos</v>
          </cell>
          <cell r="AX905" t="str">
            <v>No Aplican Recursos</v>
          </cell>
          <cell r="AZ905" t="str">
            <v>No Genera Erogación</v>
          </cell>
          <cell r="BA905" t="str">
            <v>No Aplica</v>
          </cell>
          <cell r="BB905">
            <v>44599</v>
          </cell>
          <cell r="BC905">
            <v>0</v>
          </cell>
          <cell r="BK905" t="str">
            <v/>
          </cell>
          <cell r="EL905" t="str">
            <v>SI</v>
          </cell>
          <cell r="EM905">
            <v>13</v>
          </cell>
          <cell r="EN905">
            <v>360</v>
          </cell>
          <cell r="EO905">
            <v>45286</v>
          </cell>
          <cell r="EP905">
            <v>45826</v>
          </cell>
          <cell r="ES905" t="str">
            <v>El contrato no tiene Clausula Ambiental</v>
          </cell>
          <cell r="ET905" t="str">
            <v>El contrato no tiene Clausula Ambiental</v>
          </cell>
          <cell r="EU905" t="str">
            <v>JUAN MANUEL DE VALDENEBRO CAMPO</v>
          </cell>
        </row>
        <row r="906">
          <cell r="E906">
            <v>892</v>
          </cell>
          <cell r="F906" t="str">
            <v>892-2022</v>
          </cell>
          <cell r="G906" t="str">
            <v>SECOP I</v>
          </cell>
          <cell r="H906" t="str">
            <v>No Aplica</v>
          </cell>
          <cell r="I906" t="str">
            <v>En Ejecución</v>
          </cell>
          <cell r="J906" t="str">
            <v>https://www.contratos.gov.co/consultas/detalleProceso.do?numConstancia=22-22-34977&amp;g-recaptcha</v>
          </cell>
          <cell r="K906" t="str">
            <v>SDHT-RE-ESP-001-2022</v>
          </cell>
          <cell r="M906" t="str">
            <v>X</v>
          </cell>
          <cell r="N906" t="str">
            <v>NIT</v>
          </cell>
          <cell r="O906">
            <v>1022955386</v>
          </cell>
          <cell r="P906">
            <v>7</v>
          </cell>
          <cell r="Q906" t="str">
            <v>No Aplica</v>
          </cell>
          <cell r="R906" t="str">
            <v>No Aplica</v>
          </cell>
          <cell r="S906" t="str">
            <v>ACUEDUCTO MANANTIAL DE AGUAS CERRO REDONDO Y CORINTO ESP</v>
          </cell>
          <cell r="T906" t="str">
            <v>ACUEDUCTO MANANTIAL DE AGUAS CERRO REDONDO Y CORINTO ESP</v>
          </cell>
          <cell r="U906" t="str">
            <v>No Aplica</v>
          </cell>
          <cell r="V906">
            <v>44602</v>
          </cell>
          <cell r="W906" t="str">
            <v>No Aplica</v>
          </cell>
          <cell r="X906" t="str">
            <v>No Aplica</v>
          </cell>
          <cell r="Y906" t="str">
            <v>No Aplica</v>
          </cell>
          <cell r="Z906" t="str">
            <v>Contratación Directa</v>
          </cell>
          <cell r="AA906" t="str">
            <v>Contrato</v>
          </cell>
          <cell r="AB906" t="str">
            <v>Transferencia y o Recepción de Recursos</v>
          </cell>
          <cell r="AC906"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6">
            <v>44602</v>
          </cell>
          <cell r="AE906">
            <v>44602</v>
          </cell>
          <cell r="AF906">
            <v>44602</v>
          </cell>
          <cell r="AG906">
            <v>44926</v>
          </cell>
          <cell r="AH906">
            <v>10</v>
          </cell>
          <cell r="AI906">
            <v>21</v>
          </cell>
          <cell r="AJ906">
            <v>10.7</v>
          </cell>
          <cell r="AK906">
            <v>10</v>
          </cell>
          <cell r="AL906">
            <v>21</v>
          </cell>
          <cell r="AN906">
            <v>44926</v>
          </cell>
          <cell r="AO906">
            <v>0</v>
          </cell>
          <cell r="AP906">
            <v>0</v>
          </cell>
          <cell r="AQ906">
            <v>0</v>
          </cell>
          <cell r="AR906">
            <v>0</v>
          </cell>
          <cell r="AS906" t="str">
            <v>No Aplican Recursos</v>
          </cell>
          <cell r="AT906" t="str">
            <v>No Aplican Recursos</v>
          </cell>
          <cell r="AU906" t="str">
            <v>No Aplican Recursos</v>
          </cell>
          <cell r="AV906" t="str">
            <v>No Aplican Recursos</v>
          </cell>
          <cell r="AW906" t="str">
            <v>No Aplican Recursos</v>
          </cell>
          <cell r="AX906" t="str">
            <v>No Aplican Recursos</v>
          </cell>
          <cell r="AZ906" t="str">
            <v>No Genera Erogación</v>
          </cell>
          <cell r="BA906" t="str">
            <v>No Aplica</v>
          </cell>
          <cell r="BB906">
            <v>44602</v>
          </cell>
          <cell r="BC906">
            <v>0</v>
          </cell>
          <cell r="BK906" t="str">
            <v/>
          </cell>
          <cell r="EL906" t="str">
            <v>SI</v>
          </cell>
          <cell r="EM906">
            <v>13</v>
          </cell>
          <cell r="EN906">
            <v>360</v>
          </cell>
          <cell r="EO906">
            <v>45286</v>
          </cell>
          <cell r="EP906">
            <v>45826</v>
          </cell>
          <cell r="ES906" t="str">
            <v>El contrato no tiene Clausula Ambiental</v>
          </cell>
          <cell r="ET906" t="str">
            <v>El contrato no tiene Clausula Ambiental</v>
          </cell>
          <cell r="EU906" t="str">
            <v>ALCIRA LIZARAZO CARREÑO</v>
          </cell>
        </row>
        <row r="907">
          <cell r="E907">
            <v>893</v>
          </cell>
          <cell r="F907" t="str">
            <v>893-2022</v>
          </cell>
          <cell r="G907" t="str">
            <v>SECOP I</v>
          </cell>
          <cell r="H907" t="str">
            <v>No Aplica</v>
          </cell>
          <cell r="I907" t="str">
            <v>En Ejecución</v>
          </cell>
          <cell r="J907" t="str">
            <v>https://www.contratos.gov.co/consultas/detalleProceso.do?numConstancia=22-22-34977&amp;g-recaptcha</v>
          </cell>
          <cell r="K907" t="str">
            <v>SDHT-RE-ESP-001-2022</v>
          </cell>
          <cell r="M907" t="str">
            <v>X</v>
          </cell>
          <cell r="N907" t="str">
            <v>NIT</v>
          </cell>
          <cell r="O907">
            <v>899999094</v>
          </cell>
          <cell r="P907">
            <v>1</v>
          </cell>
          <cell r="Q907" t="str">
            <v>No Aplica</v>
          </cell>
          <cell r="R907" t="str">
            <v>No Aplica</v>
          </cell>
          <cell r="S907" t="str">
            <v>ACUEDUCTO Y ALCANTARILLADO DE BOGOTA E.S.P -EAAB E.S.P</v>
          </cell>
          <cell r="T907" t="str">
            <v>ACUEDUCTO Y ALCANTARILLADO DE BOGOTA E.S.P -EAAB E.S.P</v>
          </cell>
          <cell r="U907" t="str">
            <v>No Aplica</v>
          </cell>
          <cell r="V907">
            <v>44602</v>
          </cell>
          <cell r="W907" t="str">
            <v>No Aplica</v>
          </cell>
          <cell r="X907" t="str">
            <v>No Aplica</v>
          </cell>
          <cell r="Y907" t="str">
            <v>No Aplica</v>
          </cell>
          <cell r="Z907" t="str">
            <v>Contratación Directa</v>
          </cell>
          <cell r="AA907" t="str">
            <v>Contrato</v>
          </cell>
          <cell r="AB907" t="str">
            <v>Transferencia y o Recepción de Recursos</v>
          </cell>
          <cell r="AC907"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7">
            <v>44602</v>
          </cell>
          <cell r="AE907">
            <v>44602</v>
          </cell>
          <cell r="AF907">
            <v>44602</v>
          </cell>
          <cell r="AG907">
            <v>44926</v>
          </cell>
          <cell r="AH907">
            <v>10</v>
          </cell>
          <cell r="AI907">
            <v>21</v>
          </cell>
          <cell r="AJ907">
            <v>10.7</v>
          </cell>
          <cell r="AK907">
            <v>10</v>
          </cell>
          <cell r="AL907">
            <v>21</v>
          </cell>
          <cell r="AN907">
            <v>44926</v>
          </cell>
          <cell r="AO907">
            <v>0</v>
          </cell>
          <cell r="AP907">
            <v>0</v>
          </cell>
          <cell r="AQ907">
            <v>0</v>
          </cell>
          <cell r="AR907">
            <v>0</v>
          </cell>
          <cell r="AS907" t="str">
            <v>No Aplican Recursos</v>
          </cell>
          <cell r="AT907" t="str">
            <v>No Aplican Recursos</v>
          </cell>
          <cell r="AU907" t="str">
            <v>No Aplican Recursos</v>
          </cell>
          <cell r="AV907" t="str">
            <v>No Aplican Recursos</v>
          </cell>
          <cell r="AW907" t="str">
            <v>No Aplican Recursos</v>
          </cell>
          <cell r="AX907" t="str">
            <v>No Aplican Recursos</v>
          </cell>
          <cell r="AZ907" t="str">
            <v>No Genera Erogación</v>
          </cell>
          <cell r="BA907" t="str">
            <v>No Aplica</v>
          </cell>
          <cell r="BB907">
            <v>44602</v>
          </cell>
          <cell r="BC907">
            <v>0</v>
          </cell>
          <cell r="BK907" t="str">
            <v/>
          </cell>
          <cell r="EL907" t="str">
            <v>SI</v>
          </cell>
          <cell r="EM907">
            <v>13</v>
          </cell>
          <cell r="EN907">
            <v>360</v>
          </cell>
          <cell r="EO907">
            <v>45286</v>
          </cell>
          <cell r="EP907">
            <v>45826</v>
          </cell>
          <cell r="ES907" t="str">
            <v>El contrato no tiene Clausula Ambiental</v>
          </cell>
          <cell r="ET907" t="str">
            <v>El contrato no tiene Clausula Ambiental</v>
          </cell>
          <cell r="EU907" t="str">
            <v>ALEX FABIAN SANTA LOPEZ</v>
          </cell>
        </row>
        <row r="908">
          <cell r="E908">
            <v>894</v>
          </cell>
          <cell r="F908" t="str">
            <v>894-2022</v>
          </cell>
          <cell r="G908" t="str">
            <v>SECOP I</v>
          </cell>
          <cell r="H908" t="str">
            <v>No Aplica</v>
          </cell>
          <cell r="I908" t="str">
            <v>En Ejecución</v>
          </cell>
          <cell r="J908" t="str">
            <v>https://www.contratos.gov.co/consultas/detalleProceso.do?numConstancia=22-22-34977&amp;g-recaptcha</v>
          </cell>
          <cell r="K908" t="str">
            <v>SDHT-RE-ESP-001-2022</v>
          </cell>
          <cell r="M908" t="str">
            <v>X</v>
          </cell>
          <cell r="N908" t="str">
            <v>NIT</v>
          </cell>
          <cell r="O908">
            <v>800085579</v>
          </cell>
          <cell r="P908">
            <v>9</v>
          </cell>
          <cell r="Q908" t="str">
            <v>No Aplica</v>
          </cell>
          <cell r="R908" t="str">
            <v>No Aplica</v>
          </cell>
          <cell r="S908" t="str">
            <v>ACUEDUCTO VEREDA EL DESTINO USME</v>
          </cell>
          <cell r="T908" t="str">
            <v>ACUEDUCTO VEREDA EL DESTINO USME</v>
          </cell>
          <cell r="U908" t="str">
            <v>No Aplica</v>
          </cell>
          <cell r="V908">
            <v>44602</v>
          </cell>
          <cell r="W908" t="str">
            <v>No Aplica</v>
          </cell>
          <cell r="X908" t="str">
            <v>No Aplica</v>
          </cell>
          <cell r="Y908" t="str">
            <v>No Aplica</v>
          </cell>
          <cell r="Z908" t="str">
            <v>Contratación Directa</v>
          </cell>
          <cell r="AA908" t="str">
            <v>Contrato</v>
          </cell>
          <cell r="AB908" t="str">
            <v>Transferencia y o Recepción de Recursos</v>
          </cell>
          <cell r="AC908"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8">
            <v>44602</v>
          </cell>
          <cell r="AE908">
            <v>44602</v>
          </cell>
          <cell r="AF908">
            <v>44602</v>
          </cell>
          <cell r="AG908">
            <v>44926</v>
          </cell>
          <cell r="AH908">
            <v>10</v>
          </cell>
          <cell r="AI908">
            <v>21</v>
          </cell>
          <cell r="AJ908">
            <v>10.7</v>
          </cell>
          <cell r="AK908">
            <v>10</v>
          </cell>
          <cell r="AL908">
            <v>21</v>
          </cell>
          <cell r="AN908">
            <v>44926</v>
          </cell>
          <cell r="AO908">
            <v>0</v>
          </cell>
          <cell r="AP908">
            <v>0</v>
          </cell>
          <cell r="AQ908">
            <v>0</v>
          </cell>
          <cell r="AR908">
            <v>0</v>
          </cell>
          <cell r="AS908" t="str">
            <v>No Aplican Recursos</v>
          </cell>
          <cell r="AT908" t="str">
            <v>No Aplican Recursos</v>
          </cell>
          <cell r="AU908" t="str">
            <v>No Aplican Recursos</v>
          </cell>
          <cell r="AV908" t="str">
            <v>No Aplican Recursos</v>
          </cell>
          <cell r="AW908" t="str">
            <v>No Aplican Recursos</v>
          </cell>
          <cell r="AX908" t="str">
            <v>No Aplican Recursos</v>
          </cell>
          <cell r="AZ908" t="str">
            <v>No Genera Erogación</v>
          </cell>
          <cell r="BA908" t="str">
            <v>No Aplica</v>
          </cell>
          <cell r="BB908">
            <v>44602</v>
          </cell>
          <cell r="BC908">
            <v>0</v>
          </cell>
          <cell r="BK908" t="str">
            <v/>
          </cell>
          <cell r="EL908" t="str">
            <v>SI</v>
          </cell>
          <cell r="EM908">
            <v>13</v>
          </cell>
          <cell r="EN908">
            <v>360</v>
          </cell>
          <cell r="EO908">
            <v>45286</v>
          </cell>
          <cell r="EP908">
            <v>45826</v>
          </cell>
          <cell r="ES908" t="str">
            <v>El contrato no tiene Clausula Ambiental</v>
          </cell>
          <cell r="ET908" t="str">
            <v>El contrato no tiene Clausula Ambiental</v>
          </cell>
          <cell r="EU908" t="str">
            <v>WILSON NOBERTO RIVEROS BELTRAN</v>
          </cell>
        </row>
        <row r="909">
          <cell r="E909">
            <v>895</v>
          </cell>
          <cell r="F909" t="str">
            <v>895-2022</v>
          </cell>
          <cell r="G909" t="str">
            <v>SECOP I</v>
          </cell>
          <cell r="H909" t="str">
            <v>No Aplica</v>
          </cell>
          <cell r="I909" t="str">
            <v>En Ejecución</v>
          </cell>
          <cell r="J909" t="str">
            <v>https://www.contratos.gov.co/consultas/detalleProceso.do?numConstancia=22-22-34977&amp;g-recaptcha</v>
          </cell>
          <cell r="K909" t="str">
            <v>SDHT-RE-ESP-001-2022</v>
          </cell>
          <cell r="M909" t="str">
            <v>X</v>
          </cell>
          <cell r="N909" t="str">
            <v>NIT</v>
          </cell>
          <cell r="O909">
            <v>900903493</v>
          </cell>
          <cell r="P909">
            <v>8</v>
          </cell>
          <cell r="Q909" t="str">
            <v>No Aplica</v>
          </cell>
          <cell r="R909" t="str">
            <v>No Aplica</v>
          </cell>
          <cell r="S909" t="str">
            <v>INTERASEO SOLUCIONES AMBIENTALES SAS ESP</v>
          </cell>
          <cell r="T909" t="str">
            <v>INTERASEO SOLUCIONES AMBIENTALES SAS ESP</v>
          </cell>
          <cell r="U909" t="str">
            <v>No Aplica</v>
          </cell>
          <cell r="V909">
            <v>44602</v>
          </cell>
          <cell r="W909" t="str">
            <v>No Aplica</v>
          </cell>
          <cell r="X909" t="str">
            <v>No Aplica</v>
          </cell>
          <cell r="Y909" t="str">
            <v>No Aplica</v>
          </cell>
          <cell r="Z909" t="str">
            <v>Contratación Directa</v>
          </cell>
          <cell r="AA909" t="str">
            <v>Contrato</v>
          </cell>
          <cell r="AB909" t="str">
            <v>Transferencia y o Recepción de Recursos</v>
          </cell>
          <cell r="AC909"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09">
            <v>44602</v>
          </cell>
          <cell r="AE909">
            <v>44602</v>
          </cell>
          <cell r="AF909">
            <v>44602</v>
          </cell>
          <cell r="AG909">
            <v>44926</v>
          </cell>
          <cell r="AH909">
            <v>10</v>
          </cell>
          <cell r="AI909">
            <v>21</v>
          </cell>
          <cell r="AJ909">
            <v>10.7</v>
          </cell>
          <cell r="AK909">
            <v>10</v>
          </cell>
          <cell r="AL909">
            <v>21</v>
          </cell>
          <cell r="AN909">
            <v>44926</v>
          </cell>
          <cell r="AO909">
            <v>0</v>
          </cell>
          <cell r="AP909">
            <v>0</v>
          </cell>
          <cell r="AQ909">
            <v>0</v>
          </cell>
          <cell r="AR909">
            <v>0</v>
          </cell>
          <cell r="AS909" t="str">
            <v>No Aplican Recursos</v>
          </cell>
          <cell r="AT909" t="str">
            <v>No Aplican Recursos</v>
          </cell>
          <cell r="AU909" t="str">
            <v>No Aplican Recursos</v>
          </cell>
          <cell r="AV909" t="str">
            <v>No Aplican Recursos</v>
          </cell>
          <cell r="AW909" t="str">
            <v>No Aplican Recursos</v>
          </cell>
          <cell r="AX909" t="str">
            <v>No Aplican Recursos</v>
          </cell>
          <cell r="AZ909" t="str">
            <v>No Genera Erogación</v>
          </cell>
          <cell r="BA909" t="str">
            <v>No Aplica</v>
          </cell>
          <cell r="BB909">
            <v>44602</v>
          </cell>
          <cell r="BC909">
            <v>0</v>
          </cell>
          <cell r="BK909" t="str">
            <v/>
          </cell>
          <cell r="EL909" t="str">
            <v>SI</v>
          </cell>
          <cell r="EM909">
            <v>13</v>
          </cell>
          <cell r="EN909">
            <v>360</v>
          </cell>
          <cell r="EO909">
            <v>45286</v>
          </cell>
          <cell r="EP909">
            <v>45826</v>
          </cell>
          <cell r="ES909" t="str">
            <v>El contrato no tiene Clausula Ambiental</v>
          </cell>
          <cell r="ET909" t="str">
            <v>El contrato no tiene Clausula Ambiental</v>
          </cell>
          <cell r="EU909" t="str">
            <v>JUAN MANUEL GOMEZ MEJIA</v>
          </cell>
        </row>
        <row r="910">
          <cell r="E910">
            <v>896</v>
          </cell>
          <cell r="F910" t="str">
            <v>896-2022</v>
          </cell>
          <cell r="G910" t="str">
            <v>SECOP I</v>
          </cell>
          <cell r="H910" t="str">
            <v>No Aplica</v>
          </cell>
          <cell r="I910" t="str">
            <v>En Ejecución</v>
          </cell>
          <cell r="J910" t="str">
            <v>https://www.contratos.gov.co/consultas/detalleProceso.do?numConstancia=22-22-34977&amp;g-recaptcha</v>
          </cell>
          <cell r="K910" t="str">
            <v>SDHT-RE-ESP-001-2022</v>
          </cell>
          <cell r="M910" t="str">
            <v>X</v>
          </cell>
          <cell r="N910" t="str">
            <v>NIT</v>
          </cell>
          <cell r="O910">
            <v>830123461</v>
          </cell>
          <cell r="P910">
            <v>1</v>
          </cell>
          <cell r="Q910" t="str">
            <v>No Aplica</v>
          </cell>
          <cell r="R910" t="str">
            <v>No Aplica</v>
          </cell>
          <cell r="S910" t="str">
            <v>LIMPIEZA METROPOLITANA S.A E.S.P</v>
          </cell>
          <cell r="T910" t="str">
            <v>LIMPIEZA METROPOLITANA S.A E.S.P</v>
          </cell>
          <cell r="U910" t="str">
            <v>No Aplica</v>
          </cell>
          <cell r="V910">
            <v>44601</v>
          </cell>
          <cell r="W910" t="str">
            <v>No Aplica</v>
          </cell>
          <cell r="X910" t="str">
            <v>No Aplica</v>
          </cell>
          <cell r="Y910" t="str">
            <v>No Aplica</v>
          </cell>
          <cell r="Z910" t="str">
            <v>Contratación Directa</v>
          </cell>
          <cell r="AA910" t="str">
            <v>Contrato</v>
          </cell>
          <cell r="AB910" t="str">
            <v>Transferencia y o Recepción de Recursos</v>
          </cell>
          <cell r="AC910"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10">
            <v>44601</v>
          </cell>
          <cell r="AE910">
            <v>44601</v>
          </cell>
          <cell r="AF910">
            <v>44601</v>
          </cell>
          <cell r="AG910">
            <v>44926</v>
          </cell>
          <cell r="AH910">
            <v>10</v>
          </cell>
          <cell r="AI910">
            <v>22</v>
          </cell>
          <cell r="AJ910">
            <v>10.733333333333333</v>
          </cell>
          <cell r="AK910">
            <v>10</v>
          </cell>
          <cell r="AL910">
            <v>22</v>
          </cell>
          <cell r="AN910">
            <v>44926</v>
          </cell>
          <cell r="AO910">
            <v>0</v>
          </cell>
          <cell r="AP910">
            <v>0</v>
          </cell>
          <cell r="AQ910">
            <v>0</v>
          </cell>
          <cell r="AR910">
            <v>0</v>
          </cell>
          <cell r="AS910" t="str">
            <v>No Aplican Recursos</v>
          </cell>
          <cell r="AT910" t="str">
            <v>No Aplican Recursos</v>
          </cell>
          <cell r="AU910" t="str">
            <v>No Aplican Recursos</v>
          </cell>
          <cell r="AV910" t="str">
            <v>No Aplican Recursos</v>
          </cell>
          <cell r="AW910" t="str">
            <v>No Aplican Recursos</v>
          </cell>
          <cell r="AX910" t="str">
            <v>No Aplican Recursos</v>
          </cell>
          <cell r="AZ910" t="str">
            <v>No Genera Erogación</v>
          </cell>
          <cell r="BA910" t="str">
            <v>No Aplica</v>
          </cell>
          <cell r="BB910">
            <v>44601</v>
          </cell>
          <cell r="BC910">
            <v>0</v>
          </cell>
          <cell r="BK910" t="str">
            <v/>
          </cell>
          <cell r="EL910" t="str">
            <v>SI</v>
          </cell>
          <cell r="EM910">
            <v>13</v>
          </cell>
          <cell r="EN910">
            <v>360</v>
          </cell>
          <cell r="EO910">
            <v>45286</v>
          </cell>
          <cell r="EP910">
            <v>45826</v>
          </cell>
          <cell r="ES910" t="str">
            <v>El contrato no tiene Clausula Ambiental</v>
          </cell>
          <cell r="ET910" t="str">
            <v>El contrato no tiene Clausula Ambiental</v>
          </cell>
          <cell r="EU910" t="str">
            <v>OSCAR SEBASTIAN ALESSO</v>
          </cell>
        </row>
        <row r="911">
          <cell r="E911">
            <v>897</v>
          </cell>
          <cell r="F911" t="str">
            <v>897-2022</v>
          </cell>
          <cell r="G911" t="str">
            <v>SECOP I</v>
          </cell>
          <cell r="H911" t="str">
            <v>No Aplica</v>
          </cell>
          <cell r="I911" t="str">
            <v>En Ejecución</v>
          </cell>
          <cell r="J911" t="str">
            <v>https://www.contratos.gov.co/consultas/detalleProceso.do?numConstancia=22-22-34977&amp;g-recaptcha</v>
          </cell>
          <cell r="K911" t="str">
            <v>SDHT-RE-ESP-001-2022</v>
          </cell>
          <cell r="M911" t="str">
            <v>X</v>
          </cell>
          <cell r="N911" t="str">
            <v>NIT</v>
          </cell>
          <cell r="O911">
            <v>900230294</v>
          </cell>
          <cell r="P911">
            <v>1</v>
          </cell>
          <cell r="Q911" t="str">
            <v>No Aplica</v>
          </cell>
          <cell r="R911" t="str">
            <v>No Aplica</v>
          </cell>
          <cell r="S911" t="str">
            <v>VEREDA LOS SOCHES AGUAS CRISTALINAS LOS SOCHES ESP</v>
          </cell>
          <cell r="T911" t="str">
            <v>VEREDA LOS SOCHES AGUAS CRISTALINAS LOS SOCHES ESP</v>
          </cell>
          <cell r="U911" t="str">
            <v>No Aplica</v>
          </cell>
          <cell r="V911">
            <v>44602</v>
          </cell>
          <cell r="W911" t="str">
            <v>No Aplica</v>
          </cell>
          <cell r="X911" t="str">
            <v>No Aplica</v>
          </cell>
          <cell r="Y911" t="str">
            <v>No Aplica</v>
          </cell>
          <cell r="Z911" t="str">
            <v>Contratación Directa</v>
          </cell>
          <cell r="AA911" t="str">
            <v>Contrato</v>
          </cell>
          <cell r="AB911" t="str">
            <v>Transferencia y o Recepción de Recursos</v>
          </cell>
          <cell r="AC911" t="str">
            <v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11">
            <v>44602</v>
          </cell>
          <cell r="AE911">
            <v>44602</v>
          </cell>
          <cell r="AF911">
            <v>44602</v>
          </cell>
          <cell r="AG911">
            <v>44926</v>
          </cell>
          <cell r="AH911">
            <v>10</v>
          </cell>
          <cell r="AI911">
            <v>21</v>
          </cell>
          <cell r="AJ911">
            <v>10.7</v>
          </cell>
          <cell r="AK911">
            <v>10</v>
          </cell>
          <cell r="AL911">
            <v>21</v>
          </cell>
          <cell r="AN911">
            <v>44926</v>
          </cell>
          <cell r="AO911">
            <v>0</v>
          </cell>
          <cell r="AP911">
            <v>0</v>
          </cell>
          <cell r="AQ911">
            <v>0</v>
          </cell>
          <cell r="AR911">
            <v>0</v>
          </cell>
          <cell r="AS911" t="str">
            <v>No Aplican Recursos</v>
          </cell>
          <cell r="AT911" t="str">
            <v>No Aplican Recursos</v>
          </cell>
          <cell r="AU911" t="str">
            <v>No Aplican Recursos</v>
          </cell>
          <cell r="AV911" t="str">
            <v>No Aplican Recursos</v>
          </cell>
          <cell r="AW911" t="str">
            <v>No Aplican Recursos</v>
          </cell>
          <cell r="AX911" t="str">
            <v>No Aplican Recursos</v>
          </cell>
          <cell r="AZ911" t="str">
            <v>No Genera Erogación</v>
          </cell>
          <cell r="BA911" t="str">
            <v>No Aplica</v>
          </cell>
          <cell r="BB911">
            <v>44602</v>
          </cell>
          <cell r="BC911">
            <v>0</v>
          </cell>
          <cell r="BK911" t="str">
            <v/>
          </cell>
          <cell r="EL911" t="str">
            <v>SI</v>
          </cell>
          <cell r="EM911">
            <v>13</v>
          </cell>
          <cell r="EN911">
            <v>360</v>
          </cell>
          <cell r="EO911">
            <v>45286</v>
          </cell>
          <cell r="EP911">
            <v>45826</v>
          </cell>
          <cell r="ES911" t="str">
            <v>El contrato no tiene Clausula Ambiental</v>
          </cell>
          <cell r="ET911" t="str">
            <v>El contrato no tiene Clausula Ambiental</v>
          </cell>
          <cell r="EU911" t="str">
            <v>BELISARIO VILLALBA MARTINEZ</v>
          </cell>
        </row>
        <row r="912">
          <cell r="E912">
            <v>898</v>
          </cell>
          <cell r="F912" t="str">
            <v>898-2022</v>
          </cell>
          <cell r="G912" t="str">
            <v>SECOP I</v>
          </cell>
          <cell r="H912" t="str">
            <v>No Aplica</v>
          </cell>
          <cell r="I912" t="str">
            <v>En Ejecución</v>
          </cell>
          <cell r="J912" t="str">
            <v>https://www.contratos.gov.co/consultas/detalleProceso.do?numConstancia=22-22-34977&amp;g-recaptcha</v>
          </cell>
          <cell r="K912" t="str">
            <v>SDHT-RE-ESP-001-2022</v>
          </cell>
          <cell r="M912" t="str">
            <v>X</v>
          </cell>
          <cell r="N912" t="str">
            <v>NIT</v>
          </cell>
          <cell r="O912">
            <v>900121724</v>
          </cell>
          <cell r="P912">
            <v>8</v>
          </cell>
          <cell r="Q912" t="str">
            <v>No Aplica</v>
          </cell>
          <cell r="R912" t="str">
            <v>No Aplica</v>
          </cell>
          <cell r="S912" t="str">
            <v>ACUEDUCTO AGUAS CLARAS VEREDA OLARTE ESP</v>
          </cell>
          <cell r="T912" t="str">
            <v>ACUEDUCTO AGUAS CLARAS VEREDA OLARTE ESP</v>
          </cell>
          <cell r="U912" t="str">
            <v>No Aplica</v>
          </cell>
          <cell r="V912">
            <v>44602</v>
          </cell>
          <cell r="W912" t="str">
            <v>No Aplica</v>
          </cell>
          <cell r="X912" t="str">
            <v>No Aplica</v>
          </cell>
          <cell r="Y912" t="str">
            <v>No Aplica</v>
          </cell>
          <cell r="Z912" t="str">
            <v>Contratación Directa</v>
          </cell>
          <cell r="AA912" t="str">
            <v>Contrato</v>
          </cell>
          <cell r="AB912" t="str">
            <v>Transferencia y o Recepción de Recursos</v>
          </cell>
          <cell r="AC912"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12">
            <v>44602</v>
          </cell>
          <cell r="AE912">
            <v>44602</v>
          </cell>
          <cell r="AF912">
            <v>44602</v>
          </cell>
          <cell r="AG912">
            <v>44926</v>
          </cell>
          <cell r="AH912">
            <v>10</v>
          </cell>
          <cell r="AI912">
            <v>21</v>
          </cell>
          <cell r="AJ912">
            <v>10.7</v>
          </cell>
          <cell r="AK912">
            <v>10</v>
          </cell>
          <cell r="AL912">
            <v>21</v>
          </cell>
          <cell r="AN912">
            <v>44926</v>
          </cell>
          <cell r="AO912">
            <v>0</v>
          </cell>
          <cell r="AP912">
            <v>0</v>
          </cell>
          <cell r="AQ912">
            <v>0</v>
          </cell>
          <cell r="AR912">
            <v>0</v>
          </cell>
          <cell r="AS912" t="str">
            <v>No Aplican Recursos</v>
          </cell>
          <cell r="AT912" t="str">
            <v>No Aplican Recursos</v>
          </cell>
          <cell r="AU912" t="str">
            <v>No Aplican Recursos</v>
          </cell>
          <cell r="AV912" t="str">
            <v>No Aplican Recursos</v>
          </cell>
          <cell r="AW912" t="str">
            <v>No Aplican Recursos</v>
          </cell>
          <cell r="AX912" t="str">
            <v>No Aplican Recursos</v>
          </cell>
          <cell r="AZ912" t="str">
            <v>No Genera Erogación</v>
          </cell>
          <cell r="BA912" t="str">
            <v>No Aplica</v>
          </cell>
          <cell r="BB912">
            <v>44602</v>
          </cell>
          <cell r="BC912">
            <v>0</v>
          </cell>
          <cell r="BK912" t="str">
            <v/>
          </cell>
          <cell r="EL912" t="str">
            <v>SI</v>
          </cell>
          <cell r="EM912">
            <v>13</v>
          </cell>
          <cell r="EN912">
            <v>360</v>
          </cell>
          <cell r="EO912">
            <v>45286</v>
          </cell>
          <cell r="EP912">
            <v>45826</v>
          </cell>
          <cell r="ES912" t="str">
            <v>El contrato no tiene Clausula Ambiental</v>
          </cell>
          <cell r="ET912" t="str">
            <v>El contrato no tiene Clausula Ambiental</v>
          </cell>
          <cell r="EU912" t="str">
            <v>LIBARDO LOPEZ PINZON</v>
          </cell>
        </row>
        <row r="913">
          <cell r="E913">
            <v>899</v>
          </cell>
          <cell r="F913" t="str">
            <v>899-2022</v>
          </cell>
          <cell r="G913" t="str">
            <v>SECOP I</v>
          </cell>
          <cell r="H913" t="str">
            <v>No Aplica</v>
          </cell>
          <cell r="I913" t="str">
            <v>En Ejecución</v>
          </cell>
          <cell r="J913" t="str">
            <v>https://www.contratos.gov.co/consultas/detalleProceso.do?numConstancia=22-22-34977&amp;g-recaptcha</v>
          </cell>
          <cell r="K913" t="str">
            <v>SDHT-RE-ESP-001-2022</v>
          </cell>
          <cell r="M913" t="str">
            <v>X</v>
          </cell>
          <cell r="N913" t="str">
            <v>NIT</v>
          </cell>
          <cell r="O913">
            <v>830105457</v>
          </cell>
          <cell r="P913">
            <v>5</v>
          </cell>
          <cell r="Q913" t="str">
            <v>No Aplica</v>
          </cell>
          <cell r="R913" t="str">
            <v>No Aplica</v>
          </cell>
          <cell r="S913" t="str">
            <v>ACUEDUCTO DE PIEDRAPARADA ESP</v>
          </cell>
          <cell r="T913" t="str">
            <v>ACUEDUCTO DE PIEDRAPARADA ESP</v>
          </cell>
          <cell r="U913" t="str">
            <v>No Aplica</v>
          </cell>
          <cell r="V913">
            <v>44602</v>
          </cell>
          <cell r="W913" t="str">
            <v>No Aplica</v>
          </cell>
          <cell r="X913" t="str">
            <v>No Aplica</v>
          </cell>
          <cell r="Y913" t="str">
            <v>No Aplica</v>
          </cell>
          <cell r="Z913" t="str">
            <v>Contratación Directa</v>
          </cell>
          <cell r="AA913" t="str">
            <v>Contrato</v>
          </cell>
          <cell r="AB913" t="str">
            <v>Transferencia y o Recepción de Recursos</v>
          </cell>
          <cell r="AC913"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13">
            <v>44602</v>
          </cell>
          <cell r="AE913">
            <v>44602</v>
          </cell>
          <cell r="AF913">
            <v>44602</v>
          </cell>
          <cell r="AG913">
            <v>44926</v>
          </cell>
          <cell r="AH913">
            <v>10</v>
          </cell>
          <cell r="AI913">
            <v>21</v>
          </cell>
          <cell r="AJ913">
            <v>10.7</v>
          </cell>
          <cell r="AK913">
            <v>10</v>
          </cell>
          <cell r="AL913">
            <v>21</v>
          </cell>
          <cell r="AN913">
            <v>44926</v>
          </cell>
          <cell r="AO913">
            <v>0</v>
          </cell>
          <cell r="AP913">
            <v>0</v>
          </cell>
          <cell r="AQ913">
            <v>0</v>
          </cell>
          <cell r="AR913">
            <v>0</v>
          </cell>
          <cell r="AS913" t="str">
            <v>No Aplican Recursos</v>
          </cell>
          <cell r="AT913" t="str">
            <v>No Aplican Recursos</v>
          </cell>
          <cell r="AU913" t="str">
            <v>No Aplican Recursos</v>
          </cell>
          <cell r="AV913" t="str">
            <v>No Aplican Recursos</v>
          </cell>
          <cell r="AW913" t="str">
            <v>No Aplican Recursos</v>
          </cell>
          <cell r="AX913" t="str">
            <v>No Aplican Recursos</v>
          </cell>
          <cell r="AZ913" t="str">
            <v>No Genera Erogación</v>
          </cell>
          <cell r="BA913" t="str">
            <v>No Aplica</v>
          </cell>
          <cell r="BB913">
            <v>44602</v>
          </cell>
          <cell r="BC913">
            <v>0</v>
          </cell>
          <cell r="BK913" t="str">
            <v/>
          </cell>
          <cell r="EL913" t="str">
            <v>SI</v>
          </cell>
          <cell r="EM913">
            <v>13</v>
          </cell>
          <cell r="EN913">
            <v>360</v>
          </cell>
          <cell r="EO913">
            <v>45286</v>
          </cell>
          <cell r="EP913">
            <v>45826</v>
          </cell>
          <cell r="ES913" t="str">
            <v>El contrato no tiene Clausula Ambiental</v>
          </cell>
          <cell r="ET913" t="str">
            <v>El contrato no tiene Clausula Ambiental</v>
          </cell>
          <cell r="EU913" t="str">
            <v>POLIDORO CASTIBLANCO VASQUEZ</v>
          </cell>
        </row>
        <row r="914">
          <cell r="E914">
            <v>900</v>
          </cell>
          <cell r="F914" t="str">
            <v>900-2022</v>
          </cell>
          <cell r="G914" t="str">
            <v>SECOP I</v>
          </cell>
          <cell r="H914" t="str">
            <v>No Aplica</v>
          </cell>
          <cell r="I914" t="str">
            <v>En Ejecución</v>
          </cell>
          <cell r="J914" t="str">
            <v>https://www.contratos.gov.co/consultas/detalleProceso.do?numConstancia=22-22-34977&amp;g-recaptcha</v>
          </cell>
          <cell r="K914" t="str">
            <v>SDHT-RE-ESP-001-2022</v>
          </cell>
          <cell r="M914" t="str">
            <v>X</v>
          </cell>
          <cell r="N914" t="str">
            <v>NIT</v>
          </cell>
          <cell r="O914">
            <v>901145808</v>
          </cell>
          <cell r="P914">
            <v>5</v>
          </cell>
          <cell r="Q914" t="str">
            <v>No Aplica</v>
          </cell>
          <cell r="R914" t="str">
            <v>No Aplica</v>
          </cell>
          <cell r="S914" t="str">
            <v>PROMOAMBIENTAL DISTRITO S.A.S</v>
          </cell>
          <cell r="T914" t="str">
            <v>PROMOAMBIENTAL DISTRITO S.A.S</v>
          </cell>
          <cell r="U914" t="str">
            <v>No Aplica</v>
          </cell>
          <cell r="V914">
            <v>44601</v>
          </cell>
          <cell r="W914" t="str">
            <v>No Aplica</v>
          </cell>
          <cell r="X914" t="str">
            <v>No Aplica</v>
          </cell>
          <cell r="Y914" t="str">
            <v>No Aplica</v>
          </cell>
          <cell r="Z914" t="str">
            <v>Contratación Directa</v>
          </cell>
          <cell r="AA914" t="str">
            <v>Contrato</v>
          </cell>
          <cell r="AB914" t="str">
            <v>Transferencia y o Recepción de Recursos</v>
          </cell>
          <cell r="AC914" t="str">
            <v>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v>
          </cell>
          <cell r="AD914">
            <v>44601</v>
          </cell>
          <cell r="AE914">
            <v>44601</v>
          </cell>
          <cell r="AF914">
            <v>44601</v>
          </cell>
          <cell r="AG914">
            <v>44926</v>
          </cell>
          <cell r="AH914">
            <v>10</v>
          </cell>
          <cell r="AI914">
            <v>22</v>
          </cell>
          <cell r="AJ914">
            <v>10.733333333333333</v>
          </cell>
          <cell r="AK914">
            <v>10</v>
          </cell>
          <cell r="AL914">
            <v>22</v>
          </cell>
          <cell r="AN914">
            <v>44926</v>
          </cell>
          <cell r="AO914">
            <v>0</v>
          </cell>
          <cell r="AP914">
            <v>0</v>
          </cell>
          <cell r="AQ914">
            <v>0</v>
          </cell>
          <cell r="AR914">
            <v>0</v>
          </cell>
          <cell r="AS914" t="str">
            <v>No Aplican Recursos</v>
          </cell>
          <cell r="AT914" t="str">
            <v>No Aplican Recursos</v>
          </cell>
          <cell r="AU914" t="str">
            <v>No Aplican Recursos</v>
          </cell>
          <cell r="AV914" t="str">
            <v>No Aplican Recursos</v>
          </cell>
          <cell r="AW914" t="str">
            <v>No Aplican Recursos</v>
          </cell>
          <cell r="AX914" t="str">
            <v>No Aplican Recursos</v>
          </cell>
          <cell r="AZ914" t="str">
            <v>No Genera Erogación</v>
          </cell>
          <cell r="BA914" t="str">
            <v>No Aplica</v>
          </cell>
          <cell r="BB914">
            <v>44601</v>
          </cell>
          <cell r="BC914">
            <v>0</v>
          </cell>
          <cell r="BK914" t="str">
            <v/>
          </cell>
          <cell r="EL914" t="str">
            <v>SI</v>
          </cell>
          <cell r="EM914">
            <v>13</v>
          </cell>
          <cell r="EN914">
            <v>360</v>
          </cell>
          <cell r="EO914">
            <v>45286</v>
          </cell>
          <cell r="EP914">
            <v>45826</v>
          </cell>
          <cell r="ES914" t="str">
            <v>El contrato no tiene Clausula Ambiental</v>
          </cell>
          <cell r="ET914" t="str">
            <v>El contrato no tiene Clausula Ambiental</v>
          </cell>
          <cell r="EU914" t="str">
            <v xml:space="preserve"> Contratista TOMAS SALVADOR MENDOZA PARDO</v>
          </cell>
        </row>
        <row r="915">
          <cell r="E915">
            <v>901</v>
          </cell>
          <cell r="F915" t="str">
            <v>901-2022</v>
          </cell>
          <cell r="G915" t="str">
            <v>CO1.PCCNTR.3596784</v>
          </cell>
          <cell r="H915" t="str">
            <v xml:space="preserve">REALIZAR AL 100 % DE LOS PREDIOS OBJETO DE ESTUDIO QUE LO REQUIERAN COMO PARTE DE LA FORMULACIÓN Y/O IMPLEMENTACIÓN EN INSTRUMENTOS DE GESTIÓN, UN DOCUMENTO TÉCNICO. </v>
          </cell>
          <cell r="I915" t="str">
            <v>En Ejecución</v>
          </cell>
          <cell r="J915" t="str">
            <v>https://community.secop.gov.co/Public/Tendering/OpportunityDetail/Index?noticeUID=CO1.NTC.2838642&amp;isFromPublicArea=True&amp;isModal=False</v>
          </cell>
          <cell r="K915" t="str">
            <v>SDHT-MC-002-2022</v>
          </cell>
          <cell r="M915" t="str">
            <v>X</v>
          </cell>
          <cell r="N915" t="str">
            <v>NIT</v>
          </cell>
          <cell r="O915">
            <v>901422854</v>
          </cell>
          <cell r="P915">
            <v>2</v>
          </cell>
          <cell r="Q915" t="str">
            <v>No Aplica</v>
          </cell>
          <cell r="R915" t="str">
            <v>No Aplica</v>
          </cell>
          <cell r="S915" t="str">
            <v>AVALUOS E INGENIERIA S.A. - SINGEACCI</v>
          </cell>
          <cell r="T915" t="str">
            <v>AVALUOS E INGENIERIA S.A. - SINGEACCI</v>
          </cell>
          <cell r="U915" t="str">
            <v>No Aplica</v>
          </cell>
          <cell r="V915">
            <v>44623</v>
          </cell>
          <cell r="W915">
            <v>44624</v>
          </cell>
          <cell r="X915" t="str">
            <v>No Aplica</v>
          </cell>
          <cell r="Y915" t="str">
            <v>No Aplica</v>
          </cell>
          <cell r="Z915" t="str">
            <v>Mínima Cuantía</v>
          </cell>
          <cell r="AA915" t="str">
            <v>Contrato</v>
          </cell>
          <cell r="AB915" t="str">
            <v>Prestación de Servicios</v>
          </cell>
          <cell r="AC915" t="str">
            <v>REALIZAR EL AVALÚO COMERCIAL DEL PREDIO QUE SE LE ASIGNE POR LA SECRETARÍA DISTRITAL DEL HÁBITAT (SDHT), EL CUAL SE ENCUENTRA INCLUIDO EN LAS DECLARATORIAS DE DESARROLLO Y/O CONSTRUCCIÓN PRIORITARIA DE COMPETENCIA DE LA MISMA ENTIDAD</v>
          </cell>
          <cell r="AD915">
            <v>44624</v>
          </cell>
          <cell r="AE915">
            <v>44627</v>
          </cell>
          <cell r="AF915">
            <v>44627</v>
          </cell>
          <cell r="AG915">
            <v>44744</v>
          </cell>
          <cell r="AH915">
            <v>4</v>
          </cell>
          <cell r="AI915">
            <v>0</v>
          </cell>
          <cell r="AJ915">
            <v>4</v>
          </cell>
          <cell r="AK915">
            <v>4</v>
          </cell>
          <cell r="AL915">
            <v>0</v>
          </cell>
          <cell r="AM915">
            <v>44744</v>
          </cell>
          <cell r="AN915">
            <v>44744</v>
          </cell>
          <cell r="AO915">
            <v>3304630</v>
          </cell>
          <cell r="AP915">
            <v>3304630</v>
          </cell>
          <cell r="AQ915" t="str">
            <v>No Aplica</v>
          </cell>
          <cell r="AR915" t="e">
            <v>#VALUE!</v>
          </cell>
          <cell r="AS915">
            <v>3813</v>
          </cell>
          <cell r="AT915">
            <v>991</v>
          </cell>
          <cell r="AU915">
            <v>44608</v>
          </cell>
          <cell r="AV915">
            <v>10000000</v>
          </cell>
          <cell r="AW915" t="str">
            <v>O23011601190000007798</v>
          </cell>
          <cell r="AX915" t="str">
            <v>INVERSION</v>
          </cell>
          <cell r="AY915">
            <v>0</v>
          </cell>
          <cell r="AZ915">
            <v>5000304122</v>
          </cell>
          <cell r="BA915">
            <v>927</v>
          </cell>
          <cell r="BB915">
            <v>44623</v>
          </cell>
          <cell r="BC915">
            <v>3304630</v>
          </cell>
          <cell r="BK915" t="str">
            <v/>
          </cell>
          <cell r="CE915" t="str">
            <v/>
          </cell>
          <cell r="CF915" t="str">
            <v/>
          </cell>
          <cell r="EL915" t="str">
            <v>SI</v>
          </cell>
          <cell r="EM915" t="str">
            <v>No indica</v>
          </cell>
          <cell r="EN915">
            <v>120</v>
          </cell>
          <cell r="EO915">
            <v>44864</v>
          </cell>
          <cell r="EP915">
            <v>45644</v>
          </cell>
          <cell r="ES915" t="str">
            <v>El contrato no tiene Clausula Ambiental</v>
          </cell>
          <cell r="ET915" t="str">
            <v>El contrato no tiene Clausula Ambiental</v>
          </cell>
          <cell r="EU915" t="str">
            <v>FAVIAN DAVID TRUJILLO COPETE</v>
          </cell>
        </row>
        <row r="916">
          <cell r="E916">
            <v>902</v>
          </cell>
          <cell r="F916" t="str">
            <v>902-2022</v>
          </cell>
          <cell r="G916" t="str">
            <v>CO1.PCCNTR.3617124</v>
          </cell>
          <cell r="H916" t="str">
            <v>No Aplica</v>
          </cell>
          <cell r="I916" t="str">
            <v>En Ejecución</v>
          </cell>
          <cell r="J916" t="str">
            <v>https://community.secop.gov.co/Public/Tendering/OpportunityDetail/Index?noticeUID=CO1.NTC.2856601&amp;isFromPublicArea=True&amp;isModal=False</v>
          </cell>
          <cell r="K916" t="str">
            <v>SDHT-MC-003-2022</v>
          </cell>
          <cell r="M916" t="str">
            <v>X</v>
          </cell>
          <cell r="N916" t="str">
            <v>NIT</v>
          </cell>
          <cell r="O916">
            <v>900274811</v>
          </cell>
          <cell r="P916">
            <v>7</v>
          </cell>
          <cell r="Q916" t="str">
            <v>No Aplica</v>
          </cell>
          <cell r="R916" t="str">
            <v>No Aplica</v>
          </cell>
          <cell r="S916" t="str">
            <v>EYM COMPANY S.A.S</v>
          </cell>
          <cell r="T916" t="str">
            <v>EYM COMPANY S.A.S</v>
          </cell>
          <cell r="U916" t="str">
            <v>No Aplica</v>
          </cell>
          <cell r="V916">
            <v>44636</v>
          </cell>
          <cell r="W916">
            <v>44644</v>
          </cell>
          <cell r="X916" t="str">
            <v>No Aplica</v>
          </cell>
          <cell r="Y916" t="str">
            <v>No Aplica</v>
          </cell>
          <cell r="Z916" t="str">
            <v>Mínima Cuantía</v>
          </cell>
          <cell r="AA916" t="str">
            <v>Contrato</v>
          </cell>
          <cell r="AB916" t="str">
            <v>Prestación de Servicios</v>
          </cell>
          <cell r="AC916" t="str">
            <v>PRESTAR EL SERVICIO DE MANTENIMIENTO PREVENTIVO Y CORRECTIVO CON SUMINISTRO DE REPUESTOS Y MANO DE OBRA PARA EL PARQUE AUTOMOTOR DE LA SECRETARIA DISTRITAL DEL HÁBITAT.</v>
          </cell>
          <cell r="AD916">
            <v>44644</v>
          </cell>
          <cell r="AE916">
            <v>44644</v>
          </cell>
          <cell r="AF916">
            <v>44644</v>
          </cell>
          <cell r="AG916">
            <v>44926</v>
          </cell>
          <cell r="AH916">
            <v>9</v>
          </cell>
          <cell r="AI916">
            <v>8</v>
          </cell>
          <cell r="AJ916">
            <v>9.2666666666666675</v>
          </cell>
          <cell r="AK916">
            <v>9</v>
          </cell>
          <cell r="AL916">
            <v>8</v>
          </cell>
          <cell r="AM916">
            <v>44926</v>
          </cell>
          <cell r="AN916">
            <v>44926</v>
          </cell>
          <cell r="AO916">
            <v>65000000</v>
          </cell>
          <cell r="AP916">
            <v>65000000</v>
          </cell>
          <cell r="AQ916" t="str">
            <v>No Aplica</v>
          </cell>
          <cell r="AR916" t="e">
            <v>#VALUE!</v>
          </cell>
          <cell r="AS916" t="e">
            <v>#N/A</v>
          </cell>
          <cell r="AT916">
            <v>988</v>
          </cell>
          <cell r="AU916">
            <v>44608</v>
          </cell>
          <cell r="AV916">
            <v>80000000</v>
          </cell>
          <cell r="AW916" t="str">
            <v>O2120202008078714102</v>
          </cell>
          <cell r="AX916" t="str">
            <v>FUNCIONAMIENTO</v>
          </cell>
          <cell r="AY916">
            <v>0</v>
          </cell>
          <cell r="AZ916">
            <v>5000307169</v>
          </cell>
          <cell r="BA916">
            <v>939</v>
          </cell>
          <cell r="BB916">
            <v>44637</v>
          </cell>
          <cell r="BC916">
            <v>65000000</v>
          </cell>
          <cell r="BK916" t="str">
            <v/>
          </cell>
          <cell r="CE916" t="str">
            <v/>
          </cell>
          <cell r="CF916" t="str">
            <v/>
          </cell>
          <cell r="EL916" t="str">
            <v>SI</v>
          </cell>
          <cell r="EO916">
            <v>44926</v>
          </cell>
          <cell r="EP916">
            <v>45826</v>
          </cell>
          <cell r="ES916" t="str">
            <v xml:space="preserve">Obligaciones Especificas  Numeral 23, 24 y 25 </v>
          </cell>
          <cell r="ET916" t="str">
            <v>23. Certificar la adecuada disposición final de los aceites usados, con un operador autorizado, cumpliendo con los requisitos y normas ambientales relacionadas con la materia.
24. Certificar la adecuada disposición final de las baterías y las llantas y demás residuos y desechos resultantes de los elementos reemplazados a los vehículos de la Entidad, cumpliendo con las normas ambientales relacionadas con la materia.
25.Presentar trimestralmente y cada vez que lo requiera la SDHT, la información y soportes de “Cadena de gestión de los residuos peligrosos RESPEL (certificados de disposición final de residuos peligrosos, registros de movilizador y de acopiadores de este tipo de residuos)” generados en el mantenimiento de los vehículos asignados para la prestación del servicio en la SDHT</v>
          </cell>
          <cell r="EU916" t="str">
            <v>CARLOS ANDRES SUA RAMIREZ</v>
          </cell>
        </row>
        <row r="917">
          <cell r="E917">
            <v>87454</v>
          </cell>
          <cell r="F917" t="str">
            <v>87454-2022</v>
          </cell>
          <cell r="G917" t="str">
            <v>Tienda Virtual CCE</v>
          </cell>
          <cell r="H917" t="str">
            <v>No Aplica</v>
          </cell>
          <cell r="I917" t="str">
            <v>En Ejecución</v>
          </cell>
          <cell r="J917" t="str">
            <v>https://colombiacompra.gov.co/tienda-virtual-del-estado-colombiano/ordenes-compra/87454</v>
          </cell>
          <cell r="K917">
            <v>87454</v>
          </cell>
          <cell r="M917" t="str">
            <v>X</v>
          </cell>
          <cell r="N917" t="str">
            <v>NIT</v>
          </cell>
          <cell r="O917">
            <v>830095213</v>
          </cell>
          <cell r="P917">
            <v>0</v>
          </cell>
          <cell r="Q917" t="str">
            <v>No Aplica</v>
          </cell>
          <cell r="R917" t="str">
            <v>No Aplica</v>
          </cell>
          <cell r="S917" t="str">
            <v>ORGANIZACIÓN TERPEL S.A</v>
          </cell>
          <cell r="T917" t="str">
            <v>ORGANIZACIÓN TERPEL S.A</v>
          </cell>
          <cell r="U917" t="str">
            <v>No Aplica</v>
          </cell>
          <cell r="V917">
            <v>44648</v>
          </cell>
          <cell r="W917">
            <v>44691</v>
          </cell>
          <cell r="X917" t="str">
            <v>No Aplica</v>
          </cell>
          <cell r="Y917" t="str">
            <v>No Aplica</v>
          </cell>
          <cell r="Z917" t="str">
            <v>Orden de Compra</v>
          </cell>
          <cell r="AA917" t="str">
            <v>Contrato</v>
          </cell>
          <cell r="AB917" t="str">
            <v>Suministro</v>
          </cell>
          <cell r="AC917" t="str">
            <v>SUMINISTRO DE COMBUSTIBLE: GASOLINA CORRIENTE Y DIESEL PARA EL PARQUE AUTOMOTOR DE LA SECRETARÍA DISTRITAL DEL HÁBITAT</v>
          </cell>
          <cell r="AD917">
            <v>44691</v>
          </cell>
          <cell r="AE917">
            <v>44692</v>
          </cell>
          <cell r="AF917">
            <v>44692</v>
          </cell>
          <cell r="AG917">
            <v>45026</v>
          </cell>
          <cell r="AH917">
            <v>12</v>
          </cell>
          <cell r="AI917">
            <v>0</v>
          </cell>
          <cell r="AJ917">
            <v>12</v>
          </cell>
          <cell r="AK917">
            <v>12</v>
          </cell>
          <cell r="AL917">
            <v>0</v>
          </cell>
          <cell r="AM917">
            <v>45026</v>
          </cell>
          <cell r="AN917">
            <v>45026</v>
          </cell>
          <cell r="AO917">
            <v>30501000</v>
          </cell>
          <cell r="AP917">
            <v>30501000</v>
          </cell>
          <cell r="AQ917" t="str">
            <v>No Aplica</v>
          </cell>
          <cell r="AR917" t="e">
            <v>#VALUE!</v>
          </cell>
          <cell r="AS917" t="e">
            <v>#N/A</v>
          </cell>
          <cell r="AT917">
            <v>987</v>
          </cell>
          <cell r="AU917">
            <v>44608</v>
          </cell>
          <cell r="AV917">
            <v>30501000</v>
          </cell>
          <cell r="AW917" t="str">
            <v>O2120201003033331101</v>
          </cell>
          <cell r="AX917" t="str">
            <v>FUNCIONAMIENTO</v>
          </cell>
          <cell r="AZ917">
            <v>5000309940</v>
          </cell>
          <cell r="BA917">
            <v>952</v>
          </cell>
          <cell r="BB917">
            <v>44649</v>
          </cell>
          <cell r="BC917">
            <v>30501000</v>
          </cell>
          <cell r="BK917" t="str">
            <v/>
          </cell>
          <cell r="EL917" t="str">
            <v>SI</v>
          </cell>
          <cell r="EM917" t="str">
            <v>No indica</v>
          </cell>
          <cell r="EN917">
            <v>120</v>
          </cell>
          <cell r="EO917">
            <v>45146</v>
          </cell>
          <cell r="EP917">
            <v>45926</v>
          </cell>
          <cell r="ES917" t="str">
            <v>El contrato no tiene Clausula Ambiental</v>
          </cell>
          <cell r="ET917" t="str">
            <v>El contrato no tiene Clausula Ambiental</v>
          </cell>
        </row>
        <row r="918">
          <cell r="E918">
            <v>903</v>
          </cell>
          <cell r="F918" t="str">
            <v>903-2022</v>
          </cell>
          <cell r="G918" t="str">
            <v>CO1.PCCNTR.3634968</v>
          </cell>
          <cell r="H918" t="str">
            <v>No Aplica</v>
          </cell>
          <cell r="I918" t="str">
            <v>En Ejecución</v>
          </cell>
          <cell r="J918" t="str">
            <v>https://community.secop.gov.co/Public/Tendering/OpportunityDetail/Index?noticeUID=CO1.NTC.2875032&amp;isFromPublicArea=True&amp;isModal=False</v>
          </cell>
          <cell r="K918" t="str">
            <v>SDHT-MC-005-2022</v>
          </cell>
          <cell r="M918" t="str">
            <v>X</v>
          </cell>
          <cell r="N918" t="str">
            <v>NIT</v>
          </cell>
          <cell r="O918">
            <v>860002534</v>
          </cell>
          <cell r="P918">
            <v>0</v>
          </cell>
          <cell r="Q918" t="str">
            <v>No Aplica</v>
          </cell>
          <cell r="R918" t="str">
            <v>No Aplica</v>
          </cell>
          <cell r="S918" t="str">
            <v>ZURICH COLOMBIA SEGUROS S.A</v>
          </cell>
          <cell r="T918" t="str">
            <v>ZURICH COLOMBIA SEGUROS S.A</v>
          </cell>
          <cell r="U918" t="str">
            <v>No Aplica</v>
          </cell>
          <cell r="V918">
            <v>44650</v>
          </cell>
          <cell r="W918" t="str">
            <v>No Aplica</v>
          </cell>
          <cell r="X918" t="str">
            <v>No Aplica</v>
          </cell>
          <cell r="Y918" t="str">
            <v>No Aplica</v>
          </cell>
          <cell r="Z918" t="str">
            <v>Mínima Cuantía</v>
          </cell>
          <cell r="AA918" t="str">
            <v>Contrato</v>
          </cell>
          <cell r="AB918" t="str">
            <v>Seguros</v>
          </cell>
          <cell r="AC918" t="str">
            <v>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v>
          </cell>
          <cell r="AD918">
            <v>44652</v>
          </cell>
          <cell r="AE918">
            <v>44652</v>
          </cell>
          <cell r="AF918">
            <v>44652</v>
          </cell>
          <cell r="AG918">
            <v>45015</v>
          </cell>
          <cell r="AH918">
            <v>12</v>
          </cell>
          <cell r="AI918">
            <v>0</v>
          </cell>
          <cell r="AJ918">
            <v>12</v>
          </cell>
          <cell r="AK918">
            <v>12</v>
          </cell>
          <cell r="AL918">
            <v>0</v>
          </cell>
          <cell r="AM918">
            <v>45015</v>
          </cell>
          <cell r="AN918">
            <v>45015</v>
          </cell>
          <cell r="AO918">
            <v>40670893</v>
          </cell>
          <cell r="AP918">
            <v>40670893</v>
          </cell>
          <cell r="AQ918" t="str">
            <v>No Aplica</v>
          </cell>
          <cell r="AR918" t="e">
            <v>#VALUE!</v>
          </cell>
          <cell r="AS918" t="e">
            <v>#N/A</v>
          </cell>
          <cell r="AT918">
            <v>899</v>
          </cell>
          <cell r="AU918">
            <v>44580</v>
          </cell>
          <cell r="AV918">
            <v>41000000</v>
          </cell>
          <cell r="AW918" t="str">
            <v>O212020200701030571355</v>
          </cell>
          <cell r="AX918" t="str">
            <v>FUNCIONAMIENTO</v>
          </cell>
          <cell r="AZ918">
            <v>5000310699</v>
          </cell>
          <cell r="BA918">
            <v>956</v>
          </cell>
          <cell r="BB918">
            <v>44652</v>
          </cell>
          <cell r="BC918">
            <v>40670893</v>
          </cell>
          <cell r="BK918" t="str">
            <v/>
          </cell>
          <cell r="CE918" t="str">
            <v/>
          </cell>
          <cell r="CF918" t="str">
            <v/>
          </cell>
          <cell r="EL918" t="str">
            <v>SI</v>
          </cell>
          <cell r="EM918" t="str">
            <v>Literal N - Numeral 16 - Obligaciones Generales</v>
          </cell>
          <cell r="EN918">
            <v>120</v>
          </cell>
          <cell r="EO918">
            <v>45135</v>
          </cell>
          <cell r="EP918">
            <v>45915</v>
          </cell>
          <cell r="ES918" t="str">
            <v>El contrato no tiene Clausula Ambiental</v>
          </cell>
          <cell r="ET918" t="str">
            <v>El contrato no tiene Clausula Ambiental</v>
          </cell>
          <cell r="EU918" t="str">
            <v>LUZ STELLA BARAJAS</v>
          </cell>
        </row>
        <row r="919">
          <cell r="E919">
            <v>904</v>
          </cell>
          <cell r="F919" t="str">
            <v>904-2022</v>
          </cell>
          <cell r="G919" t="str">
            <v>CO1.PCCNTR.3653001</v>
          </cell>
          <cell r="H919" t="str">
            <v>REALIZAR EL 100% DEL MANTENIMIENTO DE LAS 3 SEDES DE LA SDHT</v>
          </cell>
          <cell r="I919" t="str">
            <v>En Ejecución</v>
          </cell>
          <cell r="J919" t="str">
            <v>https://community.secop.gov.co/Public/Tendering/OpportunityDetail/Index?noticeUID=CO1.NTC.2881731&amp;isFromPublicArea=True&amp;isModal=False</v>
          </cell>
          <cell r="K919" t="str">
            <v>SDHT-SASI-004-2022</v>
          </cell>
          <cell r="M919" t="str">
            <v>X</v>
          </cell>
          <cell r="N919" t="str">
            <v>NIT</v>
          </cell>
          <cell r="O919">
            <v>900455314</v>
          </cell>
          <cell r="P919">
            <v>5</v>
          </cell>
          <cell r="Q919" t="str">
            <v>No Aplica</v>
          </cell>
          <cell r="R919" t="str">
            <v>No Aplica</v>
          </cell>
          <cell r="S919" t="str">
            <v>NEW COPIERS TECNOLOGY LTDA</v>
          </cell>
          <cell r="T919" t="str">
            <v>NEW COPIERS TECNOLOGY LTDA</v>
          </cell>
          <cell r="U919" t="str">
            <v>No Aplica</v>
          </cell>
          <cell r="V919">
            <v>44664</v>
          </cell>
          <cell r="W919">
            <v>44669</v>
          </cell>
          <cell r="X919" t="str">
            <v>No Aplica</v>
          </cell>
          <cell r="Y919" t="str">
            <v>No Aplica</v>
          </cell>
          <cell r="Z919" t="str">
            <v>SA-Menor Cuantía</v>
          </cell>
          <cell r="AA919" t="str">
            <v>Contrato</v>
          </cell>
          <cell r="AB919" t="str">
            <v>Prestación de Servicios</v>
          </cell>
          <cell r="AC919" t="str">
            <v>PRESTAR MEDIANTE EL SISTEMA DE OUTSOURCING EL SERVICIO INTEGRAL DE FOTOCOPIADO Y SERVICIOS AFINES, A PRECIOS UNITARIOS PARA LA SECRETARIA DISTRITAL DEL HÁBITAT</v>
          </cell>
          <cell r="AD919">
            <v>44669</v>
          </cell>
          <cell r="AE919">
            <v>44669</v>
          </cell>
          <cell r="AF919">
            <v>44669</v>
          </cell>
          <cell r="AG919">
            <v>44974</v>
          </cell>
          <cell r="AH919">
            <v>10</v>
          </cell>
          <cell r="AI919">
            <v>0</v>
          </cell>
          <cell r="AJ919">
            <v>10</v>
          </cell>
          <cell r="AK919">
            <v>10</v>
          </cell>
          <cell r="AL919">
            <v>0</v>
          </cell>
          <cell r="AM919">
            <v>44974</v>
          </cell>
          <cell r="AN919">
            <v>44974</v>
          </cell>
          <cell r="AO919">
            <v>444000000</v>
          </cell>
          <cell r="AP919">
            <v>444000000</v>
          </cell>
          <cell r="AQ919" t="str">
            <v>No Aplica</v>
          </cell>
          <cell r="AR919" t="e">
            <v>#VALUE!</v>
          </cell>
          <cell r="AS919">
            <v>3042</v>
          </cell>
          <cell r="AT919">
            <v>976</v>
          </cell>
          <cell r="AU919">
            <v>44600</v>
          </cell>
          <cell r="AV919">
            <v>444000000</v>
          </cell>
          <cell r="AW919" t="str">
            <v>O23011605560000007754</v>
          </cell>
          <cell r="AX919" t="str">
            <v>INVERSION</v>
          </cell>
          <cell r="AZ919" t="str">
            <v>5000313303</v>
          </cell>
          <cell r="BA919">
            <v>964</v>
          </cell>
          <cell r="BB919">
            <v>44664</v>
          </cell>
          <cell r="BC919">
            <v>444000000</v>
          </cell>
          <cell r="BK919" t="str">
            <v/>
          </cell>
          <cell r="CE919" t="str">
            <v/>
          </cell>
          <cell r="CF919" t="str">
            <v/>
          </cell>
          <cell r="EL919" t="str">
            <v>SI</v>
          </cell>
          <cell r="EM919">
            <v>12</v>
          </cell>
          <cell r="EN919">
            <v>120</v>
          </cell>
          <cell r="EO919">
            <v>45094</v>
          </cell>
          <cell r="EP919">
            <v>45874</v>
          </cell>
          <cell r="ES919" t="str">
            <v>El contrato no tiene Clausula Ambiental</v>
          </cell>
          <cell r="ET919" t="str">
            <v>El contrato no tiene Clausula Ambiental</v>
          </cell>
          <cell r="EU919" t="str">
            <v>CARLOS ALBERTO AVILA CABALLERO</v>
          </cell>
        </row>
        <row r="920">
          <cell r="E920">
            <v>905</v>
          </cell>
          <cell r="F920" t="str">
            <v>905-2022</v>
          </cell>
          <cell r="G920" t="str">
            <v>CO1.PCCNTR.3669752</v>
          </cell>
          <cell r="H920" t="str">
            <v>No Aplica</v>
          </cell>
          <cell r="I920" t="str">
            <v>En Ejecución</v>
          </cell>
          <cell r="J920" t="str">
            <v>https://community.secop.gov.co/Public/Tendering/OpportunityDetail/Index?noticeUID=CO1.NTC.2903880&amp;isFromPublicArea=True&amp;isModal=False</v>
          </cell>
          <cell r="K920" t="str">
            <v>SDHT-MC-007-2022</v>
          </cell>
          <cell r="M920" t="str">
            <v>X</v>
          </cell>
          <cell r="N920" t="str">
            <v>NIT</v>
          </cell>
          <cell r="O920">
            <v>900527088</v>
          </cell>
          <cell r="P920">
            <v>5</v>
          </cell>
          <cell r="Q920" t="str">
            <v>No Aplica</v>
          </cell>
          <cell r="R920" t="str">
            <v>No Aplica</v>
          </cell>
          <cell r="S920" t="str">
            <v>REALTIME C&amp;S S.A.S</v>
          </cell>
          <cell r="T920" t="str">
            <v>REALTIME C&amp;S S.A.S</v>
          </cell>
          <cell r="U920" t="str">
            <v>No Aplica</v>
          </cell>
          <cell r="V920">
            <v>44679</v>
          </cell>
          <cell r="W920">
            <v>44680</v>
          </cell>
          <cell r="X920" t="str">
            <v>No Aplica</v>
          </cell>
          <cell r="Y920" t="str">
            <v>No Aplica</v>
          </cell>
          <cell r="Z920" t="str">
            <v>Mínima Cuantía</v>
          </cell>
          <cell r="AA920" t="str">
            <v>Contrato</v>
          </cell>
          <cell r="AB920" t="str">
            <v>Prestación de Servicios</v>
          </cell>
          <cell r="AC920" t="str">
            <v>RENOVACIÓN DEL BLOQUE DE DIRECCIONES DE IPV6 DE LA SECRETARIA DISTRITAL DEL HÁBITAT.</v>
          </cell>
          <cell r="AD920">
            <v>44680</v>
          </cell>
          <cell r="AE920">
            <v>44680</v>
          </cell>
          <cell r="AF920">
            <v>44680</v>
          </cell>
          <cell r="AG920">
            <v>44725</v>
          </cell>
          <cell r="AH920">
            <v>1</v>
          </cell>
          <cell r="AI920">
            <v>15</v>
          </cell>
          <cell r="AJ920">
            <v>1.5</v>
          </cell>
          <cell r="AK920">
            <v>1</v>
          </cell>
          <cell r="AL920">
            <v>15</v>
          </cell>
          <cell r="AM920">
            <v>44725</v>
          </cell>
          <cell r="AN920">
            <v>44725</v>
          </cell>
          <cell r="AO920">
            <v>3300000</v>
          </cell>
          <cell r="AP920">
            <v>3300000</v>
          </cell>
          <cell r="AQ920" t="str">
            <v>No Aplica</v>
          </cell>
          <cell r="AR920" t="e">
            <v>#VALUE!</v>
          </cell>
          <cell r="AS920" t="e">
            <v>#N/A</v>
          </cell>
          <cell r="AT920">
            <v>1022</v>
          </cell>
          <cell r="AU920">
            <v>44657</v>
          </cell>
          <cell r="AV920">
            <v>5000000</v>
          </cell>
          <cell r="AW920" t="str">
            <v>O21202020070373390</v>
          </cell>
          <cell r="AX920" t="str">
            <v>FUNCIONAMIENTO</v>
          </cell>
          <cell r="AZ920" t="str">
            <v>5000315678</v>
          </cell>
          <cell r="BA920">
            <v>978</v>
          </cell>
          <cell r="BB920">
            <v>44679</v>
          </cell>
          <cell r="BC920">
            <v>3300000</v>
          </cell>
          <cell r="BK920" t="str">
            <v/>
          </cell>
          <cell r="CE920" t="str">
            <v/>
          </cell>
          <cell r="CF920" t="str">
            <v/>
          </cell>
          <cell r="EO920">
            <v>44725</v>
          </cell>
          <cell r="EP920">
            <v>45625</v>
          </cell>
          <cell r="ES920" t="str">
            <v>El contrato no tiene Clausula Ambiental</v>
          </cell>
          <cell r="ET920" t="str">
            <v>El contrato no tiene Clausula Ambiental</v>
          </cell>
          <cell r="EU920" t="str">
            <v>RAFAEL RICARDO MORALES LOPEZ</v>
          </cell>
        </row>
        <row r="921">
          <cell r="E921">
            <v>906</v>
          </cell>
          <cell r="F921" t="str">
            <v>906-2022</v>
          </cell>
          <cell r="G921" t="str">
            <v>CO1.PCCNTR.3688361</v>
          </cell>
          <cell r="H921" t="str">
            <v>No Aplica</v>
          </cell>
          <cell r="I921" t="str">
            <v>En Ejecución</v>
          </cell>
          <cell r="J921" t="str">
            <v>https://community.secop.gov.co/Public/Tendering/OpportunityDetail/Index?noticeUID=CO1.NTC.2919407&amp;isFromPublicArea=True&amp;isModal=False</v>
          </cell>
          <cell r="K921" t="str">
            <v>SDHT-MC-010-2022</v>
          </cell>
          <cell r="M921" t="str">
            <v>X</v>
          </cell>
          <cell r="N921" t="str">
            <v>NIT</v>
          </cell>
          <cell r="O921">
            <v>900891255</v>
          </cell>
          <cell r="P921">
            <v>8</v>
          </cell>
          <cell r="Q921" t="str">
            <v>No Aplica</v>
          </cell>
          <cell r="R921" t="str">
            <v>No Aplica</v>
          </cell>
          <cell r="S921" t="str">
            <v>BIOSOC ASEO S.A.S</v>
          </cell>
          <cell r="T921" t="str">
            <v>BIOSOC ASEO S.A.S</v>
          </cell>
          <cell r="U921" t="str">
            <v>No Aplica</v>
          </cell>
          <cell r="V921">
            <v>44693</v>
          </cell>
          <cell r="W921">
            <v>44697</v>
          </cell>
          <cell r="X921" t="str">
            <v>No Aplica</v>
          </cell>
          <cell r="Y921" t="str">
            <v>No Aplica</v>
          </cell>
          <cell r="Z921" t="str">
            <v>Mínima Cuantía</v>
          </cell>
          <cell r="AA921" t="str">
            <v>Contrato</v>
          </cell>
          <cell r="AB921" t="str">
            <v>Prestación de Servicios</v>
          </cell>
          <cell r="AC921" t="str">
            <v>PRESTAR SERVICIOS INTEGRALES DE HIGIENE Y BIOSEGURIDAD PARA LAS BATERÍAS SANITARIAS DE LA SECRETARÍA DISTRITAL DEL HÁBITAT</v>
          </cell>
          <cell r="AD921">
            <v>44697</v>
          </cell>
          <cell r="AE921">
            <v>44698</v>
          </cell>
          <cell r="AF921">
            <v>44698</v>
          </cell>
          <cell r="AG921">
            <v>44908</v>
          </cell>
          <cell r="AH921">
            <v>6</v>
          </cell>
          <cell r="AI921">
            <v>27</v>
          </cell>
          <cell r="AJ921">
            <v>6.9</v>
          </cell>
          <cell r="AK921">
            <v>6</v>
          </cell>
          <cell r="AL921">
            <v>27</v>
          </cell>
          <cell r="AM921">
            <v>44908</v>
          </cell>
          <cell r="AN921">
            <v>44908</v>
          </cell>
          <cell r="AO921">
            <v>24942965</v>
          </cell>
          <cell r="AP921">
            <v>24942965</v>
          </cell>
          <cell r="AQ921" t="str">
            <v>No Aplica</v>
          </cell>
          <cell r="AR921" t="e">
            <v>#VALUE!</v>
          </cell>
          <cell r="AS921" t="e">
            <v>#N/A</v>
          </cell>
          <cell r="AT921">
            <v>996</v>
          </cell>
          <cell r="AU921">
            <v>44620</v>
          </cell>
          <cell r="AV921">
            <v>25000000</v>
          </cell>
          <cell r="AW921" t="str">
            <v>O21202020090494411</v>
          </cell>
          <cell r="AX921" t="str">
            <v>FUNCIONAMIENTO</v>
          </cell>
          <cell r="AZ921" t="str">
            <v>5000319929</v>
          </cell>
          <cell r="BA921">
            <v>1002</v>
          </cell>
          <cell r="BB921">
            <v>44694</v>
          </cell>
          <cell r="BC921">
            <v>24942965</v>
          </cell>
          <cell r="BK921" t="str">
            <v/>
          </cell>
          <cell r="CE921" t="str">
            <v/>
          </cell>
          <cell r="CF921" t="str">
            <v/>
          </cell>
          <cell r="EL921" t="str">
            <v>SI</v>
          </cell>
          <cell r="EM921" t="str">
            <v>No Indica</v>
          </cell>
          <cell r="EN921">
            <v>120</v>
          </cell>
          <cell r="EO921">
            <v>45028</v>
          </cell>
          <cell r="EP921">
            <v>45808</v>
          </cell>
          <cell r="ES921" t="str">
            <v>Obligaciones Especificas  Numeral 8 y 11</v>
          </cell>
          <cell r="ET921" t="str">
            <v xml:space="preserve">8. Entregar mensualmente la certificación de disposición final de los residuos sanitarios y de los envases de los aromatizadores
11. Presentar una vez se suscriba el contrato, los procedimientos de recolección, transporte, almacenamiento, tratamiento y disposición final que se le darán a los residuos biosanitarios, los cuales deben cumplir en su totalidad con la normatividad vigente 
(Decreto 351 de 2014 y demás normas que lo
complementes, reglamenten o sustituyan). </v>
          </cell>
          <cell r="EU921" t="str">
            <v>Mauro Andrés Gonzalez Cantor</v>
          </cell>
        </row>
        <row r="922">
          <cell r="E922">
            <v>907</v>
          </cell>
          <cell r="F922" t="str">
            <v>907-2022</v>
          </cell>
          <cell r="G922" t="str">
            <v>CO1.PCCNTR.3702108</v>
          </cell>
          <cell r="H922" t="str">
            <v>No Aplica</v>
          </cell>
          <cell r="I922" t="str">
            <v>En Ejecución</v>
          </cell>
          <cell r="J922" t="str">
            <v>https://community.secop.gov.co/Public/Tendering/OpportunityDetail/Index?noticeUID=CO1.NTC.2929854&amp;isFromPublicArea=True&amp;isModal=False</v>
          </cell>
          <cell r="K922" t="str">
            <v>SDHT-MC-008-2022</v>
          </cell>
          <cell r="M922" t="str">
            <v>X</v>
          </cell>
          <cell r="N922" t="str">
            <v>NIT</v>
          </cell>
          <cell r="O922">
            <v>900960810</v>
          </cell>
          <cell r="P922">
            <v>2</v>
          </cell>
          <cell r="Q922" t="str">
            <v>No Aplica</v>
          </cell>
          <cell r="R922" t="str">
            <v>No Aplica</v>
          </cell>
          <cell r="S922" t="str">
            <v>DIEGO CASTRO INDUSTRIA Y CONSTRUCCION S.A.S</v>
          </cell>
          <cell r="T922" t="str">
            <v>DIEGO CASTRO INDUSTRIA Y CONSTRUCCION S.A.S</v>
          </cell>
          <cell r="U922" t="str">
            <v>No Aplica</v>
          </cell>
          <cell r="V922">
            <v>44700</v>
          </cell>
          <cell r="W922">
            <v>44704</v>
          </cell>
          <cell r="X922" t="str">
            <v>No Aplica</v>
          </cell>
          <cell r="Y922" t="str">
            <v>No Aplica</v>
          </cell>
          <cell r="Z922" t="str">
            <v>Mínima Cuantía</v>
          </cell>
          <cell r="AA922" t="str">
            <v>Contrato</v>
          </cell>
          <cell r="AB922" t="str">
            <v>Suministro</v>
          </cell>
          <cell r="AC922" t="str">
            <v>SUMINISTRO DE MATERIALES, ELEMENTOS Y HERRAMIENTAS PARA EL MANTENIMIENTO DE LA ENTIDAD</v>
          </cell>
          <cell r="AD922">
            <v>44704</v>
          </cell>
          <cell r="AE922">
            <v>44704</v>
          </cell>
          <cell r="AF922">
            <v>44704</v>
          </cell>
          <cell r="AG922">
            <v>44926</v>
          </cell>
          <cell r="AH922">
            <v>7</v>
          </cell>
          <cell r="AI922">
            <v>9</v>
          </cell>
          <cell r="AJ922">
            <v>7.3</v>
          </cell>
          <cell r="AK922">
            <v>7</v>
          </cell>
          <cell r="AL922">
            <v>9</v>
          </cell>
          <cell r="AM922">
            <v>44926</v>
          </cell>
          <cell r="AN922">
            <v>44926</v>
          </cell>
          <cell r="AO922">
            <v>15000000</v>
          </cell>
          <cell r="AP922">
            <v>15000000</v>
          </cell>
          <cell r="AQ922" t="str">
            <v>No Aplica</v>
          </cell>
          <cell r="AR922" t="e">
            <v>#VALUE!</v>
          </cell>
          <cell r="AS922" t="e">
            <v>#N/A</v>
          </cell>
          <cell r="AT922">
            <v>990</v>
          </cell>
          <cell r="AU922">
            <v>44608</v>
          </cell>
          <cell r="AV922">
            <v>15000000</v>
          </cell>
          <cell r="AW922" t="str">
            <v>O2120201004024299991</v>
          </cell>
          <cell r="AX922" t="str">
            <v>FUNCIONAMIENTO</v>
          </cell>
          <cell r="AZ922" t="str">
            <v>5000321428</v>
          </cell>
          <cell r="BA922">
            <v>1016</v>
          </cell>
          <cell r="BB922">
            <v>44700</v>
          </cell>
          <cell r="BC922">
            <v>15000000</v>
          </cell>
          <cell r="BK922" t="str">
            <v/>
          </cell>
          <cell r="CE922" t="str">
            <v/>
          </cell>
          <cell r="CF922" t="str">
            <v/>
          </cell>
          <cell r="EL922" t="str">
            <v>SI</v>
          </cell>
          <cell r="EM922" t="str">
            <v>11 - Estudio Previo</v>
          </cell>
          <cell r="EN922">
            <v>120</v>
          </cell>
          <cell r="EO922">
            <v>45046</v>
          </cell>
          <cell r="EP922">
            <v>45826</v>
          </cell>
          <cell r="ES922" t="str">
            <v>Numeral 16 - Obligaciones especificas Numeral 13</v>
          </cell>
          <cell r="ET922" t="str">
            <v>13. Cumplir con las normas ambientales vigentes, en lo referente al suministro de elementos, materiales y herramientas. 
14. Suministrar fuentes lumínicas de alta eficacia, según lo establecido en la normatividad vigente aplicable.</v>
          </cell>
        </row>
        <row r="923">
          <cell r="E923">
            <v>907</v>
          </cell>
          <cell r="F923" t="str">
            <v>907-2022</v>
          </cell>
          <cell r="G923" t="str">
            <v>CO1.PCCNTR.3702108</v>
          </cell>
          <cell r="H923" t="str">
            <v>No Aplica</v>
          </cell>
          <cell r="I923" t="str">
            <v>En Ejecución</v>
          </cell>
          <cell r="J923" t="str">
            <v>https://community.secop.gov.co/Public/Tendering/OpportunityDetail/Index?noticeUID=CO1.NTC.2929854&amp;isFromPublicArea=True&amp;isModal=False</v>
          </cell>
          <cell r="K923" t="str">
            <v>SDHT-MC-008-2022</v>
          </cell>
          <cell r="M923" t="str">
            <v>X</v>
          </cell>
          <cell r="N923" t="str">
            <v>NIT</v>
          </cell>
          <cell r="O923">
            <v>900960810</v>
          </cell>
          <cell r="P923">
            <v>2</v>
          </cell>
          <cell r="Q923" t="str">
            <v>No Aplica</v>
          </cell>
          <cell r="R923" t="str">
            <v>No Aplica</v>
          </cell>
          <cell r="S923" t="str">
            <v>DIEGO CASTRO INDUSTRIA Y CONSTRUCCION S.A.S</v>
          </cell>
          <cell r="T923" t="str">
            <v>DIEGO CASTRO INDUSTRIA Y CONSTRUCCION S.A.S</v>
          </cell>
          <cell r="U923" t="str">
            <v>No Aplica</v>
          </cell>
          <cell r="V923">
            <v>44700</v>
          </cell>
          <cell r="W923">
            <v>44704</v>
          </cell>
          <cell r="X923" t="str">
            <v>No Aplica</v>
          </cell>
          <cell r="Y923" t="str">
            <v>No Aplica</v>
          </cell>
          <cell r="Z923" t="str">
            <v>Mínima Cuantía</v>
          </cell>
          <cell r="AA923" t="str">
            <v>Contrato</v>
          </cell>
          <cell r="AB923" t="str">
            <v>Suministro</v>
          </cell>
          <cell r="AC923" t="str">
            <v>SUMINISTRO DE MATERIALES, ELEMENTOS Y HERRAMIENTAS PARA EL MANTENIMIENTO DE LA ENTIDAD</v>
          </cell>
          <cell r="AD923">
            <v>44704</v>
          </cell>
          <cell r="AE923">
            <v>44704</v>
          </cell>
          <cell r="AF923">
            <v>44704</v>
          </cell>
          <cell r="AG923">
            <v>44926</v>
          </cell>
          <cell r="AH923">
            <v>7</v>
          </cell>
          <cell r="AI923">
            <v>9</v>
          </cell>
          <cell r="AJ923">
            <v>7.3</v>
          </cell>
          <cell r="AK923">
            <v>7</v>
          </cell>
          <cell r="AL923">
            <v>9</v>
          </cell>
          <cell r="AM923">
            <v>44926</v>
          </cell>
          <cell r="AN923">
            <v>44926</v>
          </cell>
          <cell r="AO923">
            <v>6177000</v>
          </cell>
          <cell r="AP923">
            <v>6177000</v>
          </cell>
          <cell r="AQ923" t="str">
            <v>No Aplica</v>
          </cell>
          <cell r="AR923" t="e">
            <v>#VALUE!</v>
          </cell>
          <cell r="AS923" t="e">
            <v>#N/A</v>
          </cell>
          <cell r="AT923">
            <v>990</v>
          </cell>
          <cell r="AU923">
            <v>44608</v>
          </cell>
          <cell r="AV923">
            <v>6177000</v>
          </cell>
          <cell r="AW923" t="str">
            <v>O21201010030301</v>
          </cell>
          <cell r="AX923" t="str">
            <v>FUNCIONAMIENTO</v>
          </cell>
          <cell r="AZ923" t="str">
            <v>5000321428</v>
          </cell>
          <cell r="BA923">
            <v>1016</v>
          </cell>
          <cell r="BB923">
            <v>44700</v>
          </cell>
          <cell r="BC923">
            <v>6177000</v>
          </cell>
          <cell r="BK923" t="str">
            <v/>
          </cell>
          <cell r="CE923" t="str">
            <v/>
          </cell>
          <cell r="CF923" t="str">
            <v/>
          </cell>
          <cell r="EL923" t="str">
            <v>SI</v>
          </cell>
          <cell r="EM923" t="str">
            <v>11 - Estudio Previo</v>
          </cell>
          <cell r="EN923">
            <v>120</v>
          </cell>
          <cell r="EO923">
            <v>45046</v>
          </cell>
          <cell r="EP923">
            <v>45826</v>
          </cell>
          <cell r="ES923" t="str">
            <v>Numeral 16 - Obligaciones especificas Numeral 13</v>
          </cell>
          <cell r="ET923" t="str">
            <v>13. Cumplir con las normas ambientales vigentes, en lo referente al suministro de elementos, materiales y herramientas. 
14. Suministrar fuentes lumínicas de alta eficacia, según lo establecido en la normatividad vigente aplicable.</v>
          </cell>
        </row>
        <row r="924">
          <cell r="E924">
            <v>907</v>
          </cell>
          <cell r="F924" t="str">
            <v>907-2022</v>
          </cell>
          <cell r="G924" t="str">
            <v>CO1.PCCNTR.3702108</v>
          </cell>
          <cell r="H924" t="str">
            <v>No Aplica</v>
          </cell>
          <cell r="I924" t="str">
            <v>En Ejecución</v>
          </cell>
          <cell r="J924" t="str">
            <v>https://community.secop.gov.co/Public/Tendering/OpportunityDetail/Index?noticeUID=CO1.NTC.2929854&amp;isFromPublicArea=True&amp;isModal=False</v>
          </cell>
          <cell r="K924" t="str">
            <v>SDHT-MC-008-2022</v>
          </cell>
          <cell r="M924" t="str">
            <v>X</v>
          </cell>
          <cell r="N924" t="str">
            <v>NIT</v>
          </cell>
          <cell r="O924">
            <v>900960810</v>
          </cell>
          <cell r="P924">
            <v>2</v>
          </cell>
          <cell r="Q924" t="str">
            <v>No Aplica</v>
          </cell>
          <cell r="R924" t="str">
            <v>No Aplica</v>
          </cell>
          <cell r="S924" t="str">
            <v>DIEGO CASTRO INDUSTRIA Y CONSTRUCCION S.A.S</v>
          </cell>
          <cell r="T924" t="str">
            <v>DIEGO CASTRO INDUSTRIA Y CONSTRUCCION S.A.S</v>
          </cell>
          <cell r="U924" t="str">
            <v>No Aplica</v>
          </cell>
          <cell r="V924">
            <v>44700</v>
          </cell>
          <cell r="W924">
            <v>44704</v>
          </cell>
          <cell r="X924" t="str">
            <v>No Aplica</v>
          </cell>
          <cell r="Y924" t="str">
            <v>No Aplica</v>
          </cell>
          <cell r="Z924" t="str">
            <v>Mínima Cuantía</v>
          </cell>
          <cell r="AA924" t="str">
            <v>Contrato</v>
          </cell>
          <cell r="AB924" t="str">
            <v>Suministro</v>
          </cell>
          <cell r="AC924" t="str">
            <v>SUMINISTRO DE MATERIALES, ELEMENTOS Y HERRAMIENTAS PARA EL MANTENIMIENTO DE LA ENTIDAD</v>
          </cell>
          <cell r="AD924">
            <v>44704</v>
          </cell>
          <cell r="AE924">
            <v>44704</v>
          </cell>
          <cell r="AF924">
            <v>44704</v>
          </cell>
          <cell r="AG924">
            <v>44926</v>
          </cell>
          <cell r="AH924">
            <v>7</v>
          </cell>
          <cell r="AI924">
            <v>9</v>
          </cell>
          <cell r="AJ924">
            <v>7.3</v>
          </cell>
          <cell r="AK924">
            <v>7</v>
          </cell>
          <cell r="AL924">
            <v>9</v>
          </cell>
          <cell r="AM924">
            <v>44926</v>
          </cell>
          <cell r="AN924">
            <v>44926</v>
          </cell>
          <cell r="AO924">
            <v>5400000</v>
          </cell>
          <cell r="AP924">
            <v>5400000</v>
          </cell>
          <cell r="AQ924" t="str">
            <v>No Aplica</v>
          </cell>
          <cell r="AR924" t="e">
            <v>#VALUE!</v>
          </cell>
          <cell r="AS924" t="e">
            <v>#N/A</v>
          </cell>
          <cell r="AT924">
            <v>990</v>
          </cell>
          <cell r="AU924">
            <v>44608</v>
          </cell>
          <cell r="AV924">
            <v>5400000</v>
          </cell>
          <cell r="AW924" t="str">
            <v>O21201010030302</v>
          </cell>
          <cell r="AX924" t="str">
            <v>FUNCIONAMIENTO</v>
          </cell>
          <cell r="AZ924" t="str">
            <v>5000321428</v>
          </cell>
          <cell r="BA924">
            <v>1016</v>
          </cell>
          <cell r="BB924">
            <v>44700</v>
          </cell>
          <cell r="BC924">
            <v>5400000</v>
          </cell>
          <cell r="BK924" t="str">
            <v/>
          </cell>
          <cell r="CE924" t="str">
            <v/>
          </cell>
          <cell r="CF924" t="str">
            <v/>
          </cell>
          <cell r="EL924" t="str">
            <v>SI</v>
          </cell>
          <cell r="EM924" t="str">
            <v>11 - Estudio Previo</v>
          </cell>
          <cell r="EN924">
            <v>120</v>
          </cell>
          <cell r="EO924">
            <v>45046</v>
          </cell>
          <cell r="EP924">
            <v>45826</v>
          </cell>
          <cell r="ES924" t="str">
            <v>Numeral 16 - Obligaciones especificas Numeral 13</v>
          </cell>
          <cell r="ET924" t="str">
            <v>13. Cumplir con las normas ambientales vigentes, en lo referente al suministro de elementos, materiales y herramientas. 
14. Suministrar fuentes lumínicas de alta eficacia, según lo establecido en la normatividad vigente aplicable.</v>
          </cell>
        </row>
        <row r="925">
          <cell r="E925">
            <v>907</v>
          </cell>
          <cell r="F925" t="str">
            <v>907-2022</v>
          </cell>
          <cell r="G925" t="str">
            <v>CO1.PCCNTR.3702108</v>
          </cell>
          <cell r="H925" t="str">
            <v>No Aplica</v>
          </cell>
          <cell r="I925" t="str">
            <v>En Ejecución</v>
          </cell>
          <cell r="J925" t="str">
            <v>https://community.secop.gov.co/Public/Tendering/OpportunityDetail/Index?noticeUID=CO1.NTC.2929854&amp;isFromPublicArea=True&amp;isModal=False</v>
          </cell>
          <cell r="K925" t="str">
            <v>SDHT-MC-008-2022</v>
          </cell>
          <cell r="M925" t="str">
            <v>X</v>
          </cell>
          <cell r="N925" t="str">
            <v>NIT</v>
          </cell>
          <cell r="O925">
            <v>900960810</v>
          </cell>
          <cell r="P925">
            <v>2</v>
          </cell>
          <cell r="Q925" t="str">
            <v>No Aplica</v>
          </cell>
          <cell r="R925" t="str">
            <v>No Aplica</v>
          </cell>
          <cell r="S925" t="str">
            <v>DIEGO CASTRO INDUSTRIA Y CONSTRUCCION S.A.S</v>
          </cell>
          <cell r="T925" t="str">
            <v>DIEGO CASTRO INDUSTRIA Y CONSTRUCCION S.A.S</v>
          </cell>
          <cell r="U925" t="str">
            <v>No Aplica</v>
          </cell>
          <cell r="V925">
            <v>44700</v>
          </cell>
          <cell r="W925">
            <v>44704</v>
          </cell>
          <cell r="X925" t="str">
            <v>No Aplica</v>
          </cell>
          <cell r="Y925" t="str">
            <v>No Aplica</v>
          </cell>
          <cell r="Z925" t="str">
            <v>Mínima Cuantía</v>
          </cell>
          <cell r="AA925" t="str">
            <v>Contrato</v>
          </cell>
          <cell r="AB925" t="str">
            <v>Suministro</v>
          </cell>
          <cell r="AC925" t="str">
            <v>SUMINISTRO DE MATERIALES, ELEMENTOS Y HERRAMIENTAS PARA EL MANTENIMIENTO DE LA ENTIDAD</v>
          </cell>
          <cell r="AD925">
            <v>44704</v>
          </cell>
          <cell r="AE925">
            <v>44704</v>
          </cell>
          <cell r="AF925">
            <v>44704</v>
          </cell>
          <cell r="AG925">
            <v>44926</v>
          </cell>
          <cell r="AH925">
            <v>7</v>
          </cell>
          <cell r="AI925">
            <v>9</v>
          </cell>
          <cell r="AJ925">
            <v>7.3</v>
          </cell>
          <cell r="AK925">
            <v>7</v>
          </cell>
          <cell r="AL925">
            <v>9</v>
          </cell>
          <cell r="AM925">
            <v>44926</v>
          </cell>
          <cell r="AN925">
            <v>44926</v>
          </cell>
          <cell r="AO925">
            <v>4893000</v>
          </cell>
          <cell r="AP925">
            <v>4893000</v>
          </cell>
          <cell r="AQ925" t="str">
            <v>No Aplica</v>
          </cell>
          <cell r="AR925" t="e">
            <v>#VALUE!</v>
          </cell>
          <cell r="AS925" t="e">
            <v>#N/A</v>
          </cell>
          <cell r="AT925">
            <v>990</v>
          </cell>
          <cell r="AU925">
            <v>44608</v>
          </cell>
          <cell r="AV925">
            <v>4893000</v>
          </cell>
          <cell r="AW925" t="str">
            <v>O21201010030406</v>
          </cell>
          <cell r="AX925" t="str">
            <v>FUNCIONAMIENTO</v>
          </cell>
          <cell r="AZ925" t="str">
            <v>5000321428</v>
          </cell>
          <cell r="BA925">
            <v>1016</v>
          </cell>
          <cell r="BB925">
            <v>44700</v>
          </cell>
          <cell r="BC925">
            <v>4893000</v>
          </cell>
          <cell r="BK925" t="str">
            <v/>
          </cell>
          <cell r="CE925" t="str">
            <v/>
          </cell>
          <cell r="CF925" t="str">
            <v/>
          </cell>
          <cell r="EL925" t="str">
            <v>SI</v>
          </cell>
          <cell r="EM925" t="str">
            <v>11 - Estudio Previo</v>
          </cell>
          <cell r="EN925">
            <v>120</v>
          </cell>
          <cell r="EO925">
            <v>45046</v>
          </cell>
          <cell r="EP925">
            <v>45826</v>
          </cell>
          <cell r="ES925" t="str">
            <v>Numeral 16 - Obligaciones especificas Numeral 13</v>
          </cell>
          <cell r="ET925" t="str">
            <v>13. Cumplir con las normas ambientales vigentes, en lo referente al suministro de elementos, materiales y herramientas. 
14. Suministrar fuentes lumínicas de alta eficacia, según lo establecido en la normatividad vigente aplicable.</v>
          </cell>
        </row>
        <row r="926">
          <cell r="E926">
            <v>907</v>
          </cell>
          <cell r="F926" t="str">
            <v>907-2022</v>
          </cell>
          <cell r="G926" t="str">
            <v>CO1.PCCNTR.3702108</v>
          </cell>
          <cell r="H926" t="str">
            <v>No Aplica</v>
          </cell>
          <cell r="I926" t="str">
            <v>En Ejecución</v>
          </cell>
          <cell r="J926" t="str">
            <v>https://community.secop.gov.co/Public/Tendering/OpportunityDetail/Index?noticeUID=CO1.NTC.2929854&amp;isFromPublicArea=True&amp;isModal=False</v>
          </cell>
          <cell r="K926" t="str">
            <v>SDHT-MC-008-2022</v>
          </cell>
          <cell r="M926" t="str">
            <v>X</v>
          </cell>
          <cell r="N926" t="str">
            <v>NIT</v>
          </cell>
          <cell r="O926">
            <v>900960810</v>
          </cell>
          <cell r="P926">
            <v>2</v>
          </cell>
          <cell r="Q926" t="str">
            <v>No Aplica</v>
          </cell>
          <cell r="R926" t="str">
            <v>No Aplica</v>
          </cell>
          <cell r="S926" t="str">
            <v>DIEGO CASTRO INDUSTRIA Y CONSTRUCCION S.A.S</v>
          </cell>
          <cell r="T926" t="str">
            <v>DIEGO CASTRO INDUSTRIA Y CONSTRUCCION S.A.S</v>
          </cell>
          <cell r="U926" t="str">
            <v>No Aplica</v>
          </cell>
          <cell r="V926">
            <v>44700</v>
          </cell>
          <cell r="W926">
            <v>44704</v>
          </cell>
          <cell r="X926" t="str">
            <v>No Aplica</v>
          </cell>
          <cell r="Y926" t="str">
            <v>No Aplica</v>
          </cell>
          <cell r="Z926" t="str">
            <v>Mínima Cuantía</v>
          </cell>
          <cell r="AA926" t="str">
            <v>Contrato</v>
          </cell>
          <cell r="AB926" t="str">
            <v>Suministro</v>
          </cell>
          <cell r="AC926" t="str">
            <v>SUMINISTRO DE MATERIALES, ELEMENTOS Y HERRAMIENTAS PARA EL MANTENIMIENTO DE LA ENTIDAD</v>
          </cell>
          <cell r="AD926">
            <v>44704</v>
          </cell>
          <cell r="AE926">
            <v>44704</v>
          </cell>
          <cell r="AF926">
            <v>44704</v>
          </cell>
          <cell r="AG926">
            <v>44926</v>
          </cell>
          <cell r="AH926">
            <v>7</v>
          </cell>
          <cell r="AI926">
            <v>9</v>
          </cell>
          <cell r="AJ926">
            <v>7.3</v>
          </cell>
          <cell r="AK926">
            <v>7</v>
          </cell>
          <cell r="AL926">
            <v>9</v>
          </cell>
          <cell r="AM926">
            <v>44926</v>
          </cell>
          <cell r="AN926">
            <v>44926</v>
          </cell>
          <cell r="AO926">
            <v>9000000</v>
          </cell>
          <cell r="AP926">
            <v>9000000</v>
          </cell>
          <cell r="AQ926" t="str">
            <v>No Aplica</v>
          </cell>
          <cell r="AR926" t="e">
            <v>#VALUE!</v>
          </cell>
          <cell r="AS926" t="e">
            <v>#N/A</v>
          </cell>
          <cell r="AT926">
            <v>990</v>
          </cell>
          <cell r="AU926">
            <v>44608</v>
          </cell>
          <cell r="AV926">
            <v>9000000</v>
          </cell>
          <cell r="AW926" t="str">
            <v>O2120201003033338004</v>
          </cell>
          <cell r="AX926" t="str">
            <v>FUNCIONAMIENTO</v>
          </cell>
          <cell r="AZ926" t="str">
            <v>5000321428</v>
          </cell>
          <cell r="BA926">
            <v>1016</v>
          </cell>
          <cell r="BB926">
            <v>44700</v>
          </cell>
          <cell r="BC926">
            <v>9000000</v>
          </cell>
          <cell r="BK926" t="str">
            <v/>
          </cell>
          <cell r="CE926" t="str">
            <v/>
          </cell>
          <cell r="CF926" t="str">
            <v/>
          </cell>
          <cell r="EL926" t="str">
            <v>SI</v>
          </cell>
          <cell r="EM926" t="str">
            <v>11 - Estudio Previo</v>
          </cell>
          <cell r="EN926">
            <v>120</v>
          </cell>
          <cell r="EO926">
            <v>45046</v>
          </cell>
          <cell r="EP926">
            <v>45826</v>
          </cell>
          <cell r="ES926" t="str">
            <v>Numeral 16 - Obligaciones especificas Numeral 13</v>
          </cell>
          <cell r="ET926" t="str">
            <v>13. Cumplir con las normas ambientales vigentes, en lo referente al suministro de elementos, materiales y herramientas. 
14. Suministrar fuentes lumínicas de alta eficacia, según lo establecido en la normatividad vigente aplicable.</v>
          </cell>
        </row>
        <row r="927">
          <cell r="E927">
            <v>908</v>
          </cell>
          <cell r="F927" t="str">
            <v>908-2022</v>
          </cell>
          <cell r="G927" t="str">
            <v>CO1.PCCNTR.3699557</v>
          </cell>
          <cell r="H927" t="str">
            <v>REALIZAR EL 100% DEL MANTENIMIENTO DE LAS 3 SEDES DE LA SDHT</v>
          </cell>
          <cell r="I927" t="str">
            <v>En Ejecución</v>
          </cell>
          <cell r="J927" t="str">
            <v>https://community.secop.gov.co/Public/Tendering/OpportunityDetail/Index?noticeUID=CO1.NTC.2892960&amp;isFromPublicArea=True&amp;isModal=False</v>
          </cell>
          <cell r="K927" t="str">
            <v>SDHT-LP-001-2022</v>
          </cell>
          <cell r="M927" t="str">
            <v>X</v>
          </cell>
          <cell r="N927" t="str">
            <v>NIT</v>
          </cell>
          <cell r="O927">
            <v>830043969</v>
          </cell>
          <cell r="P927">
            <v>7</v>
          </cell>
          <cell r="Q927" t="str">
            <v>No Aplica</v>
          </cell>
          <cell r="R927" t="str">
            <v>No Aplica</v>
          </cell>
          <cell r="S927" t="str">
            <v>CONVETUR S.A.S.</v>
          </cell>
          <cell r="T927" t="str">
            <v>CONVETUR S.A.S.</v>
          </cell>
          <cell r="U927" t="str">
            <v>No Aplica</v>
          </cell>
          <cell r="V927">
            <v>44700</v>
          </cell>
          <cell r="W927">
            <v>44701</v>
          </cell>
          <cell r="X927" t="str">
            <v>No Aplica</v>
          </cell>
          <cell r="Y927" t="str">
            <v>No Aplica</v>
          </cell>
          <cell r="Z927" t="str">
            <v>Licitación</v>
          </cell>
          <cell r="AA927" t="str">
            <v>Contrato</v>
          </cell>
          <cell r="AB927" t="str">
            <v>Prestación de Servicios</v>
          </cell>
          <cell r="AC927" t="str">
            <v>PRESTAR SERVICIOS DE LOGÍSTICA PARA APOYAR LAS ACTIVIDADES DESARROLLADAS POR LA SECRETARIA DISTRITAL DEL HÁBITAT</v>
          </cell>
          <cell r="AD927">
            <v>44701</v>
          </cell>
          <cell r="AE927">
            <v>44701</v>
          </cell>
          <cell r="AF927">
            <v>44701</v>
          </cell>
          <cell r="AG927">
            <v>44926</v>
          </cell>
          <cell r="AH927">
            <v>7</v>
          </cell>
          <cell r="AI927">
            <v>11</v>
          </cell>
          <cell r="AJ927">
            <v>7.3666666666666663</v>
          </cell>
          <cell r="AK927">
            <v>7</v>
          </cell>
          <cell r="AL927">
            <v>11</v>
          </cell>
          <cell r="AM927">
            <v>44926</v>
          </cell>
          <cell r="AN927">
            <v>44926</v>
          </cell>
          <cell r="AO927">
            <v>1000000000</v>
          </cell>
          <cell r="AP927">
            <v>1000000000</v>
          </cell>
          <cell r="AQ927" t="str">
            <v>No Aplica</v>
          </cell>
          <cell r="AR927" t="e">
            <v>#VALUE!</v>
          </cell>
          <cell r="AS927">
            <v>3051</v>
          </cell>
          <cell r="AT927">
            <v>977</v>
          </cell>
          <cell r="AU927">
            <v>44600</v>
          </cell>
          <cell r="AV927">
            <v>1000000000</v>
          </cell>
          <cell r="AW927" t="str">
            <v>O23011605560000007754</v>
          </cell>
          <cell r="AX927" t="str">
            <v>INVERSION</v>
          </cell>
          <cell r="AZ927" t="str">
            <v>5000321565</v>
          </cell>
          <cell r="BA927">
            <v>1019</v>
          </cell>
          <cell r="BB927">
            <v>44701</v>
          </cell>
          <cell r="BC927">
            <v>1000000000</v>
          </cell>
          <cell r="BK927" t="str">
            <v/>
          </cell>
          <cell r="CE927" t="str">
            <v/>
          </cell>
          <cell r="CF927" t="str">
            <v/>
          </cell>
          <cell r="EL927" t="str">
            <v>SI</v>
          </cell>
          <cell r="EM927" t="str">
            <v>10 - ANEXO CLAUSULADO</v>
          </cell>
          <cell r="EN927">
            <v>120</v>
          </cell>
          <cell r="EO927">
            <v>45046</v>
          </cell>
          <cell r="EP927">
            <v>45826</v>
          </cell>
          <cell r="ES927" t="str">
            <v>El contrato no tiene Clausula Ambiental</v>
          </cell>
          <cell r="ET927" t="str">
            <v>El contrato no tiene Clausula Ambiental</v>
          </cell>
        </row>
        <row r="928">
          <cell r="E928">
            <v>908</v>
          </cell>
          <cell r="F928" t="str">
            <v>908-2022</v>
          </cell>
          <cell r="G928" t="str">
            <v>CO1.PCCNTR.3699557</v>
          </cell>
          <cell r="H928" t="str">
            <v>ELABORAR 4 DOCUMENTOS QUE CONTEMPLEN DIVERSAS PROPUESTAS PARA LA INCLUSIÓN E IMPLEMENTACIÓN DE NUEVAS FUENTES DE FINANCIACIÓN PARA LA GESTIÓN DEL HÁBITAT</v>
          </cell>
          <cell r="I928" t="str">
            <v>En Ejecución</v>
          </cell>
          <cell r="J928" t="str">
            <v>https://community.secop.gov.co/Public/Tendering/OpportunityDetail/Index?noticeUID=CO1.NTC.2892960&amp;isFromPublicArea=True&amp;isModal=False</v>
          </cell>
          <cell r="K928" t="str">
            <v>SDHT-LP-001-2022</v>
          </cell>
          <cell r="M928" t="str">
            <v>X</v>
          </cell>
          <cell r="N928" t="str">
            <v>NIT</v>
          </cell>
          <cell r="O928">
            <v>830043969</v>
          </cell>
          <cell r="P928">
            <v>7</v>
          </cell>
          <cell r="Q928" t="str">
            <v>No Aplica</v>
          </cell>
          <cell r="R928" t="str">
            <v>No Aplica</v>
          </cell>
          <cell r="S928" t="str">
            <v>CONVETUR S.A.S.</v>
          </cell>
          <cell r="T928" t="str">
            <v>CONVETUR S.A.S.</v>
          </cell>
          <cell r="U928" t="str">
            <v>No Aplica</v>
          </cell>
          <cell r="V928">
            <v>44700</v>
          </cell>
          <cell r="W928">
            <v>44701</v>
          </cell>
          <cell r="X928" t="str">
            <v>No Aplica</v>
          </cell>
          <cell r="Y928" t="str">
            <v>No Aplica</v>
          </cell>
          <cell r="Z928" t="str">
            <v>Licitación</v>
          </cell>
          <cell r="AA928" t="str">
            <v>Contrato</v>
          </cell>
          <cell r="AB928" t="str">
            <v>Prestación de Servicios</v>
          </cell>
          <cell r="AC928" t="str">
            <v>PRESTAR SERVICIOS DE LOGÍSTICA PARA APOYAR LAS ACTIVIDADES DESARROLLADAS POR LA SECRETARIA DISTRITAL DEL HÁBITAT</v>
          </cell>
          <cell r="AD928">
            <v>44701</v>
          </cell>
          <cell r="AE928">
            <v>44701</v>
          </cell>
          <cell r="AF928">
            <v>44701</v>
          </cell>
          <cell r="AG928">
            <v>44926</v>
          </cell>
          <cell r="AH928">
            <v>7</v>
          </cell>
          <cell r="AI928">
            <v>11</v>
          </cell>
          <cell r="AJ928">
            <v>7.3666666666666663</v>
          </cell>
          <cell r="AK928">
            <v>7</v>
          </cell>
          <cell r="AL928">
            <v>11</v>
          </cell>
          <cell r="AM928">
            <v>44926</v>
          </cell>
          <cell r="AN928">
            <v>44926</v>
          </cell>
          <cell r="AO928">
            <v>600000000</v>
          </cell>
          <cell r="AP928">
            <v>1150000000</v>
          </cell>
          <cell r="AQ928" t="str">
            <v>No Aplica</v>
          </cell>
          <cell r="AR928" t="e">
            <v>#VALUE!</v>
          </cell>
          <cell r="AS928">
            <v>3021</v>
          </cell>
          <cell r="AT928">
            <v>1008</v>
          </cell>
          <cell r="AU928">
            <v>44600</v>
          </cell>
          <cell r="AV928">
            <v>600000000</v>
          </cell>
          <cell r="AW928" t="str">
            <v>O23011601190000007825</v>
          </cell>
          <cell r="AX928" t="str">
            <v>INVERSION</v>
          </cell>
          <cell r="AZ928" t="str">
            <v>5000321565</v>
          </cell>
          <cell r="BA928">
            <v>1019</v>
          </cell>
          <cell r="BB928">
            <v>44701</v>
          </cell>
          <cell r="BC928">
            <v>600000000</v>
          </cell>
          <cell r="BE928">
            <v>1347</v>
          </cell>
          <cell r="BF928">
            <v>44792</v>
          </cell>
          <cell r="BG928" t="str">
            <v>5000367636</v>
          </cell>
          <cell r="BH928">
            <v>1358</v>
          </cell>
          <cell r="BI928">
            <v>44827</v>
          </cell>
          <cell r="BJ928" t="str">
            <v>O23011601190000007825</v>
          </cell>
          <cell r="BK928" t="str">
            <v>INVERSION</v>
          </cell>
          <cell r="BL928">
            <v>44827</v>
          </cell>
          <cell r="BM928">
            <v>550000000</v>
          </cell>
          <cell r="BN928">
            <v>44833</v>
          </cell>
          <cell r="CE928" t="str">
            <v/>
          </cell>
          <cell r="CF928" t="str">
            <v/>
          </cell>
          <cell r="EL928" t="str">
            <v>SI</v>
          </cell>
          <cell r="EM928" t="str">
            <v>10 - ANEXO CLAUSULADO</v>
          </cell>
          <cell r="EN928">
            <v>120</v>
          </cell>
          <cell r="EO928">
            <v>45046</v>
          </cell>
          <cell r="EP928">
            <v>45826</v>
          </cell>
          <cell r="ES928" t="str">
            <v>El contrato no tiene Clausula Ambiental</v>
          </cell>
          <cell r="ET928" t="str">
            <v>El contrato no tiene Clausula Ambiental</v>
          </cell>
        </row>
        <row r="929">
          <cell r="E929">
            <v>909</v>
          </cell>
          <cell r="F929" t="str">
            <v>909-2022</v>
          </cell>
          <cell r="G929" t="str">
            <v>CO1.PCCNTR.3704404</v>
          </cell>
          <cell r="H929" t="str">
            <v>No Aplica</v>
          </cell>
          <cell r="I929" t="str">
            <v>En Ejecución</v>
          </cell>
          <cell r="J929" t="str">
            <v>https://community.secop.gov.co/Public/Tendering/OpportunityDetail/Index?noticeUID=CO1.NTC.2931116&amp;isFromPublicArea=True&amp;isModal=False</v>
          </cell>
          <cell r="K929" t="str">
            <v>SDHT-MC-014-2022</v>
          </cell>
          <cell r="M929" t="str">
            <v>X</v>
          </cell>
          <cell r="N929" t="str">
            <v>NIT</v>
          </cell>
          <cell r="O929">
            <v>901251520</v>
          </cell>
          <cell r="P929">
            <v>3</v>
          </cell>
          <cell r="Q929" t="str">
            <v>No Aplica</v>
          </cell>
          <cell r="R929" t="str">
            <v>No Aplica</v>
          </cell>
          <cell r="S929" t="str">
            <v>TAFINCO S.A.S</v>
          </cell>
          <cell r="T929" t="str">
            <v>TAFINCO S.A.S</v>
          </cell>
          <cell r="U929" t="str">
            <v>No Aplica</v>
          </cell>
          <cell r="V929">
            <v>44701</v>
          </cell>
          <cell r="W929">
            <v>44704</v>
          </cell>
          <cell r="X929" t="str">
            <v>No Aplica</v>
          </cell>
          <cell r="Y929" t="str">
            <v>No Aplica</v>
          </cell>
          <cell r="Z929" t="str">
            <v>Mínima Cuantía</v>
          </cell>
          <cell r="AA929" t="str">
            <v>Contrato</v>
          </cell>
          <cell r="AB929" t="str">
            <v>Suministro</v>
          </cell>
          <cell r="AC929" t="str">
            <v>SUMINISTRAR ELEMENTOS DE PAPELERÍA Y OFICINA PARA LA SECRETARÍA DISTRITAL DEL HÁBITAT</v>
          </cell>
          <cell r="AD929">
            <v>44704</v>
          </cell>
          <cell r="AE929">
            <v>44704</v>
          </cell>
          <cell r="AF929">
            <v>44704</v>
          </cell>
          <cell r="AG929">
            <v>44979</v>
          </cell>
          <cell r="AH929">
            <v>9</v>
          </cell>
          <cell r="AI929">
            <v>0</v>
          </cell>
          <cell r="AJ929">
            <v>9</v>
          </cell>
          <cell r="AK929">
            <v>9</v>
          </cell>
          <cell r="AL929">
            <v>0</v>
          </cell>
          <cell r="AM929">
            <v>44979</v>
          </cell>
          <cell r="AN929">
            <v>44979</v>
          </cell>
          <cell r="AO929">
            <v>300000</v>
          </cell>
          <cell r="AP929">
            <v>300000</v>
          </cell>
          <cell r="AQ929" t="str">
            <v>No Aplica</v>
          </cell>
          <cell r="AR929" t="e">
            <v>#VALUE!</v>
          </cell>
          <cell r="AS929" t="e">
            <v>#N/A</v>
          </cell>
          <cell r="AT929">
            <v>989</v>
          </cell>
          <cell r="AU929">
            <v>44608</v>
          </cell>
          <cell r="AV929">
            <v>300000</v>
          </cell>
          <cell r="AW929" t="str">
            <v>O2120201003023212101</v>
          </cell>
          <cell r="AX929" t="str">
            <v>FUNCIONAMIENTO</v>
          </cell>
          <cell r="AZ929" t="str">
            <v>5000321824</v>
          </cell>
          <cell r="BA929">
            <v>1022</v>
          </cell>
          <cell r="BB929">
            <v>44704</v>
          </cell>
          <cell r="BC929">
            <v>300000</v>
          </cell>
          <cell r="BK929" t="str">
            <v/>
          </cell>
          <cell r="CE929" t="str">
            <v/>
          </cell>
          <cell r="CF929" t="str">
            <v/>
          </cell>
          <cell r="EO929">
            <v>44979</v>
          </cell>
          <cell r="EP929">
            <v>45879</v>
          </cell>
          <cell r="ES929" t="str">
            <v>El contrato no tiene Clausula Ambiental</v>
          </cell>
          <cell r="ET929" t="str">
            <v>El contrato no tiene Clausula Ambiental</v>
          </cell>
        </row>
        <row r="930">
          <cell r="E930">
            <v>909</v>
          </cell>
          <cell r="F930" t="str">
            <v>909-2022</v>
          </cell>
          <cell r="G930" t="str">
            <v>CO1.PCCNTR.3704404</v>
          </cell>
          <cell r="H930" t="str">
            <v>No Aplica</v>
          </cell>
          <cell r="I930" t="str">
            <v>En Ejecución</v>
          </cell>
          <cell r="J930" t="str">
            <v>https://community.secop.gov.co/Public/Tendering/OpportunityDetail/Index?noticeUID=CO1.NTC.2931116&amp;isFromPublicArea=True&amp;isModal=False</v>
          </cell>
          <cell r="K930" t="str">
            <v>SDHT-MC-014-2022</v>
          </cell>
          <cell r="M930" t="str">
            <v>X</v>
          </cell>
          <cell r="N930" t="str">
            <v>NIT</v>
          </cell>
          <cell r="O930">
            <v>901251520</v>
          </cell>
          <cell r="P930">
            <v>3</v>
          </cell>
          <cell r="Q930" t="str">
            <v>No Aplica</v>
          </cell>
          <cell r="R930" t="str">
            <v>No Aplica</v>
          </cell>
          <cell r="S930" t="str">
            <v>TAFINCO S.A.S</v>
          </cell>
          <cell r="T930" t="str">
            <v>TAFINCO S.A.S</v>
          </cell>
          <cell r="U930" t="str">
            <v>No Aplica</v>
          </cell>
          <cell r="V930">
            <v>44701</v>
          </cell>
          <cell r="W930">
            <v>44704</v>
          </cell>
          <cell r="X930" t="str">
            <v>No Aplica</v>
          </cell>
          <cell r="Y930" t="str">
            <v>No Aplica</v>
          </cell>
          <cell r="Z930" t="str">
            <v>Mínima Cuantía</v>
          </cell>
          <cell r="AA930" t="str">
            <v>Contrato</v>
          </cell>
          <cell r="AB930" t="str">
            <v>Suministro</v>
          </cell>
          <cell r="AC930" t="str">
            <v>SUMINISTRAR ELEMENTOS DE PAPELERÍA Y OFICINA PARA LA SECRETARÍA DISTRITAL DEL HÁBITAT</v>
          </cell>
          <cell r="AD930">
            <v>44704</v>
          </cell>
          <cell r="AE930">
            <v>44704</v>
          </cell>
          <cell r="AF930">
            <v>44704</v>
          </cell>
          <cell r="AG930">
            <v>44979</v>
          </cell>
          <cell r="AH930">
            <v>9</v>
          </cell>
          <cell r="AI930">
            <v>0</v>
          </cell>
          <cell r="AJ930">
            <v>9</v>
          </cell>
          <cell r="AK930">
            <v>9</v>
          </cell>
          <cell r="AL930">
            <v>0</v>
          </cell>
          <cell r="AM930">
            <v>44979</v>
          </cell>
          <cell r="AN930">
            <v>44979</v>
          </cell>
          <cell r="AO930">
            <v>23928000</v>
          </cell>
          <cell r="AP930">
            <v>23928000</v>
          </cell>
          <cell r="AQ930" t="str">
            <v>No Aplica</v>
          </cell>
          <cell r="AR930" t="e">
            <v>#VALUE!</v>
          </cell>
          <cell r="AS930" t="e">
            <v>#N/A</v>
          </cell>
          <cell r="AT930">
            <v>989</v>
          </cell>
          <cell r="AU930">
            <v>44608</v>
          </cell>
          <cell r="AV930">
            <v>23928000</v>
          </cell>
          <cell r="AW930" t="str">
            <v>O2120201003023212901</v>
          </cell>
          <cell r="AX930" t="str">
            <v>FUNCIONAMIENTO</v>
          </cell>
          <cell r="AZ930" t="str">
            <v>5000321824</v>
          </cell>
          <cell r="BA930">
            <v>1022</v>
          </cell>
          <cell r="BB930">
            <v>44704</v>
          </cell>
          <cell r="BC930">
            <v>23928000</v>
          </cell>
          <cell r="BK930" t="str">
            <v/>
          </cell>
          <cell r="CE930" t="str">
            <v/>
          </cell>
          <cell r="CF930" t="str">
            <v/>
          </cell>
          <cell r="EO930">
            <v>44979</v>
          </cell>
          <cell r="EP930">
            <v>45879</v>
          </cell>
          <cell r="ES930" t="str">
            <v>El contrato no tiene Clausula Ambiental</v>
          </cell>
          <cell r="ET930" t="str">
            <v>El contrato no tiene Clausula Ambiental</v>
          </cell>
        </row>
        <row r="931">
          <cell r="E931">
            <v>909</v>
          </cell>
          <cell r="F931" t="str">
            <v>909-2022</v>
          </cell>
          <cell r="G931" t="str">
            <v>CO1.PCCNTR.3704404</v>
          </cell>
          <cell r="H931" t="str">
            <v>No Aplica</v>
          </cell>
          <cell r="I931" t="str">
            <v>En Ejecución</v>
          </cell>
          <cell r="J931" t="str">
            <v>https://community.secop.gov.co/Public/Tendering/OpportunityDetail/Index?noticeUID=CO1.NTC.2931116&amp;isFromPublicArea=True&amp;isModal=False</v>
          </cell>
          <cell r="K931" t="str">
            <v>SDHT-MC-014-2022</v>
          </cell>
          <cell r="M931" t="str">
            <v>X</v>
          </cell>
          <cell r="N931" t="str">
            <v>NIT</v>
          </cell>
          <cell r="O931">
            <v>901251520</v>
          </cell>
          <cell r="P931">
            <v>3</v>
          </cell>
          <cell r="Q931" t="str">
            <v>No Aplica</v>
          </cell>
          <cell r="R931" t="str">
            <v>No Aplica</v>
          </cell>
          <cell r="S931" t="str">
            <v>TAFINCO S.A.S</v>
          </cell>
          <cell r="T931" t="str">
            <v>TAFINCO S.A.S</v>
          </cell>
          <cell r="U931" t="str">
            <v>No Aplica</v>
          </cell>
          <cell r="V931">
            <v>44701</v>
          </cell>
          <cell r="W931">
            <v>44704</v>
          </cell>
          <cell r="X931" t="str">
            <v>No Aplica</v>
          </cell>
          <cell r="Y931" t="str">
            <v>No Aplica</v>
          </cell>
          <cell r="Z931" t="str">
            <v>Mínima Cuantía</v>
          </cell>
          <cell r="AA931" t="str">
            <v>Contrato</v>
          </cell>
          <cell r="AB931" t="str">
            <v>Suministro</v>
          </cell>
          <cell r="AC931" t="str">
            <v>SUMINISTRAR ELEMENTOS DE PAPELERÍA Y OFICINA PARA LA SECRETARÍA DISTRITAL DEL HÁBITAT</v>
          </cell>
          <cell r="AD931">
            <v>44704</v>
          </cell>
          <cell r="AE931">
            <v>44704</v>
          </cell>
          <cell r="AF931">
            <v>44704</v>
          </cell>
          <cell r="AG931">
            <v>44979</v>
          </cell>
          <cell r="AH931">
            <v>9</v>
          </cell>
          <cell r="AI931">
            <v>0</v>
          </cell>
          <cell r="AJ931">
            <v>9</v>
          </cell>
          <cell r="AK931">
            <v>9</v>
          </cell>
          <cell r="AL931">
            <v>0</v>
          </cell>
          <cell r="AM931">
            <v>44979</v>
          </cell>
          <cell r="AN931">
            <v>44979</v>
          </cell>
          <cell r="AO931">
            <v>3375000</v>
          </cell>
          <cell r="AP931">
            <v>3375000</v>
          </cell>
          <cell r="AQ931" t="str">
            <v>No Aplica</v>
          </cell>
          <cell r="AR931" t="e">
            <v>#VALUE!</v>
          </cell>
          <cell r="AS931" t="e">
            <v>#N/A</v>
          </cell>
          <cell r="AT931">
            <v>989</v>
          </cell>
          <cell r="AU931">
            <v>44608</v>
          </cell>
          <cell r="AV931">
            <v>3375000</v>
          </cell>
          <cell r="AW931" t="str">
            <v>O2120201003023213801</v>
          </cell>
          <cell r="AX931" t="str">
            <v>FUNCIONAMIENTO</v>
          </cell>
          <cell r="AZ931" t="str">
            <v>5000321824</v>
          </cell>
          <cell r="BA931">
            <v>1022</v>
          </cell>
          <cell r="BB931">
            <v>44704</v>
          </cell>
          <cell r="BC931">
            <v>3375000</v>
          </cell>
          <cell r="BK931" t="str">
            <v/>
          </cell>
          <cell r="CE931" t="str">
            <v/>
          </cell>
          <cell r="CF931" t="str">
            <v/>
          </cell>
          <cell r="EO931">
            <v>44979</v>
          </cell>
          <cell r="EP931">
            <v>45879</v>
          </cell>
          <cell r="ES931" t="str">
            <v>El contrato no tiene Clausula Ambiental</v>
          </cell>
          <cell r="ET931" t="str">
            <v>El contrato no tiene Clausula Ambiental</v>
          </cell>
        </row>
        <row r="932">
          <cell r="E932">
            <v>909</v>
          </cell>
          <cell r="F932" t="str">
            <v>909-2022</v>
          </cell>
          <cell r="G932" t="str">
            <v>CO1.PCCNTR.3704404</v>
          </cell>
          <cell r="H932" t="str">
            <v>No Aplica</v>
          </cell>
          <cell r="I932" t="str">
            <v>En Ejecución</v>
          </cell>
          <cell r="J932" t="str">
            <v>https://community.secop.gov.co/Public/Tendering/OpportunityDetail/Index?noticeUID=CO1.NTC.2931116&amp;isFromPublicArea=True&amp;isModal=False</v>
          </cell>
          <cell r="K932" t="str">
            <v>SDHT-MC-014-2022</v>
          </cell>
          <cell r="M932" t="str">
            <v>X</v>
          </cell>
          <cell r="N932" t="str">
            <v>NIT</v>
          </cell>
          <cell r="O932">
            <v>901251520</v>
          </cell>
          <cell r="P932">
            <v>3</v>
          </cell>
          <cell r="Q932" t="str">
            <v>No Aplica</v>
          </cell>
          <cell r="R932" t="str">
            <v>No Aplica</v>
          </cell>
          <cell r="S932" t="str">
            <v>TAFINCO S.A.S</v>
          </cell>
          <cell r="T932" t="str">
            <v>TAFINCO S.A.S</v>
          </cell>
          <cell r="U932" t="str">
            <v>No Aplica</v>
          </cell>
          <cell r="V932">
            <v>44701</v>
          </cell>
          <cell r="W932">
            <v>44704</v>
          </cell>
          <cell r="X932" t="str">
            <v>No Aplica</v>
          </cell>
          <cell r="Y932" t="str">
            <v>No Aplica</v>
          </cell>
          <cell r="Z932" t="str">
            <v>Mínima Cuantía</v>
          </cell>
          <cell r="AA932" t="str">
            <v>Contrato</v>
          </cell>
          <cell r="AB932" t="str">
            <v>Suministro</v>
          </cell>
          <cell r="AC932" t="str">
            <v>SUMINISTRAR ELEMENTOS DE PAPELERÍA Y OFICINA PARA LA SECRETARÍA DISTRITAL DEL HÁBITAT</v>
          </cell>
          <cell r="AD932">
            <v>44704</v>
          </cell>
          <cell r="AE932">
            <v>44704</v>
          </cell>
          <cell r="AF932">
            <v>44704</v>
          </cell>
          <cell r="AG932">
            <v>44979</v>
          </cell>
          <cell r="AH932">
            <v>9</v>
          </cell>
          <cell r="AI932">
            <v>0</v>
          </cell>
          <cell r="AJ932">
            <v>9</v>
          </cell>
          <cell r="AK932">
            <v>9</v>
          </cell>
          <cell r="AL932">
            <v>0</v>
          </cell>
          <cell r="AM932">
            <v>44979</v>
          </cell>
          <cell r="AN932">
            <v>44979</v>
          </cell>
          <cell r="AO932">
            <v>5000000</v>
          </cell>
          <cell r="AP932">
            <v>5000000</v>
          </cell>
          <cell r="AQ932" t="str">
            <v>No Aplica</v>
          </cell>
          <cell r="AR932" t="e">
            <v>#VALUE!</v>
          </cell>
          <cell r="AS932" t="e">
            <v>#N/A</v>
          </cell>
          <cell r="AT932">
            <v>989</v>
          </cell>
          <cell r="AU932">
            <v>44608</v>
          </cell>
          <cell r="AV932">
            <v>5000000</v>
          </cell>
          <cell r="AW932" t="str">
            <v>O2120201003023213901</v>
          </cell>
          <cell r="AX932" t="str">
            <v>FUNCIONAMIENTO</v>
          </cell>
          <cell r="AZ932" t="str">
            <v>5000321824</v>
          </cell>
          <cell r="BA932">
            <v>1022</v>
          </cell>
          <cell r="BB932">
            <v>44704</v>
          </cell>
          <cell r="BC932">
            <v>5000000</v>
          </cell>
          <cell r="BK932" t="str">
            <v/>
          </cell>
          <cell r="CE932" t="str">
            <v/>
          </cell>
          <cell r="CF932" t="str">
            <v/>
          </cell>
          <cell r="EO932">
            <v>44979</v>
          </cell>
          <cell r="EP932">
            <v>45879</v>
          </cell>
          <cell r="ES932" t="str">
            <v>El contrato no tiene Clausula Ambiental</v>
          </cell>
          <cell r="ET932" t="str">
            <v>El contrato no tiene Clausula Ambiental</v>
          </cell>
        </row>
        <row r="933">
          <cell r="E933">
            <v>909</v>
          </cell>
          <cell r="F933" t="str">
            <v>909-2022</v>
          </cell>
          <cell r="G933" t="str">
            <v>CO1.PCCNTR.3704404</v>
          </cell>
          <cell r="H933" t="str">
            <v>No Aplica</v>
          </cell>
          <cell r="I933" t="str">
            <v>En Ejecución</v>
          </cell>
          <cell r="J933" t="str">
            <v>https://community.secop.gov.co/Public/Tendering/OpportunityDetail/Index?noticeUID=CO1.NTC.2931116&amp;isFromPublicArea=True&amp;isModal=False</v>
          </cell>
          <cell r="K933" t="str">
            <v>SDHT-MC-014-2022</v>
          </cell>
          <cell r="M933" t="str">
            <v>X</v>
          </cell>
          <cell r="N933" t="str">
            <v>NIT</v>
          </cell>
          <cell r="O933">
            <v>901251520</v>
          </cell>
          <cell r="P933">
            <v>3</v>
          </cell>
          <cell r="Q933" t="str">
            <v>No Aplica</v>
          </cell>
          <cell r="R933" t="str">
            <v>No Aplica</v>
          </cell>
          <cell r="S933" t="str">
            <v>TAFINCO S.A.S</v>
          </cell>
          <cell r="T933" t="str">
            <v>TAFINCO S.A.S</v>
          </cell>
          <cell r="U933" t="str">
            <v>No Aplica</v>
          </cell>
          <cell r="V933">
            <v>44701</v>
          </cell>
          <cell r="W933">
            <v>44704</v>
          </cell>
          <cell r="X933" t="str">
            <v>No Aplica</v>
          </cell>
          <cell r="Y933" t="str">
            <v>No Aplica</v>
          </cell>
          <cell r="Z933" t="str">
            <v>Mínima Cuantía</v>
          </cell>
          <cell r="AA933" t="str">
            <v>Contrato</v>
          </cell>
          <cell r="AB933" t="str">
            <v>Suministro</v>
          </cell>
          <cell r="AC933" t="str">
            <v>SUMINISTRAR ELEMENTOS DE PAPELERÍA Y OFICINA PARA LA SECRETARÍA DISTRITAL DEL HÁBITAT</v>
          </cell>
          <cell r="AD933">
            <v>44704</v>
          </cell>
          <cell r="AE933">
            <v>44704</v>
          </cell>
          <cell r="AF933">
            <v>44704</v>
          </cell>
          <cell r="AG933">
            <v>44979</v>
          </cell>
          <cell r="AH933">
            <v>9</v>
          </cell>
          <cell r="AI933">
            <v>0</v>
          </cell>
          <cell r="AJ933">
            <v>9</v>
          </cell>
          <cell r="AK933">
            <v>9</v>
          </cell>
          <cell r="AL933">
            <v>0</v>
          </cell>
          <cell r="AM933">
            <v>44979</v>
          </cell>
          <cell r="AN933">
            <v>44979</v>
          </cell>
          <cell r="AO933">
            <v>15000000</v>
          </cell>
          <cell r="AP933">
            <v>15000000</v>
          </cell>
          <cell r="AQ933" t="str">
            <v>No Aplica</v>
          </cell>
          <cell r="AR933" t="e">
            <v>#VALUE!</v>
          </cell>
          <cell r="AS933" t="e">
            <v>#N/A</v>
          </cell>
          <cell r="AT933">
            <v>989</v>
          </cell>
          <cell r="AU933">
            <v>44608</v>
          </cell>
          <cell r="AV933">
            <v>15000000</v>
          </cell>
          <cell r="AW933" t="str">
            <v>O2120201003023219996</v>
          </cell>
          <cell r="AX933" t="str">
            <v>FUNCIONAMIENTO</v>
          </cell>
          <cell r="AZ933" t="str">
            <v>5000321824</v>
          </cell>
          <cell r="BA933">
            <v>1022</v>
          </cell>
          <cell r="BB933">
            <v>44704</v>
          </cell>
          <cell r="BC933">
            <v>15000000</v>
          </cell>
          <cell r="BK933" t="str">
            <v/>
          </cell>
          <cell r="CE933" t="str">
            <v/>
          </cell>
          <cell r="CF933" t="str">
            <v/>
          </cell>
          <cell r="EO933">
            <v>44979</v>
          </cell>
          <cell r="EP933">
            <v>45879</v>
          </cell>
          <cell r="ES933" t="str">
            <v>El contrato no tiene Clausula Ambiental</v>
          </cell>
          <cell r="ET933" t="str">
            <v>El contrato no tiene Clausula Ambiental</v>
          </cell>
        </row>
        <row r="934">
          <cell r="E934">
            <v>909</v>
          </cell>
          <cell r="F934" t="str">
            <v>909-2022</v>
          </cell>
          <cell r="G934" t="str">
            <v>CO1.PCCNTR.3704404</v>
          </cell>
          <cell r="H934" t="str">
            <v>No Aplica</v>
          </cell>
          <cell r="I934" t="str">
            <v>En Ejecución</v>
          </cell>
          <cell r="J934" t="str">
            <v>https://community.secop.gov.co/Public/Tendering/OpportunityDetail/Index?noticeUID=CO1.NTC.2931116&amp;isFromPublicArea=True&amp;isModal=False</v>
          </cell>
          <cell r="K934" t="str">
            <v>SDHT-MC-014-2022</v>
          </cell>
          <cell r="M934" t="str">
            <v>X</v>
          </cell>
          <cell r="N934" t="str">
            <v>NIT</v>
          </cell>
          <cell r="O934">
            <v>901251520</v>
          </cell>
          <cell r="P934">
            <v>3</v>
          </cell>
          <cell r="Q934" t="str">
            <v>No Aplica</v>
          </cell>
          <cell r="R934" t="str">
            <v>No Aplica</v>
          </cell>
          <cell r="S934" t="str">
            <v>TAFINCO S.A.S</v>
          </cell>
          <cell r="T934" t="str">
            <v>TAFINCO S.A.S</v>
          </cell>
          <cell r="U934" t="str">
            <v>No Aplica</v>
          </cell>
          <cell r="V934">
            <v>44701</v>
          </cell>
          <cell r="W934">
            <v>44704</v>
          </cell>
          <cell r="X934" t="str">
            <v>No Aplica</v>
          </cell>
          <cell r="Y934" t="str">
            <v>No Aplica</v>
          </cell>
          <cell r="Z934" t="str">
            <v>Mínima Cuantía</v>
          </cell>
          <cell r="AA934" t="str">
            <v>Contrato</v>
          </cell>
          <cell r="AB934" t="str">
            <v>Suministro</v>
          </cell>
          <cell r="AC934" t="str">
            <v>SUMINISTRAR ELEMENTOS DE PAPELERÍA Y OFICINA PARA LA SECRETARÍA DISTRITAL DEL HÁBITAT</v>
          </cell>
          <cell r="AD934">
            <v>44704</v>
          </cell>
          <cell r="AE934">
            <v>44704</v>
          </cell>
          <cell r="AF934">
            <v>44704</v>
          </cell>
          <cell r="AG934">
            <v>44979</v>
          </cell>
          <cell r="AH934">
            <v>9</v>
          </cell>
          <cell r="AI934">
            <v>0</v>
          </cell>
          <cell r="AJ934">
            <v>9</v>
          </cell>
          <cell r="AK934">
            <v>9</v>
          </cell>
          <cell r="AL934">
            <v>0</v>
          </cell>
          <cell r="AM934">
            <v>44979</v>
          </cell>
          <cell r="AN934">
            <v>44979</v>
          </cell>
          <cell r="AO934">
            <v>11857000</v>
          </cell>
          <cell r="AP934">
            <v>11857000</v>
          </cell>
          <cell r="AQ934" t="str">
            <v>No Aplica</v>
          </cell>
          <cell r="AR934" t="e">
            <v>#VALUE!</v>
          </cell>
          <cell r="AS934" t="e">
            <v>#N/A</v>
          </cell>
          <cell r="AT934">
            <v>989</v>
          </cell>
          <cell r="AU934">
            <v>44608</v>
          </cell>
          <cell r="AV934">
            <v>11857000</v>
          </cell>
          <cell r="AW934" t="str">
            <v>O2120201003023219997</v>
          </cell>
          <cell r="AX934" t="str">
            <v>FUNCIONAMIENTO</v>
          </cell>
          <cell r="AZ934" t="str">
            <v>5000321824</v>
          </cell>
          <cell r="BA934">
            <v>1022</v>
          </cell>
          <cell r="BB934">
            <v>44704</v>
          </cell>
          <cell r="BC934">
            <v>11857000</v>
          </cell>
          <cell r="BK934" t="str">
            <v/>
          </cell>
          <cell r="CE934" t="str">
            <v/>
          </cell>
          <cell r="CF934" t="str">
            <v/>
          </cell>
          <cell r="EO934">
            <v>44979</v>
          </cell>
          <cell r="EP934">
            <v>45879</v>
          </cell>
          <cell r="ES934" t="str">
            <v>El contrato no tiene Clausula Ambiental</v>
          </cell>
          <cell r="ET934" t="str">
            <v>El contrato no tiene Clausula Ambiental</v>
          </cell>
        </row>
        <row r="935">
          <cell r="E935">
            <v>910</v>
          </cell>
          <cell r="F935" t="str">
            <v>910-2022</v>
          </cell>
          <cell r="G935" t="str">
            <v>CO1.PCCNTR.3705060</v>
          </cell>
          <cell r="H935" t="str">
            <v>OBTENER EL 99 % DE ÍNDICE DE DISPONIBILIDAD DE LOS RECURSOS TECNOLÓGICOS.</v>
          </cell>
          <cell r="I935" t="str">
            <v>En Ejecución</v>
          </cell>
          <cell r="J935" t="str">
            <v>https://community.secop.gov.co/Public/Tendering/OpportunityDetail/Index?noticeUID=CO1.NTC.2935614&amp;isFromPublicArea=True&amp;isModal=False</v>
          </cell>
          <cell r="K935" t="str">
            <v>SDHT-MC-015-2022</v>
          </cell>
          <cell r="M935" t="str">
            <v>X</v>
          </cell>
          <cell r="N935" t="str">
            <v>NIT</v>
          </cell>
          <cell r="O935">
            <v>900891247</v>
          </cell>
          <cell r="P935">
            <v>9</v>
          </cell>
          <cell r="Q935" t="str">
            <v>No Aplica</v>
          </cell>
          <cell r="R935" t="str">
            <v>No Aplica</v>
          </cell>
          <cell r="S935" t="str">
            <v>SOLUCIONES ICG S.A.S</v>
          </cell>
          <cell r="T935" t="str">
            <v>SOLUCIONES ICG S.A.S</v>
          </cell>
          <cell r="U935" t="str">
            <v>No Aplica</v>
          </cell>
          <cell r="V935">
            <v>44704</v>
          </cell>
          <cell r="W935">
            <v>44707</v>
          </cell>
          <cell r="X935" t="str">
            <v>No Aplica</v>
          </cell>
          <cell r="Y935" t="str">
            <v>No Aplica</v>
          </cell>
          <cell r="Z935" t="str">
            <v>Mínima Cuantía</v>
          </cell>
          <cell r="AA935" t="str">
            <v>Contrato</v>
          </cell>
          <cell r="AB935" t="str">
            <v>Prestación de Servicios</v>
          </cell>
          <cell r="AC935" t="str">
            <v>PRESTAR LOS SERVICIOS DE SOPORTE Y RENOVACIÓN DEL SOFTWARE ANTIVIRUS BITDEFENDER GRAVITYZONE ADVANCED BUSINESS SECURITY PARA LA SECRETARIA DISTRITAL DEL HABITAT BOGOTA D.C.</v>
          </cell>
          <cell r="AD935">
            <v>44707</v>
          </cell>
          <cell r="AE935">
            <v>44707</v>
          </cell>
          <cell r="AF935">
            <v>44707</v>
          </cell>
          <cell r="AG935">
            <v>44737</v>
          </cell>
          <cell r="AH935">
            <v>1</v>
          </cell>
          <cell r="AI935">
            <v>0</v>
          </cell>
          <cell r="AJ935">
            <v>1</v>
          </cell>
          <cell r="AK935">
            <v>1</v>
          </cell>
          <cell r="AL935">
            <v>0</v>
          </cell>
          <cell r="AM935">
            <v>44737</v>
          </cell>
          <cell r="AN935">
            <v>44737</v>
          </cell>
          <cell r="AO935">
            <v>50540000</v>
          </cell>
          <cell r="AP935">
            <v>50540000</v>
          </cell>
          <cell r="AQ935" t="str">
            <v>No Aplica</v>
          </cell>
          <cell r="AR935" t="e">
            <v>#VALUE!</v>
          </cell>
          <cell r="AS935">
            <v>3833</v>
          </cell>
          <cell r="AT935">
            <v>1051</v>
          </cell>
          <cell r="AU935">
            <v>44686</v>
          </cell>
          <cell r="AV935">
            <v>54000000</v>
          </cell>
          <cell r="AW935" t="str">
            <v>O23011605530000007815</v>
          </cell>
          <cell r="AX935" t="str">
            <v>INVERSION</v>
          </cell>
          <cell r="AZ935" t="str">
            <v>5000321808</v>
          </cell>
          <cell r="BA935">
            <v>1021</v>
          </cell>
          <cell r="BB935">
            <v>44704</v>
          </cell>
          <cell r="BC935">
            <v>50540000</v>
          </cell>
          <cell r="BK935" t="str">
            <v/>
          </cell>
          <cell r="CE935" t="str">
            <v/>
          </cell>
          <cell r="CF935" t="str">
            <v/>
          </cell>
          <cell r="EL935" t="str">
            <v>SI</v>
          </cell>
          <cell r="EM935" t="str">
            <v>7.20 - Invitación Pública</v>
          </cell>
          <cell r="EN935">
            <v>120</v>
          </cell>
          <cell r="EO935">
            <v>44857</v>
          </cell>
          <cell r="EP935">
            <v>45637</v>
          </cell>
          <cell r="ES935" t="str">
            <v>El contrato no tiene Clausula Ambiental</v>
          </cell>
          <cell r="ET935" t="str">
            <v>El contrato no tiene Clausula Ambiental</v>
          </cell>
          <cell r="EU935" t="str">
            <v>ALEXANDER GUTIERREZ PAULINO</v>
          </cell>
        </row>
        <row r="936">
          <cell r="E936">
            <v>911</v>
          </cell>
          <cell r="F936" t="str">
            <v>911-2022</v>
          </cell>
          <cell r="G936" t="str">
            <v>CO1.PCCNTR.3741603</v>
          </cell>
          <cell r="H936" t="str">
            <v xml:space="preserve">PRODUCIR 72 CAMPAÑAS PARA REDES SOCIALES DE LA SDHT.  </v>
          </cell>
          <cell r="I936" t="str">
            <v>En Ejecución</v>
          </cell>
          <cell r="J936" t="str">
            <v>https://community.secop.gov.co/Public/Tendering/OpportunityDetail/Index?noticeUID=CO1.NTC.2960376&amp;isFromPublicArea=True&amp;isModal=False</v>
          </cell>
          <cell r="K936" t="str">
            <v>SDHT-MC-017-2022</v>
          </cell>
          <cell r="M936" t="str">
            <v>X</v>
          </cell>
          <cell r="N936" t="str">
            <v>NIT</v>
          </cell>
          <cell r="O936">
            <v>830065445</v>
          </cell>
          <cell r="P936">
            <v>4</v>
          </cell>
          <cell r="Q936" t="str">
            <v>No Aplica</v>
          </cell>
          <cell r="R936" t="str">
            <v>No Aplica</v>
          </cell>
          <cell r="S936" t="str">
            <v>FLT Comunicaciones S.A.S -Mas Medios</v>
          </cell>
          <cell r="T936" t="str">
            <v>FLT Comunicaciones S.A.S -Mas Medios</v>
          </cell>
          <cell r="U936" t="str">
            <v>No Aplica</v>
          </cell>
          <cell r="V936">
            <v>44726</v>
          </cell>
          <cell r="W936">
            <v>44726</v>
          </cell>
          <cell r="X936" t="str">
            <v>No Aplica</v>
          </cell>
          <cell r="Y936" t="str">
            <v>No Aplica</v>
          </cell>
          <cell r="Z936" t="str">
            <v>Mínima Cuantía</v>
          </cell>
          <cell r="AA936" t="str">
            <v>Contrato</v>
          </cell>
          <cell r="AB936" t="str">
            <v>Prestación de Servicios</v>
          </cell>
          <cell r="AC936" t="str">
            <v>PRESTAR SERVICIOS DE MONITOREO, SELECCIÓN, ANÁLISIS, CLASIFICACIÓN Y CONTABILIZACIÓN DE LOS CONTENIDOS PERIODÍSTICOS QUE SE PUBLICAN EN LOS PRINCIPALES MEDIOS MASIVOS DE COMUNICACIÓN LOCAL, REGIONAL Y NACIONAL ACERCA DE LAS NOTICIAS DE LA SDHT Y DEL SECTOR.</v>
          </cell>
          <cell r="AD936">
            <v>44726</v>
          </cell>
          <cell r="AE936">
            <v>44728</v>
          </cell>
          <cell r="AF936">
            <v>44728</v>
          </cell>
          <cell r="AG936">
            <v>44925</v>
          </cell>
          <cell r="AH936">
            <v>6</v>
          </cell>
          <cell r="AI936">
            <v>15</v>
          </cell>
          <cell r="AJ936">
            <v>6.5</v>
          </cell>
          <cell r="AK936">
            <v>6</v>
          </cell>
          <cell r="AL936">
            <v>15</v>
          </cell>
          <cell r="AM936">
            <v>44925</v>
          </cell>
          <cell r="AN936">
            <v>44925</v>
          </cell>
          <cell r="AO936">
            <v>16545760</v>
          </cell>
          <cell r="AP936">
            <v>16545760</v>
          </cell>
          <cell r="AQ936" t="str">
            <v>No Aplica</v>
          </cell>
          <cell r="AR936" t="e">
            <v>#VALUE!</v>
          </cell>
          <cell r="AS936">
            <v>3273</v>
          </cell>
          <cell r="AT936">
            <v>1025</v>
          </cell>
          <cell r="AU936">
            <v>44662</v>
          </cell>
          <cell r="AV936">
            <v>40000000</v>
          </cell>
          <cell r="AW936" t="str">
            <v>O23011601210000007836</v>
          </cell>
          <cell r="AX936" t="str">
            <v>INVERSION</v>
          </cell>
          <cell r="AZ936">
            <v>5000325852</v>
          </cell>
          <cell r="BA936">
            <v>1051</v>
          </cell>
          <cell r="BB936">
            <v>44726</v>
          </cell>
          <cell r="BC936">
            <v>16545760</v>
          </cell>
          <cell r="BK936" t="str">
            <v/>
          </cell>
          <cell r="CE936" t="str">
            <v/>
          </cell>
          <cell r="CF936" t="str">
            <v/>
          </cell>
          <cell r="EL936" t="str">
            <v>SI</v>
          </cell>
          <cell r="EM936" t="str">
            <v>12 - Invitación Pública</v>
          </cell>
          <cell r="EN936">
            <v>120</v>
          </cell>
          <cell r="EO936">
            <v>45045</v>
          </cell>
          <cell r="EP936">
            <v>45825</v>
          </cell>
          <cell r="ES936" t="str">
            <v>El contrato no tiene Clausula Ambiental</v>
          </cell>
          <cell r="ET936" t="str">
            <v>El contrato no tiene Clausula Ambiental</v>
          </cell>
          <cell r="EU936" t="str">
            <v xml:space="preserve">JOHN EDGAR CUCHIGAY VALERIANO </v>
          </cell>
        </row>
        <row r="937">
          <cell r="E937">
            <v>912</v>
          </cell>
          <cell r="F937" t="str">
            <v>912-2022</v>
          </cell>
          <cell r="G937" t="str">
            <v>CO1.PCCNTR.3742243</v>
          </cell>
          <cell r="H937" t="str">
            <v>No Aplica</v>
          </cell>
          <cell r="I937" t="str">
            <v>En Ejecución</v>
          </cell>
          <cell r="J937" t="str">
            <v>https://community.secop.gov.co/Public/Tendering/OpportunityDetail/Index?noticeUID=CO1.NTC.2964927&amp;isFromPublicArea=True&amp;isModal=False</v>
          </cell>
          <cell r="K937" t="str">
            <v>SDHT-MC-025-2022</v>
          </cell>
          <cell r="M937" t="str">
            <v>X</v>
          </cell>
          <cell r="N937" t="str">
            <v>NIT</v>
          </cell>
          <cell r="O937">
            <v>860524654</v>
          </cell>
          <cell r="P937">
            <v>6</v>
          </cell>
          <cell r="Q937" t="str">
            <v>No Aplica</v>
          </cell>
          <cell r="R937" t="str">
            <v>No Aplica</v>
          </cell>
          <cell r="S937" t="str">
            <v>Aseguradora Solidaria de Colombia Entidad Cooperativa</v>
          </cell>
          <cell r="T937" t="str">
            <v>Aseguradora Solidaria de Colombia Entidad Cooperativa</v>
          </cell>
          <cell r="U937" t="str">
            <v>No Aplica</v>
          </cell>
          <cell r="V937">
            <v>44726</v>
          </cell>
          <cell r="W937" t="str">
            <v>No Aplica</v>
          </cell>
          <cell r="X937" t="str">
            <v>No Aplica</v>
          </cell>
          <cell r="Y937" t="str">
            <v>No Aplica</v>
          </cell>
          <cell r="Z937" t="str">
            <v>Mínima Cuantía</v>
          </cell>
          <cell r="AA937" t="str">
            <v>Contrato</v>
          </cell>
          <cell r="AB937" t="str">
            <v>Seguros</v>
          </cell>
          <cell r="AC937" t="str">
            <v>CONTRATAR LAS PÓLIZAS DE SEGURO DE AUTOMÓVILES QUE AMPAREN LOS VEHÍCULOS PROPIEDAD DE LA SECRETARIA DISTRITAL DEL HÁBITAT</v>
          </cell>
          <cell r="AD937">
            <v>44726</v>
          </cell>
          <cell r="AE937">
            <v>44727</v>
          </cell>
          <cell r="AF937">
            <v>44727</v>
          </cell>
          <cell r="AG937">
            <v>45091</v>
          </cell>
          <cell r="AH937">
            <v>12</v>
          </cell>
          <cell r="AI937">
            <v>0</v>
          </cell>
          <cell r="AJ937">
            <v>12</v>
          </cell>
          <cell r="AK937">
            <v>12</v>
          </cell>
          <cell r="AL937">
            <v>0</v>
          </cell>
          <cell r="AM937">
            <v>45091</v>
          </cell>
          <cell r="AN937">
            <v>45091</v>
          </cell>
          <cell r="AO937">
            <v>7782005</v>
          </cell>
          <cell r="AP937">
            <v>7782005</v>
          </cell>
          <cell r="AQ937" t="str">
            <v>No Aplica</v>
          </cell>
          <cell r="AR937" t="e">
            <v>#VALUE!</v>
          </cell>
          <cell r="AS937" t="e">
            <v>#N/A</v>
          </cell>
          <cell r="AT937">
            <v>1069</v>
          </cell>
          <cell r="AU937">
            <v>44706</v>
          </cell>
          <cell r="AV937">
            <v>12905842</v>
          </cell>
          <cell r="AW937" t="str">
            <v>O212020200701030571351</v>
          </cell>
          <cell r="AX937" t="str">
            <v>FUNCIONAMIENTO</v>
          </cell>
          <cell r="AZ937" t="str">
            <v>5000325819</v>
          </cell>
          <cell r="BA937">
            <v>1044</v>
          </cell>
          <cell r="BB937">
            <v>44726</v>
          </cell>
          <cell r="BC937">
            <v>7782005</v>
          </cell>
          <cell r="BK937" t="str">
            <v/>
          </cell>
          <cell r="CE937" t="str">
            <v/>
          </cell>
          <cell r="CF937" t="str">
            <v/>
          </cell>
          <cell r="EL937" t="str">
            <v>SI</v>
          </cell>
          <cell r="EM937" t="str">
            <v>7.3,1 - Obligación n - Invitación Publica</v>
          </cell>
          <cell r="EN937">
            <v>120</v>
          </cell>
          <cell r="EO937">
            <v>45211</v>
          </cell>
          <cell r="EP937">
            <v>45991</v>
          </cell>
          <cell r="ES937" t="str">
            <v>El contrato no tiene Clausula Ambiental</v>
          </cell>
          <cell r="ET937" t="str">
            <v>El contrato no tiene Clausula Ambiental</v>
          </cell>
          <cell r="EU937" t="str">
            <v>HECTOR FERNANDO CORTES SAAVEDRA</v>
          </cell>
        </row>
        <row r="938">
          <cell r="E938">
            <v>913</v>
          </cell>
          <cell r="F938" t="str">
            <v>913-2022</v>
          </cell>
          <cell r="G938" t="str">
            <v>CO1.PCCNTR.3745953</v>
          </cell>
          <cell r="H938" t="str">
            <v>OBTENER EL 99 % DE ÍNDICE DE DISPONIBILIDAD DE LOS RECURSOS TECNOLÓGICOS.</v>
          </cell>
          <cell r="I938" t="str">
            <v>En Ejecución</v>
          </cell>
          <cell r="J938" t="str">
            <v>https://community.secop.gov.co/Public/Tendering/OpportunityDetail/Index?noticeUID=CO1.NTC.2967586&amp;isFromPublicArea=True&amp;isModal=False</v>
          </cell>
          <cell r="K938" t="str">
            <v>SDHT-MC-023-2022</v>
          </cell>
          <cell r="M938" t="str">
            <v>X</v>
          </cell>
          <cell r="N938" t="str">
            <v>NIT</v>
          </cell>
          <cell r="O938">
            <v>900204272</v>
          </cell>
          <cell r="P938">
            <v>8</v>
          </cell>
          <cell r="Q938" t="str">
            <v>No Aplica</v>
          </cell>
          <cell r="R938" t="str">
            <v>No Aplica</v>
          </cell>
          <cell r="S938" t="str">
            <v>GESTIÓN DE SEGURIDAD ELECTRÓNICA S.A</v>
          </cell>
          <cell r="T938" t="str">
            <v>GESTIÓN DE SEGURIDAD ELECTRÓNICA S.A</v>
          </cell>
          <cell r="U938" t="str">
            <v>No Aplica</v>
          </cell>
          <cell r="V938">
            <v>44729</v>
          </cell>
          <cell r="W938">
            <v>44733</v>
          </cell>
          <cell r="X938" t="str">
            <v>No Aplica</v>
          </cell>
          <cell r="Y938" t="str">
            <v>No Aplica</v>
          </cell>
          <cell r="Z938" t="str">
            <v>Mínima Cuantía</v>
          </cell>
          <cell r="AA938" t="str">
            <v>Contrato</v>
          </cell>
          <cell r="AB938" t="str">
            <v>Compra-Venta</v>
          </cell>
          <cell r="AC938" t="str">
            <v>ADQUISICIÓN DE CERTIFICADOS DE FIRMA DIGITAL PARA FUNCIONARIOS DE LA SECRETARÍA DISTRITAL DEL HÁBITAT</v>
          </cell>
          <cell r="AD938">
            <v>44733</v>
          </cell>
          <cell r="AE938">
            <v>44742</v>
          </cell>
          <cell r="AF938">
            <v>44742</v>
          </cell>
          <cell r="AG938">
            <v>45106</v>
          </cell>
          <cell r="AH938">
            <v>12</v>
          </cell>
          <cell r="AI938">
            <v>0</v>
          </cell>
          <cell r="AJ938">
            <v>12</v>
          </cell>
          <cell r="AK938">
            <v>12</v>
          </cell>
          <cell r="AL938">
            <v>0</v>
          </cell>
          <cell r="AM938">
            <v>45106</v>
          </cell>
          <cell r="AN938">
            <v>45106</v>
          </cell>
          <cell r="AO938">
            <v>6783000</v>
          </cell>
          <cell r="AP938">
            <v>6783000</v>
          </cell>
          <cell r="AQ938" t="str">
            <v>No Aplica</v>
          </cell>
          <cell r="AR938" t="e">
            <v>#VALUE!</v>
          </cell>
          <cell r="AS938">
            <v>3831</v>
          </cell>
          <cell r="AT938">
            <v>1049</v>
          </cell>
          <cell r="AU938">
            <v>44686</v>
          </cell>
          <cell r="AV938">
            <v>21000000</v>
          </cell>
          <cell r="AW938" t="str">
            <v>O23011605530000007815</v>
          </cell>
          <cell r="AX938" t="str">
            <v>INVERSION</v>
          </cell>
          <cell r="AZ938" t="str">
            <v>5000327701</v>
          </cell>
          <cell r="BA938">
            <v>1057</v>
          </cell>
          <cell r="BB938">
            <v>44733</v>
          </cell>
          <cell r="BC938">
            <v>6783000</v>
          </cell>
          <cell r="BK938" t="str">
            <v/>
          </cell>
          <cell r="CE938" t="str">
            <v/>
          </cell>
          <cell r="CF938" t="str">
            <v/>
          </cell>
          <cell r="EL938" t="str">
            <v>SI</v>
          </cell>
          <cell r="EM938" t="str">
            <v>7.20 - Invitación Pública</v>
          </cell>
          <cell r="EN938">
            <v>120</v>
          </cell>
          <cell r="EO938">
            <v>45226</v>
          </cell>
          <cell r="EP938">
            <v>46006</v>
          </cell>
          <cell r="ES938" t="str">
            <v>1.1  Invitación Publica</v>
          </cell>
          <cell r="ET938" t="str">
            <v>Numeral 11 - Utilizar y aplicar productos, procesos y tecnologías limpias, que garanticen la conservación del
medio ambiente y el equilibrio del ecosistema.</v>
          </cell>
          <cell r="EU938" t="str">
            <v>MANUEL ALEJANDRO CALDERON MARTINEZ</v>
          </cell>
        </row>
        <row r="939">
          <cell r="E939">
            <v>914</v>
          </cell>
          <cell r="F939" t="str">
            <v>914-2022</v>
          </cell>
          <cell r="G939" t="str">
            <v>CO1.PCCNTR.3757317</v>
          </cell>
          <cell r="H939" t="str">
            <v xml:space="preserve">IMPLEMENTAR 1  SISTEMA  DE GESTIÓN DOCUMENTAL </v>
          </cell>
          <cell r="I939" t="str">
            <v>En Ejecución</v>
          </cell>
          <cell r="J939" t="str">
            <v>https://community.secop.gov.co/Public/Tendering/OpportunityDetail/Index?noticeUID=CO1.NTC.2990051&amp;isFromPublicArea=True&amp;isModal=False</v>
          </cell>
          <cell r="K939" t="str">
            <v>SDHT-CD-CI-030-2022</v>
          </cell>
          <cell r="M939" t="str">
            <v>X</v>
          </cell>
          <cell r="N939" t="str">
            <v>NIT</v>
          </cell>
          <cell r="O939">
            <v>900062917</v>
          </cell>
          <cell r="P939">
            <v>9</v>
          </cell>
          <cell r="Q939" t="str">
            <v>No Aplica</v>
          </cell>
          <cell r="R939" t="str">
            <v>No Aplica</v>
          </cell>
          <cell r="S939" t="str">
            <v>SERVICIOS POSTALES NACIONALES S.A.S.</v>
          </cell>
          <cell r="T939" t="str">
            <v>SERVICIOS POSTALES NACIONALES S.A.S.</v>
          </cell>
          <cell r="U939" t="str">
            <v>No Aplica</v>
          </cell>
          <cell r="V939">
            <v>44736</v>
          </cell>
          <cell r="W939">
            <v>44740</v>
          </cell>
          <cell r="X939" t="str">
            <v>No Aplica</v>
          </cell>
          <cell r="Y939" t="str">
            <v>No Aplica</v>
          </cell>
          <cell r="Z939" t="str">
            <v>Contratación Directa</v>
          </cell>
          <cell r="AA939" t="str">
            <v>Contrato</v>
          </cell>
          <cell r="AB939" t="str">
            <v>Interadministrativo</v>
          </cell>
          <cell r="AC939" t="str">
            <v>PRESTAR EL SERVICIO INTEGRAL DE CORRESPONDENCIA EN LA SECRETARÍA DISTRITAL DEL HÁBITAT.</v>
          </cell>
          <cell r="AD939">
            <v>44740</v>
          </cell>
          <cell r="AE939">
            <v>44740</v>
          </cell>
          <cell r="AF939">
            <v>44740</v>
          </cell>
          <cell r="AG939">
            <v>44933</v>
          </cell>
          <cell r="AH939">
            <v>6</v>
          </cell>
          <cell r="AI939">
            <v>10</v>
          </cell>
          <cell r="AJ939">
            <v>6.333333333333333</v>
          </cell>
          <cell r="AK939">
            <v>6</v>
          </cell>
          <cell r="AL939">
            <v>10</v>
          </cell>
          <cell r="AM939">
            <v>44933</v>
          </cell>
          <cell r="AN939">
            <v>44933</v>
          </cell>
          <cell r="AO939">
            <v>633552612</v>
          </cell>
          <cell r="AP939">
            <v>633552612</v>
          </cell>
          <cell r="AQ939" t="str">
            <v>No Aplica</v>
          </cell>
          <cell r="AR939" t="e">
            <v>#VALUE!</v>
          </cell>
          <cell r="AS939">
            <v>3101</v>
          </cell>
          <cell r="AT939" t="str">
            <v>1104</v>
          </cell>
          <cell r="AU939">
            <v>44728</v>
          </cell>
          <cell r="AV939">
            <v>667895915</v>
          </cell>
          <cell r="AW939" t="str">
            <v>O23011605560000007754</v>
          </cell>
          <cell r="AX939" t="str">
            <v>INVERSION</v>
          </cell>
          <cell r="AZ939" t="str">
            <v>5000329334</v>
          </cell>
          <cell r="BA939" t="str">
            <v>1062</v>
          </cell>
          <cell r="BB939">
            <v>44736</v>
          </cell>
          <cell r="BC939">
            <v>633552612</v>
          </cell>
          <cell r="BK939" t="str">
            <v/>
          </cell>
          <cell r="CE939" t="str">
            <v/>
          </cell>
          <cell r="CF939" t="str">
            <v/>
          </cell>
          <cell r="EL939" t="str">
            <v>SI</v>
          </cell>
          <cell r="EM939" t="str">
            <v>No Indica</v>
          </cell>
          <cell r="EN939">
            <v>120</v>
          </cell>
          <cell r="EO939">
            <v>45053</v>
          </cell>
          <cell r="EP939">
            <v>45833</v>
          </cell>
          <cell r="ES939" t="str">
            <v>El contrato no tiene Clausula Ambiental</v>
          </cell>
          <cell r="ET939" t="str">
            <v>El contrato no tiene Clausula Ambiental</v>
          </cell>
          <cell r="EU939" t="str">
            <v>GUSTAVO ADOLFO ARAQUE FERRARO</v>
          </cell>
        </row>
        <row r="940">
          <cell r="E940">
            <v>915</v>
          </cell>
          <cell r="F940" t="str">
            <v>915-2022</v>
          </cell>
          <cell r="G940" t="str">
            <v>CO1.PCCNTR.3759211</v>
          </cell>
          <cell r="H940" t="str">
            <v>OBTENER EL 99 % DE ÍNDICE DE DISPONIBILIDAD DE LOS RECURSOS TECNOLÓGICOS.</v>
          </cell>
          <cell r="I940" t="str">
            <v>En Ejecución</v>
          </cell>
          <cell r="J940" t="str">
            <v>https://community.secop.gov.co/Public/Tendering/OpportunityDetail/Index?noticeUID=CO1.NTC.2974607&amp;isFromPublicArea=True&amp;isModal=False</v>
          </cell>
          <cell r="K940" t="str">
            <v>SDHT-MC-028-202</v>
          </cell>
          <cell r="M940" t="str">
            <v>X</v>
          </cell>
          <cell r="N940" t="str">
            <v>NIT</v>
          </cell>
          <cell r="O940">
            <v>830044977</v>
          </cell>
          <cell r="P940">
            <v>0</v>
          </cell>
          <cell r="Q940" t="str">
            <v>No Aplica</v>
          </cell>
          <cell r="R940" t="str">
            <v>No Aplica</v>
          </cell>
          <cell r="S940" t="str">
            <v>XSYSTEM LTDA</v>
          </cell>
          <cell r="T940" t="str">
            <v>XSYSTEM LTDA</v>
          </cell>
          <cell r="U940" t="str">
            <v>No Aplica</v>
          </cell>
          <cell r="V940">
            <v>44740</v>
          </cell>
          <cell r="W940">
            <v>44755</v>
          </cell>
          <cell r="X940" t="str">
            <v>No Aplica</v>
          </cell>
          <cell r="Y940" t="str">
            <v>No Aplica</v>
          </cell>
          <cell r="Z940" t="str">
            <v>Mínima Cuantía</v>
          </cell>
          <cell r="AA940" t="str">
            <v>Contrato</v>
          </cell>
          <cell r="AB940" t="str">
            <v>Compra-Venta</v>
          </cell>
          <cell r="AC940" t="str">
            <v>RENOVAR LA SUBSCRIPCIÓN DE ADOBE CREATIVE CLOUD FOR TEAMS, PARA LA SECRETARIA DISTRITAL DEL HÁBITAT (SDHT)</v>
          </cell>
          <cell r="AD940">
            <v>44755</v>
          </cell>
          <cell r="AE940">
            <v>44756</v>
          </cell>
          <cell r="AF940">
            <v>44756</v>
          </cell>
          <cell r="AG940">
            <v>45120</v>
          </cell>
          <cell r="AH940">
            <v>12</v>
          </cell>
          <cell r="AI940">
            <v>0</v>
          </cell>
          <cell r="AJ940">
            <v>12</v>
          </cell>
          <cell r="AK940">
            <v>12</v>
          </cell>
          <cell r="AL940">
            <v>0</v>
          </cell>
          <cell r="AM940">
            <v>45120</v>
          </cell>
          <cell r="AN940">
            <v>45120</v>
          </cell>
          <cell r="AO940">
            <v>17459000</v>
          </cell>
          <cell r="AP940">
            <v>17459000</v>
          </cell>
          <cell r="AQ940" t="str">
            <v>No Aplica</v>
          </cell>
          <cell r="AR940" t="e">
            <v>#VALUE!</v>
          </cell>
          <cell r="AS940">
            <v>3352</v>
          </cell>
          <cell r="AT940" t="str">
            <v>1097</v>
          </cell>
          <cell r="AU940">
            <v>44721</v>
          </cell>
          <cell r="AV940">
            <v>24960000</v>
          </cell>
          <cell r="AW940" t="str">
            <v>O23011605530000007815</v>
          </cell>
          <cell r="AX940" t="str">
            <v>INVERSION</v>
          </cell>
          <cell r="AZ940" t="str">
            <v>5000330286</v>
          </cell>
          <cell r="BA940" t="str">
            <v>1066</v>
          </cell>
          <cell r="BB940">
            <v>44741</v>
          </cell>
          <cell r="BC940">
            <v>17459000</v>
          </cell>
          <cell r="BK940" t="str">
            <v/>
          </cell>
          <cell r="CE940" t="str">
            <v/>
          </cell>
          <cell r="CF940" t="str">
            <v/>
          </cell>
          <cell r="EL940" t="str">
            <v>SI</v>
          </cell>
          <cell r="EM940" t="str">
            <v>7.20 - Invitación Pública</v>
          </cell>
          <cell r="EN940">
            <v>120</v>
          </cell>
          <cell r="EO940">
            <v>45240</v>
          </cell>
          <cell r="EP940">
            <v>46020</v>
          </cell>
          <cell r="ES940" t="str">
            <v>1.1  Invitación Publica</v>
          </cell>
          <cell r="ET940" t="str">
            <v>Numeral 11 - Utilizar y aplicar productos, procesos y tecnologías limpias, que garanticen la conservación del
medio ambiente y el equilibrio del ecosistema.</v>
          </cell>
          <cell r="EU940" t="str">
            <v>Weimar Garcia Cuellar</v>
          </cell>
        </row>
        <row r="941">
          <cell r="E941">
            <v>916</v>
          </cell>
          <cell r="F941" t="str">
            <v>916-2022</v>
          </cell>
          <cell r="G941" t="str">
            <v>CO1.PCCNTR.3744481</v>
          </cell>
          <cell r="H941" t="str">
            <v>EJECUTAR  6 ESTRATEGIAS PARA EL FORTALECIMIENTO DE LA PARTICIPACIÓN CIUDADANA EN LOS TEMAS ESTRATÉGICOS DEL SECTOR</v>
          </cell>
          <cell r="I941" t="str">
            <v>En Ejecución</v>
          </cell>
          <cell r="J941" t="str">
            <v>https://community.secop.gov.co/Public/Tendering/OpportunityDetail/Index?noticeUID=CO1.NTC.2934408&amp;isFromPublicArea=True&amp;isModal=False</v>
          </cell>
          <cell r="K941" t="str">
            <v>SDHT-LP-009-2022</v>
          </cell>
          <cell r="M941" t="str">
            <v>X</v>
          </cell>
          <cell r="N941" t="str">
            <v>NIT</v>
          </cell>
          <cell r="O941">
            <v>830110815</v>
          </cell>
          <cell r="P941">
            <v>9</v>
          </cell>
          <cell r="Q941" t="str">
            <v>No Aplica</v>
          </cell>
          <cell r="R941" t="str">
            <v>No Aplica</v>
          </cell>
          <cell r="S941" t="str">
            <v>CORPORACION TIERRA S.O.S</v>
          </cell>
          <cell r="T941" t="str">
            <v>CORPORACION TIERRA S.O.S</v>
          </cell>
          <cell r="U941" t="str">
            <v>No Aplica</v>
          </cell>
          <cell r="V941">
            <v>44742</v>
          </cell>
          <cell r="W941">
            <v>44753</v>
          </cell>
          <cell r="X941" t="str">
            <v>No Aplica</v>
          </cell>
          <cell r="Y941" t="str">
            <v>No Aplica</v>
          </cell>
          <cell r="Z941" t="str">
            <v>Licitación</v>
          </cell>
          <cell r="AA941" t="str">
            <v>Contrato</v>
          </cell>
          <cell r="AB941" t="str">
            <v>Prestación de Servicios</v>
          </cell>
          <cell r="AC941" t="str">
            <v>REALIZAR ACCIONES DE EMBELLECIMIENTO CON COLOR EN LOS TERRITORIOS PRIORIZADOS POR LA SDHT, POR MEDIO DE ACCIONES QUE PROMUEVAN LA PARTICIPACIÓN CIUDADANA PARA LA APROPIACIÓN TERRITORIAL DEL HÁBITAT, LA CORRESPONSABILIDAD Y EL FORTALECIMIENTO DEL TEJIDO SOCIAL.</v>
          </cell>
          <cell r="AD941">
            <v>44753</v>
          </cell>
          <cell r="AE941">
            <v>44753</v>
          </cell>
          <cell r="AF941">
            <v>44753</v>
          </cell>
          <cell r="AG941">
            <v>44936</v>
          </cell>
          <cell r="AH941">
            <v>6</v>
          </cell>
          <cell r="AI941">
            <v>0</v>
          </cell>
          <cell r="AJ941">
            <v>6</v>
          </cell>
          <cell r="AK941">
            <v>6</v>
          </cell>
          <cell r="AL941">
            <v>0</v>
          </cell>
          <cell r="AM941">
            <v>44936</v>
          </cell>
          <cell r="AN941">
            <v>44936</v>
          </cell>
          <cell r="AO941">
            <v>1379298412</v>
          </cell>
          <cell r="AP941">
            <v>1379298412</v>
          </cell>
          <cell r="AQ941" t="str">
            <v>No Aplica</v>
          </cell>
          <cell r="AR941" t="e">
            <v>#VALUE!</v>
          </cell>
          <cell r="AS941">
            <v>2898</v>
          </cell>
          <cell r="AT941" t="str">
            <v>1026</v>
          </cell>
          <cell r="AU941">
            <v>44662</v>
          </cell>
          <cell r="AV941">
            <v>3985676660</v>
          </cell>
          <cell r="AW941" t="str">
            <v>O23011601210000007590</v>
          </cell>
          <cell r="AX941" t="str">
            <v>INVERSION</v>
          </cell>
          <cell r="AZ941" t="str">
            <v>5000330634</v>
          </cell>
          <cell r="BA941" t="str">
            <v>1068</v>
          </cell>
          <cell r="BB941">
            <v>44742</v>
          </cell>
          <cell r="BC941">
            <v>1379298412</v>
          </cell>
          <cell r="BK941" t="str">
            <v/>
          </cell>
          <cell r="CE941" t="str">
            <v/>
          </cell>
          <cell r="CF941" t="str">
            <v/>
          </cell>
          <cell r="EL941" t="str">
            <v>SI</v>
          </cell>
          <cell r="EM941" t="str">
            <v>19 - Contrato</v>
          </cell>
          <cell r="EN941">
            <v>120</v>
          </cell>
          <cell r="EO941">
            <v>45056</v>
          </cell>
          <cell r="EP941">
            <v>45836</v>
          </cell>
          <cell r="ES941" t="str">
            <v>19 - Obligaciones generales del Contrato</v>
          </cell>
          <cell r="ET941" t="str">
            <v>Cumplir con todas las normas técnicas y ambientales, nacionales e internacionales en el desarrollo de las actividades e insumos suministrado, los cuales deberán ser de óptima calidad</v>
          </cell>
          <cell r="EU941" t="str">
            <v>JAIRO ALONSO JIMÉNEZ MORENO</v>
          </cell>
        </row>
        <row r="942">
          <cell r="E942">
            <v>917</v>
          </cell>
          <cell r="F942" t="str">
            <v>917-2022</v>
          </cell>
          <cell r="G942" t="str">
            <v>CO1.PCCNTR.3744396</v>
          </cell>
          <cell r="H942" t="str">
            <v>EJECUTAR  6 ESTRATEGIAS PARA EL FORTALECIMIENTO DE LA PARTICIPACIÓN CIUDADANA EN LOS TEMAS ESTRATÉGICOS DEL SECTOR</v>
          </cell>
          <cell r="I942" t="str">
            <v>En Ejecución</v>
          </cell>
          <cell r="J942" t="str">
            <v>https://community.secop.gov.co/Public/Tendering/OpportunityDetail/Index?noticeUID=CO1.NTC.2910405&amp;isFromPublicArea=True&amp;isModal=False</v>
          </cell>
          <cell r="K942" t="str">
            <v>SDHT-LP-009-2022</v>
          </cell>
          <cell r="M942" t="str">
            <v>X</v>
          </cell>
          <cell r="N942" t="str">
            <v>NIT</v>
          </cell>
          <cell r="O942">
            <v>901609142</v>
          </cell>
          <cell r="Q942" t="str">
            <v>No Aplica</v>
          </cell>
          <cell r="R942" t="str">
            <v>No Aplica</v>
          </cell>
          <cell r="S942" t="str">
            <v>CONSORCIO ARTCO</v>
          </cell>
          <cell r="T942" t="str">
            <v>CONSORCIO ARTCO</v>
          </cell>
          <cell r="U942" t="str">
            <v>No Aplica</v>
          </cell>
          <cell r="V942">
            <v>44748</v>
          </cell>
          <cell r="W942">
            <v>44750</v>
          </cell>
          <cell r="X942" t="str">
            <v>No Aplica</v>
          </cell>
          <cell r="Y942" t="str">
            <v>No Aplica</v>
          </cell>
          <cell r="Z942" t="str">
            <v>Licitación</v>
          </cell>
          <cell r="AA942" t="str">
            <v>Contrato</v>
          </cell>
          <cell r="AB942" t="str">
            <v>Prestación de Servicios</v>
          </cell>
          <cell r="AC942" t="str">
            <v>REALIZAR ACCIONES DE EMBELLECIMIENTO CON COLOR EN LOS TERRITORIOS PRIORIZADOS POR LA SDHT POR MEDIO DE ACCIONES QUE PROMUEVAN LA PARTICIPACIÓN CIUDADANA, LA APROPIACIÓN TERRITORIAL DEL HÁBITAT, LA CORRESPONSABILIDAD Y EL FORTALECIMIENTO DEL TEJIDO SOCIAL - GRUPO I</v>
          </cell>
          <cell r="AD942">
            <v>44753</v>
          </cell>
          <cell r="AE942">
            <v>44756</v>
          </cell>
          <cell r="AF942">
            <v>44756</v>
          </cell>
          <cell r="AG942">
            <v>44939</v>
          </cell>
          <cell r="AH942">
            <v>6</v>
          </cell>
          <cell r="AI942">
            <v>0</v>
          </cell>
          <cell r="AJ942">
            <v>6</v>
          </cell>
          <cell r="AK942">
            <v>6</v>
          </cell>
          <cell r="AL942">
            <v>0</v>
          </cell>
          <cell r="AM942">
            <v>44939</v>
          </cell>
          <cell r="AN942">
            <v>44939</v>
          </cell>
          <cell r="AO942">
            <v>2511571507</v>
          </cell>
          <cell r="AP942">
            <v>2511571507</v>
          </cell>
          <cell r="AQ942" t="str">
            <v>No Aplica</v>
          </cell>
          <cell r="AR942" t="e">
            <v>#VALUE!</v>
          </cell>
          <cell r="AS942">
            <v>2898</v>
          </cell>
          <cell r="AT942" t="str">
            <v>1026</v>
          </cell>
          <cell r="AU942">
            <v>44662</v>
          </cell>
          <cell r="AV942">
            <v>3985676660</v>
          </cell>
          <cell r="AW942" t="str">
            <v>O23011601210000007590</v>
          </cell>
          <cell r="AX942" t="str">
            <v>INVERSION</v>
          </cell>
          <cell r="AZ942" t="str">
            <v>5000334446</v>
          </cell>
          <cell r="BA942">
            <v>1086</v>
          </cell>
          <cell r="BB942">
            <v>44753</v>
          </cell>
          <cell r="BC942">
            <v>2511571507</v>
          </cell>
          <cell r="BK942" t="str">
            <v/>
          </cell>
          <cell r="CE942" t="str">
            <v/>
          </cell>
          <cell r="CF942" t="str">
            <v/>
          </cell>
          <cell r="EL942" t="str">
            <v>SI</v>
          </cell>
          <cell r="EM942" t="str">
            <v>19 - Contrato</v>
          </cell>
          <cell r="EN942">
            <v>120</v>
          </cell>
          <cell r="EO942">
            <v>45059</v>
          </cell>
          <cell r="EP942">
            <v>45839</v>
          </cell>
          <cell r="ES942" t="str">
            <v>19 - Obligaciones generales del Contrato</v>
          </cell>
          <cell r="ET942" t="str">
            <v>Cumplir con todas las normas técnicas y ambientales, nacionales e internacionales en el desarrollo de las actividades e insumos suministrado, los cuales deberán ser de óptima calidad</v>
          </cell>
          <cell r="EU942" t="str">
            <v>PABLO VELASQUEZ ARANGO</v>
          </cell>
        </row>
        <row r="943">
          <cell r="E943">
            <v>92663</v>
          </cell>
          <cell r="F943" t="str">
            <v>92663-2022</v>
          </cell>
          <cell r="G943" t="str">
            <v>Tienda Virtual CCE</v>
          </cell>
          <cell r="H943" t="str">
            <v>EJECUTAR  6 ESTRATEGIAS PARA EL FORTALECIMIENTO DE LA PARTICIPACIÓN CIUDADANA EN LOS TEMAS ESTRATÉGICOS DEL SECTOR</v>
          </cell>
          <cell r="I943" t="str">
            <v>En Ejecución</v>
          </cell>
          <cell r="J943" t="str">
            <v>https://www.colombiacompra.gov.co/tienda-virtual-del-estado-colombiano/ordenes-compra/92663</v>
          </cell>
          <cell r="K943" t="str">
            <v>92663-2022</v>
          </cell>
          <cell r="M943" t="str">
            <v>X</v>
          </cell>
          <cell r="N943" t="str">
            <v>NIT</v>
          </cell>
          <cell r="O943">
            <v>860030360</v>
          </cell>
          <cell r="P943">
            <v>5</v>
          </cell>
          <cell r="Q943" t="str">
            <v>No Aplica</v>
          </cell>
          <cell r="R943" t="str">
            <v>No Aplica</v>
          </cell>
          <cell r="S943" t="str">
            <v>FERRETERIA FORERO S.A -  FF SOLUCIONES S.A</v>
          </cell>
          <cell r="T943" t="str">
            <v>FERRETERIA FORERO S.A -  FF SOLUCIONES S.A</v>
          </cell>
          <cell r="U943" t="str">
            <v>No Aplica</v>
          </cell>
          <cell r="V943">
            <v>44741</v>
          </cell>
          <cell r="W943">
            <v>44742</v>
          </cell>
          <cell r="X943" t="str">
            <v>No Aplica</v>
          </cell>
          <cell r="Y943" t="str">
            <v>No Aplica</v>
          </cell>
          <cell r="Z943" t="str">
            <v>Orden de Compra</v>
          </cell>
          <cell r="AA943" t="str">
            <v>Contrato</v>
          </cell>
          <cell r="AB943" t="str">
            <v>Suministro</v>
          </cell>
          <cell r="AC943" t="str">
            <v>SUMINISTRO DE PINTURA, PRODUCTOS DE FERRETERIA Y DEMÁS INSUMOS NECESARIOS PARA LAS INTERVENCIONES DE LA ESTRATEGIA CALLES Y ESPACIOS MAGICOS EN LOS TERRITORIOS PRIORIZADOS POR LA SECRETARIA DISTRITAL DEL HÁBITAT</v>
          </cell>
          <cell r="AD943">
            <v>44742</v>
          </cell>
          <cell r="AE943">
            <v>44743</v>
          </cell>
          <cell r="AF943">
            <v>44743</v>
          </cell>
          <cell r="AG943">
            <v>44895</v>
          </cell>
          <cell r="AH943">
            <v>5</v>
          </cell>
          <cell r="AI943">
            <v>0</v>
          </cell>
          <cell r="AJ943">
            <v>5</v>
          </cell>
          <cell r="AK943">
            <v>5</v>
          </cell>
          <cell r="AL943">
            <v>0</v>
          </cell>
          <cell r="AM943">
            <v>44895</v>
          </cell>
          <cell r="AN943">
            <v>44895</v>
          </cell>
          <cell r="AO943">
            <v>297401051</v>
          </cell>
          <cell r="AP943">
            <v>297401051</v>
          </cell>
          <cell r="AQ943" t="str">
            <v>No Aplica</v>
          </cell>
          <cell r="AR943" t="e">
            <v>#VALUE!</v>
          </cell>
          <cell r="AS943">
            <v>3821</v>
          </cell>
          <cell r="AT943">
            <v>1081</v>
          </cell>
          <cell r="AU943">
            <v>44714</v>
          </cell>
          <cell r="AV943">
            <v>374827094</v>
          </cell>
          <cell r="AW943" t="str">
            <v>O23011601210000007590</v>
          </cell>
          <cell r="AX943" t="str">
            <v>INVERSION</v>
          </cell>
          <cell r="AZ943" t="str">
            <v>5000330525</v>
          </cell>
          <cell r="BA943">
            <v>1067</v>
          </cell>
          <cell r="BB943">
            <v>44742</v>
          </cell>
          <cell r="BC943">
            <v>297401051</v>
          </cell>
          <cell r="BK943" t="str">
            <v/>
          </cell>
          <cell r="EL943" t="str">
            <v>SI</v>
          </cell>
          <cell r="EM943" t="str">
            <v>No indica</v>
          </cell>
          <cell r="EN943">
            <v>120</v>
          </cell>
          <cell r="EO943">
            <v>45015</v>
          </cell>
          <cell r="EP943">
            <v>45795</v>
          </cell>
          <cell r="ES943" t="str">
            <v>El contrato no tiene Clausula Ambiental</v>
          </cell>
          <cell r="ET943" t="str">
            <v>El contrato no tiene Clausula Ambiental</v>
          </cell>
          <cell r="EU943" t="str">
            <v>HUGO ARMANDO FORERO CHILLON</v>
          </cell>
        </row>
        <row r="944">
          <cell r="E944">
            <v>918</v>
          </cell>
          <cell r="F944" t="str">
            <v>918-2022</v>
          </cell>
          <cell r="G944" t="str">
            <v>CO1.PCCNTR.3785530</v>
          </cell>
          <cell r="H944" t="str">
            <v>REALIZAR 13 ESTUDIOS Y DISEÑOS PARA CONECTIVIDAD URBANA EN LAS ÁREAS PRIORIZADAS DE ORIGEN INFORMAL</v>
          </cell>
          <cell r="I944" t="str">
            <v>En Ejecución</v>
          </cell>
          <cell r="J944" t="str">
            <v>https://community.secop.gov.co/Public/Tendering/OpportunityDetail/Index?noticeUID=CO1.NTC.3015533&amp;isFromPublicArea=True&amp;isModal=False</v>
          </cell>
          <cell r="K944" t="str">
            <v>SDHT-SDB-PSP-126-2022</v>
          </cell>
          <cell r="L944" t="str">
            <v>X</v>
          </cell>
          <cell r="N944" t="str">
            <v>CC</v>
          </cell>
          <cell r="O944">
            <v>53119058</v>
          </cell>
          <cell r="Q944" t="str">
            <v>QUIROGA LOPEZ</v>
          </cell>
          <cell r="R944" t="str">
            <v>DIANA CAROLINA</v>
          </cell>
          <cell r="S944" t="str">
            <v>No Aplica</v>
          </cell>
          <cell r="T944" t="str">
            <v>DIANA CAROLINA QUIROGA LOPEZ</v>
          </cell>
          <cell r="U944" t="str">
            <v>F</v>
          </cell>
          <cell r="V944">
            <v>44748</v>
          </cell>
          <cell r="W944">
            <v>44749</v>
          </cell>
          <cell r="X944">
            <v>44750</v>
          </cell>
          <cell r="Y944">
            <v>44933</v>
          </cell>
          <cell r="Z944" t="str">
            <v>Contratación Directa</v>
          </cell>
          <cell r="AA944" t="str">
            <v>Contrato</v>
          </cell>
          <cell r="AB944" t="str">
            <v>Prestación de Servicios Profesionales</v>
          </cell>
          <cell r="AC944" t="str">
            <v>PRESTAR SERVICIOS PROFESIONALES PARA APOYAR LA ARTICULACIÓN DE LA SUBSECRETARÍA DE COORDINACIÓN OPERATIVA EN LA IMPLEMENTACIÓN DE PROYECTOS Y/O PROGRAMAS ESTRATÉGICOS EN TERRITORIOS PRIORIZADOS POR LA SECRETARÍA DISTRITAL DEL HÁBITAT.</v>
          </cell>
          <cell r="AD944">
            <v>44750</v>
          </cell>
          <cell r="AE944">
            <v>44750</v>
          </cell>
          <cell r="AF944">
            <v>44750</v>
          </cell>
          <cell r="AG944">
            <v>44933</v>
          </cell>
          <cell r="AH944">
            <v>6</v>
          </cell>
          <cell r="AI944">
            <v>0</v>
          </cell>
          <cell r="AJ944">
            <v>6</v>
          </cell>
          <cell r="AK944">
            <v>6</v>
          </cell>
          <cell r="AL944">
            <v>0</v>
          </cell>
          <cell r="AM944">
            <v>44933</v>
          </cell>
          <cell r="AN944">
            <v>44933</v>
          </cell>
          <cell r="AO944">
            <v>48000000</v>
          </cell>
          <cell r="AP944">
            <v>48000000</v>
          </cell>
          <cell r="AQ944">
            <v>8000000</v>
          </cell>
          <cell r="AR944">
            <v>0</v>
          </cell>
          <cell r="AS944">
            <v>2762</v>
          </cell>
          <cell r="AT944">
            <v>1136</v>
          </cell>
          <cell r="AU944">
            <v>44734</v>
          </cell>
          <cell r="AV944">
            <v>48000000</v>
          </cell>
          <cell r="AW944" t="str">
            <v>O23011601190000007575</v>
          </cell>
          <cell r="AX944" t="str">
            <v>INVERSION</v>
          </cell>
          <cell r="AZ944" t="str">
            <v>5000333453</v>
          </cell>
          <cell r="BA944">
            <v>1078</v>
          </cell>
          <cell r="BB944">
            <v>44749</v>
          </cell>
          <cell r="BC944">
            <v>48000000</v>
          </cell>
          <cell r="BK944" t="str">
            <v/>
          </cell>
          <cell r="CE944" t="str">
            <v/>
          </cell>
          <cell r="CF944" t="str">
            <v/>
          </cell>
          <cell r="EL944" t="str">
            <v>NO</v>
          </cell>
          <cell r="EM944" t="str">
            <v>No Aplica</v>
          </cell>
          <cell r="EN944" t="str">
            <v xml:space="preserve">120
</v>
          </cell>
          <cell r="EO944" t="e">
            <v>#VALUE!</v>
          </cell>
          <cell r="EP944">
            <v>45833</v>
          </cell>
          <cell r="ES944" t="str">
            <v>Clausula 1 - Numeral 6 y 23</v>
          </cell>
          <cell r="ET94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44" t="str">
            <v>No Aplica</v>
          </cell>
        </row>
        <row r="945">
          <cell r="E945">
            <v>919</v>
          </cell>
          <cell r="F945" t="str">
            <v>919-2022</v>
          </cell>
          <cell r="G945" t="str">
            <v>CO1.PCCNTR.3788805</v>
          </cell>
          <cell r="H945" t="str">
            <v>MANTENER 1 PLAN DE ADECUACION Y SOSTENIBILIDAD DEL SIG-MIPG</v>
          </cell>
          <cell r="I945" t="str">
            <v>En Ejecución</v>
          </cell>
          <cell r="J945" t="str">
            <v>https://community.secop.gov.co/Public/Tendering/OpportunityDetail/Index?noticeUID=CO1.NTC.3018249&amp;isFromPublicArea=True&amp;isModal=False</v>
          </cell>
          <cell r="K945" t="str">
            <v>SDHT-SDPP-PSP-028-2022</v>
          </cell>
          <cell r="L945" t="str">
            <v>X</v>
          </cell>
          <cell r="N945" t="str">
            <v>CC</v>
          </cell>
          <cell r="O945">
            <v>79897241</v>
          </cell>
          <cell r="Q945" t="str">
            <v>CARDONA ARANGO</v>
          </cell>
          <cell r="R945" t="str">
            <v>JOSE ALEXANDER</v>
          </cell>
          <cell r="S945" t="str">
            <v>No Aplica</v>
          </cell>
          <cell r="T945" t="str">
            <v>JOSE ALEXANDER CARDONA ARANGO</v>
          </cell>
          <cell r="U945" t="str">
            <v>M</v>
          </cell>
          <cell r="V945">
            <v>44749</v>
          </cell>
          <cell r="W945" t="str">
            <v>No Aplica</v>
          </cell>
          <cell r="X945">
            <v>44750</v>
          </cell>
          <cell r="Y945">
            <v>44926</v>
          </cell>
          <cell r="Z945" t="str">
            <v>Contratación Directa</v>
          </cell>
          <cell r="AA945" t="str">
            <v>Contrato</v>
          </cell>
          <cell r="AB945" t="str">
            <v>Prestación de Servicios Profesionales</v>
          </cell>
          <cell r="AC945" t="str">
            <v>PRESTAR SERVICIOS PROFESIONALES PARA REALIZAR EL ACOMPAÑAMIENTO EN LA IMPLEMENTACIÓN DE LA METODOLOGÍA PARA LA CARACTERIZACIÓN DE GRUPOS DE VALOR Y PARTES INTERESADAS INSTITUCIONALES Y SECTORIALES EN EL MARCO DEL MANTENIMIENTO Y MEJORA DEL MODELO INTEGRADO DE PLANEACIÓN Y GESTIÓN MIPG Y EL SISTEMA DE GESTIÓN DE LA CALIDAD DE LA SECRETARÍA DISTRITAL DEL HÁBITAT</v>
          </cell>
          <cell r="AD945">
            <v>44750</v>
          </cell>
          <cell r="AE945">
            <v>44753</v>
          </cell>
          <cell r="AF945">
            <v>44753</v>
          </cell>
          <cell r="AG945">
            <v>44929</v>
          </cell>
          <cell r="AH945">
            <v>5</v>
          </cell>
          <cell r="AI945">
            <v>23</v>
          </cell>
          <cell r="AJ945">
            <v>5.7666666666666666</v>
          </cell>
          <cell r="AK945">
            <v>5</v>
          </cell>
          <cell r="AL945">
            <v>23</v>
          </cell>
          <cell r="AM945">
            <v>44929</v>
          </cell>
          <cell r="AN945">
            <v>44929</v>
          </cell>
          <cell r="AO945">
            <v>41577667</v>
          </cell>
          <cell r="AP945">
            <v>41577667</v>
          </cell>
          <cell r="AQ945">
            <v>7210000</v>
          </cell>
          <cell r="AR945">
            <v>-0.3333333283662796</v>
          </cell>
          <cell r="AS945">
            <v>3985</v>
          </cell>
          <cell r="AT945">
            <v>1134</v>
          </cell>
          <cell r="AU945">
            <v>44733</v>
          </cell>
          <cell r="AV945">
            <v>43260000</v>
          </cell>
          <cell r="AW945" t="str">
            <v>O23011605560000007602</v>
          </cell>
          <cell r="AX945" t="str">
            <v>INVERSION</v>
          </cell>
          <cell r="AZ945">
            <v>5000333961</v>
          </cell>
          <cell r="BA945">
            <v>1080</v>
          </cell>
          <cell r="BB945">
            <v>44750</v>
          </cell>
          <cell r="BC945">
            <v>41577667</v>
          </cell>
          <cell r="BK945" t="str">
            <v/>
          </cell>
          <cell r="CE945" t="str">
            <v/>
          </cell>
          <cell r="CF945" t="str">
            <v/>
          </cell>
          <cell r="EL945" t="str">
            <v>NO</v>
          </cell>
          <cell r="EM945" t="str">
            <v>No Aplica</v>
          </cell>
          <cell r="EN945" t="str">
            <v xml:space="preserve">120
</v>
          </cell>
          <cell r="EO945" t="e">
            <v>#VALUE!</v>
          </cell>
          <cell r="EP945">
            <v>45829</v>
          </cell>
          <cell r="ES945" t="str">
            <v>Clausula 1 - Numeral 6 y 23</v>
          </cell>
          <cell r="ET94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45" t="str">
            <v>No Aplica</v>
          </cell>
        </row>
        <row r="946">
          <cell r="E946">
            <v>920</v>
          </cell>
          <cell r="F946" t="str">
            <v>920-2022</v>
          </cell>
          <cell r="G946" t="str">
            <v>CO1.PCCNTR.3788935</v>
          </cell>
          <cell r="H946" t="str">
            <v>IMPLEMENTAR 1  SISTEMA  DE LA SDHT</v>
          </cell>
          <cell r="I946" t="str">
            <v>En Ejecución</v>
          </cell>
          <cell r="J946" t="str">
            <v>https://community.secop.gov.co/Public/Tendering/OpportunityDetail/Index?noticeUID=CO1.NTC.3018810&amp;isFromPublicArea=True&amp;isModal=False</v>
          </cell>
          <cell r="K946" t="str">
            <v>SDHT-SDA-PSP-061-2022</v>
          </cell>
          <cell r="L946" t="str">
            <v>X</v>
          </cell>
          <cell r="N946" t="str">
            <v>CC</v>
          </cell>
          <cell r="O946">
            <v>1015426153</v>
          </cell>
          <cell r="Q946" t="str">
            <v>LOBO GARRIDO</v>
          </cell>
          <cell r="R946" t="str">
            <v>GUSTAVO ANDRES</v>
          </cell>
          <cell r="S946" t="str">
            <v>No Aplica</v>
          </cell>
          <cell r="T946" t="str">
            <v>GUSTAVO ANDRES LOBO GARRIDO</v>
          </cell>
          <cell r="U946" t="str">
            <v>M</v>
          </cell>
          <cell r="V946">
            <v>44749</v>
          </cell>
          <cell r="W946">
            <v>44750</v>
          </cell>
          <cell r="X946">
            <v>44750</v>
          </cell>
          <cell r="Y946">
            <v>44901</v>
          </cell>
          <cell r="Z946" t="str">
            <v>Contratación Directa</v>
          </cell>
          <cell r="AA946" t="str">
            <v>Contrato</v>
          </cell>
          <cell r="AB946" t="str">
            <v>Prestación de Servicios Profesionales</v>
          </cell>
          <cell r="AC946" t="str">
            <v>PRESTAR SERVICIOS PROFESIONALES ESPECIALIZADOS PARA APOYAR Y BRINDAR ACOMPAÑAMIENTO JURÍDICO EN EL ANÁLISIS, CONTROL Y SEGUIMIENTO DE LOS DIFERENTES PROCESOS CONTRACTUALES A CARGO DE LA SDHT EN SUS FASES PRECONTRACTUAL, CONTRACTUAL Y POSTCONTRACTUAL</v>
          </cell>
          <cell r="AD946">
            <v>44750</v>
          </cell>
          <cell r="AE946">
            <v>44750</v>
          </cell>
          <cell r="AF946">
            <v>44750</v>
          </cell>
          <cell r="AG946">
            <v>44933</v>
          </cell>
          <cell r="AH946">
            <v>6</v>
          </cell>
          <cell r="AI946">
            <v>0</v>
          </cell>
          <cell r="AJ946">
            <v>6</v>
          </cell>
          <cell r="AK946">
            <v>6</v>
          </cell>
          <cell r="AL946">
            <v>0</v>
          </cell>
          <cell r="AM946">
            <v>44933</v>
          </cell>
          <cell r="AN946">
            <v>44933</v>
          </cell>
          <cell r="AO946">
            <v>78000000</v>
          </cell>
          <cell r="AP946">
            <v>78000000</v>
          </cell>
          <cell r="AQ946">
            <v>13000000</v>
          </cell>
          <cell r="AR946">
            <v>0</v>
          </cell>
          <cell r="AS946">
            <v>3989</v>
          </cell>
          <cell r="AT946">
            <v>1119</v>
          </cell>
          <cell r="AU946">
            <v>44729</v>
          </cell>
          <cell r="AV946">
            <v>78000000</v>
          </cell>
          <cell r="AW946" t="str">
            <v>O23011605560000007754</v>
          </cell>
          <cell r="AX946" t="str">
            <v>INVERSION</v>
          </cell>
          <cell r="AZ946" t="str">
            <v>5000333965</v>
          </cell>
          <cell r="BA946">
            <v>1081</v>
          </cell>
          <cell r="BB946">
            <v>44750</v>
          </cell>
          <cell r="BC946">
            <v>78000000</v>
          </cell>
          <cell r="BK946" t="str">
            <v/>
          </cell>
          <cell r="CE946" t="str">
            <v/>
          </cell>
          <cell r="CF946" t="str">
            <v/>
          </cell>
          <cell r="EL946" t="str">
            <v>NO</v>
          </cell>
          <cell r="EM946" t="str">
            <v>No Aplica</v>
          </cell>
          <cell r="EN946" t="str">
            <v xml:space="preserve">120
</v>
          </cell>
          <cell r="EO946" t="e">
            <v>#VALUE!</v>
          </cell>
          <cell r="EP946">
            <v>45833</v>
          </cell>
          <cell r="ES946" t="str">
            <v>Clausula 1 - Numeral 6 y 23</v>
          </cell>
          <cell r="ET94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46" t="str">
            <v>No Aplica</v>
          </cell>
        </row>
        <row r="947">
          <cell r="E947">
            <v>921</v>
          </cell>
          <cell r="F947" t="str">
            <v>921-2022</v>
          </cell>
          <cell r="G947" t="str">
            <v>CO1.PCCNTR.3788960</v>
          </cell>
          <cell r="H947" t="str">
            <v>MANTENER  1 CERTIFICACION DEL SISTEMA DE GESTION DE CALIDAD BAJO LA NORMA ISO 9001:2015</v>
          </cell>
          <cell r="I947" t="str">
            <v>En Ejecución</v>
          </cell>
          <cell r="J947" t="str">
            <v>https://community.secop.gov.co/Public/Tendering/OpportunityDetail/Index?noticeUID=CO1.NTC.3018927&amp;isFromPublicArea=True&amp;isModal=False</v>
          </cell>
          <cell r="K947" t="str">
            <v>921-2022</v>
          </cell>
          <cell r="L947" t="str">
            <v>X</v>
          </cell>
          <cell r="N947" t="str">
            <v>CC</v>
          </cell>
          <cell r="O947">
            <v>80419168</v>
          </cell>
          <cell r="Q947" t="str">
            <v>CAICEDO ACOSTA</v>
          </cell>
          <cell r="R947" t="str">
            <v>RAUL EDUARDO</v>
          </cell>
          <cell r="S947" t="str">
            <v>No Aplica</v>
          </cell>
          <cell r="T947" t="str">
            <v>RAUL EDUARDO CAICEDO ACOSTA</v>
          </cell>
          <cell r="U947" t="str">
            <v>M</v>
          </cell>
          <cell r="V947">
            <v>44750</v>
          </cell>
          <cell r="W947">
            <v>44754</v>
          </cell>
          <cell r="X947">
            <v>44753</v>
          </cell>
          <cell r="Y947">
            <v>44797</v>
          </cell>
          <cell r="Z947" t="str">
            <v>Contratación Directa</v>
          </cell>
          <cell r="AA947" t="str">
            <v>Contrato</v>
          </cell>
          <cell r="AB947" t="str">
            <v>Prestación de Servicios Profesionales</v>
          </cell>
          <cell r="AC947" t="str">
            <v>PRESTAR SERVICIOS PROFESIONALES PARA REALIZAR LA EJECUCIÓN DE LA AUDITORÍA INTERNA AL SISTEMA DE GESTIÓN DE CALIDAD DE LA SECRETARÍA DISTRITAL DEL HÁBITAT SEGÚN LA NORMA ISO 9001:2015</v>
          </cell>
          <cell r="AD947">
            <v>44754</v>
          </cell>
          <cell r="AE947">
            <v>44763</v>
          </cell>
          <cell r="AF947">
            <v>44763</v>
          </cell>
          <cell r="AG947">
            <v>44813</v>
          </cell>
          <cell r="AH947">
            <v>1</v>
          </cell>
          <cell r="AI947">
            <v>20</v>
          </cell>
          <cell r="AJ947">
            <v>1.6666666666666665</v>
          </cell>
          <cell r="AK947">
            <v>1</v>
          </cell>
          <cell r="AL947">
            <v>20</v>
          </cell>
          <cell r="AM947">
            <v>44814</v>
          </cell>
          <cell r="AN947">
            <v>44814</v>
          </cell>
          <cell r="AO947">
            <v>13783333</v>
          </cell>
          <cell r="AP947">
            <v>13783333</v>
          </cell>
          <cell r="AQ947">
            <v>8270000</v>
          </cell>
          <cell r="AR947">
            <v>0.33333333395421505</v>
          </cell>
          <cell r="AS947">
            <v>3527</v>
          </cell>
          <cell r="AT947">
            <v>120</v>
          </cell>
          <cell r="AU947">
            <v>44564</v>
          </cell>
          <cell r="AV947">
            <v>13783333</v>
          </cell>
          <cell r="AW947" t="str">
            <v>O23011605560000007602</v>
          </cell>
          <cell r="AX947" t="str">
            <v>INVERSION</v>
          </cell>
          <cell r="AZ947" t="str">
            <v>5000334316</v>
          </cell>
          <cell r="BA947">
            <v>1085</v>
          </cell>
          <cell r="BB947">
            <v>44753</v>
          </cell>
          <cell r="BC947">
            <v>13783333</v>
          </cell>
          <cell r="BK947" t="str">
            <v/>
          </cell>
          <cell r="CE947" t="str">
            <v/>
          </cell>
          <cell r="CF947" t="str">
            <v/>
          </cell>
          <cell r="EL947" t="str">
            <v>NO</v>
          </cell>
          <cell r="EM947" t="str">
            <v>No Aplica</v>
          </cell>
          <cell r="EN947" t="str">
            <v xml:space="preserve">120
</v>
          </cell>
          <cell r="EO947" t="e">
            <v>#VALUE!</v>
          </cell>
          <cell r="EP947">
            <v>45714</v>
          </cell>
          <cell r="ES947" t="str">
            <v>Clausula 1 - Numeral 6 y 23</v>
          </cell>
          <cell r="ET94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47" t="str">
            <v>No Aplica</v>
          </cell>
        </row>
        <row r="948">
          <cell r="E948">
            <v>922</v>
          </cell>
          <cell r="F948" t="str">
            <v>922-2022</v>
          </cell>
          <cell r="G948" t="str">
            <v>CO1.PCCNTR.3788761</v>
          </cell>
          <cell r="H948" t="str">
            <v>REALIZAR 5 PROCESOS DE SENSIBILIZACIÓN EN TEMAS DE LUCHA CONTRA LA CORRUPCIÓN PARA EL PERSONAL QUE LABORA EN LA SDHT (1 PROCESO ANUAL)</v>
          </cell>
          <cell r="I948" t="str">
            <v>En Ejecución</v>
          </cell>
          <cell r="J948" t="str">
            <v>https://community.secop.gov.co/Public/Tendering/OpportunityDetail/Index?noticeUID=CO1.NTC.3018821&amp;isFromPublicArea=True&amp;isModal=False</v>
          </cell>
          <cell r="K948" t="str">
            <v>SDHT-SDPP-PSAG-029-2022</v>
          </cell>
          <cell r="L948" t="str">
            <v>X</v>
          </cell>
          <cell r="N948" t="str">
            <v>CC</v>
          </cell>
          <cell r="O948">
            <v>51848527</v>
          </cell>
          <cell r="Q948" t="str">
            <v>HURTADO LEAL</v>
          </cell>
          <cell r="R948" t="str">
            <v>NORMA CONSTANZA</v>
          </cell>
          <cell r="S948" t="str">
            <v>No Aplica</v>
          </cell>
          <cell r="T948" t="str">
            <v>NORMA CONSTANZA HURTADO LEAL</v>
          </cell>
          <cell r="U948" t="str">
            <v>F</v>
          </cell>
          <cell r="V948">
            <v>44749</v>
          </cell>
          <cell r="W948" t="str">
            <v>No Aplica</v>
          </cell>
          <cell r="X948">
            <v>44751</v>
          </cell>
          <cell r="Y948">
            <v>44926</v>
          </cell>
          <cell r="Z948" t="str">
            <v>Contratación Directa</v>
          </cell>
          <cell r="AA948" t="str">
            <v>Contrato</v>
          </cell>
          <cell r="AB948" t="str">
            <v>Prestación de Servicios  de Apoyo a la Gestión</v>
          </cell>
          <cell r="AC948" t="str">
            <v>PRESTAR SERVICIOS TÉCNICOS PARA EL DESARROLLO DE LAS ACTIVIDADES DE PROMOCIÓN Y SENSIBILIZACIÓN ENMARCADAS EN LA TRANSPARENCIA, INTEGRIDAD, LUCHA CONTRA LA CORRUPCIÓN, E IMPLEMENTACIÓN DEL SISTEMA INTEGRADO DE GESTIÓN</v>
          </cell>
          <cell r="AD948">
            <v>44751</v>
          </cell>
          <cell r="AE948">
            <v>44753</v>
          </cell>
          <cell r="AF948">
            <v>44753</v>
          </cell>
          <cell r="AG948">
            <v>44929</v>
          </cell>
          <cell r="AH948">
            <v>5</v>
          </cell>
          <cell r="AI948">
            <v>23</v>
          </cell>
          <cell r="AJ948">
            <v>5.7666666666666666</v>
          </cell>
          <cell r="AK948">
            <v>5</v>
          </cell>
          <cell r="AL948">
            <v>23</v>
          </cell>
          <cell r="AM948">
            <v>44929</v>
          </cell>
          <cell r="AN948">
            <v>44929</v>
          </cell>
          <cell r="AO948">
            <v>28026000</v>
          </cell>
          <cell r="AP948">
            <v>28026000</v>
          </cell>
          <cell r="AQ948">
            <v>4860000</v>
          </cell>
          <cell r="AR948">
            <v>0</v>
          </cell>
          <cell r="AS948">
            <v>3994</v>
          </cell>
          <cell r="AT948">
            <v>1153</v>
          </cell>
          <cell r="AU948">
            <v>44747</v>
          </cell>
          <cell r="AV948">
            <v>28026000</v>
          </cell>
          <cell r="AW948" t="str">
            <v>O23011605510000007606</v>
          </cell>
          <cell r="AX948" t="str">
            <v>INVERSION</v>
          </cell>
          <cell r="AZ948" t="str">
            <v>5000333968</v>
          </cell>
          <cell r="BA948">
            <v>1082</v>
          </cell>
          <cell r="BB948">
            <v>44750</v>
          </cell>
          <cell r="BC948">
            <v>28026000</v>
          </cell>
          <cell r="BK948" t="str">
            <v/>
          </cell>
          <cell r="CE948" t="str">
            <v/>
          </cell>
          <cell r="CF948" t="str">
            <v/>
          </cell>
          <cell r="EL948" t="str">
            <v>NO</v>
          </cell>
          <cell r="EM948" t="str">
            <v>No Aplica</v>
          </cell>
          <cell r="EN948" t="str">
            <v xml:space="preserve">120
</v>
          </cell>
          <cell r="EO948" t="e">
            <v>#VALUE!</v>
          </cell>
          <cell r="EP948">
            <v>45829</v>
          </cell>
          <cell r="ES948" t="str">
            <v>Clausula 1 - Numeral 6 y 23</v>
          </cell>
          <cell r="ET94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48" t="str">
            <v>No Aplica</v>
          </cell>
        </row>
        <row r="949">
          <cell r="E949">
            <v>923</v>
          </cell>
          <cell r="F949" t="str">
            <v>923-2022</v>
          </cell>
          <cell r="G949" t="str">
            <v>CO1.PCCNTR.3796549</v>
          </cell>
          <cell r="H949" t="str">
            <v>PROMOVER 100 % DE LA IMPLEMENTACIÓN DE LAS FUENTES DE FINANCIACIÓN PARA EL HÁBITAT</v>
          </cell>
          <cell r="I949" t="str">
            <v>En Ejecución</v>
          </cell>
          <cell r="J949" t="str">
            <v>https://community.secop.gov.co/Public/Tendering/OpportunityDetail/Index?noticeUID=CO1.NTC.3026114&amp;isFromPublicArea=True&amp;isModal=False</v>
          </cell>
          <cell r="K949" t="str">
            <v>SDHT-SDRPRI-PSP-035-2022</v>
          </cell>
          <cell r="L949" t="str">
            <v>X</v>
          </cell>
          <cell r="N949" t="str">
            <v>CC</v>
          </cell>
          <cell r="O949">
            <v>1032429922</v>
          </cell>
          <cell r="Q949" t="str">
            <v>HERNANDEZ GARCES</v>
          </cell>
          <cell r="R949" t="str">
            <v>MARIA CAMILA</v>
          </cell>
          <cell r="S949" t="str">
            <v>No Aplica</v>
          </cell>
          <cell r="T949" t="str">
            <v>MARIA CAMILA HERNANDEZ GARCES</v>
          </cell>
          <cell r="U949" t="str">
            <v>F</v>
          </cell>
          <cell r="V949">
            <v>44754</v>
          </cell>
          <cell r="W949" t="str">
            <v>No Aplica</v>
          </cell>
          <cell r="X949">
            <v>44755</v>
          </cell>
          <cell r="Y949">
            <v>44926</v>
          </cell>
          <cell r="Z949" t="str">
            <v>Contratación Directa</v>
          </cell>
          <cell r="AA949" t="str">
            <v>Contrato</v>
          </cell>
          <cell r="AB949" t="str">
            <v>Prestación de Servicios Profesionales</v>
          </cell>
          <cell r="AC949" t="str">
            <v>PRESTAR SERVICIOS PROFESIONALES PARA EL ANÁLISIS, SEGUIMIENTO Y DIRECCIONAMIENTO A PROGRAMAS DE COOPERACIÓN CON ENTIDADES PÚBLICAS Y/O PRIVADAS, DE ORDEN NACIONAL E INTERNACIONAL Y LA GESTIÓN DE NUEVAS FUENTES DE FINANCIACIÓN DEL HÁBITAT</v>
          </cell>
          <cell r="AD949">
            <v>44755</v>
          </cell>
          <cell r="AE949">
            <v>44755</v>
          </cell>
          <cell r="AF949">
            <v>44755</v>
          </cell>
          <cell r="AG949">
            <v>44927</v>
          </cell>
          <cell r="AH949">
            <v>5</v>
          </cell>
          <cell r="AI949">
            <v>21</v>
          </cell>
          <cell r="AJ949">
            <v>5.7</v>
          </cell>
          <cell r="AK949">
            <v>5</v>
          </cell>
          <cell r="AL949">
            <v>21</v>
          </cell>
          <cell r="AM949">
            <v>44929</v>
          </cell>
          <cell r="AN949">
            <v>44929</v>
          </cell>
          <cell r="AO949">
            <v>44032500</v>
          </cell>
          <cell r="AP949">
            <v>44032500</v>
          </cell>
          <cell r="AQ949">
            <v>7725000</v>
          </cell>
          <cell r="AR949">
            <v>0</v>
          </cell>
          <cell r="AS949">
            <v>4028</v>
          </cell>
          <cell r="AT949">
            <v>1163</v>
          </cell>
          <cell r="AU949">
            <v>44748</v>
          </cell>
          <cell r="AV949">
            <v>44032500</v>
          </cell>
          <cell r="AW949" t="str">
            <v>O23011601190000007825</v>
          </cell>
          <cell r="AX949" t="str">
            <v>INVERSION</v>
          </cell>
          <cell r="AZ949" t="str">
            <v>5000335118</v>
          </cell>
          <cell r="BA949">
            <v>1089</v>
          </cell>
          <cell r="BB949">
            <v>44754</v>
          </cell>
          <cell r="BC949">
            <v>44032500</v>
          </cell>
          <cell r="BK949" t="str">
            <v/>
          </cell>
          <cell r="CE949" t="str">
            <v/>
          </cell>
          <cell r="CF949" t="str">
            <v/>
          </cell>
          <cell r="EL949" t="str">
            <v>NO</v>
          </cell>
          <cell r="EM949" t="str">
            <v>No Aplica</v>
          </cell>
          <cell r="EN949" t="str">
            <v xml:space="preserve">120
</v>
          </cell>
          <cell r="EO949" t="e">
            <v>#VALUE!</v>
          </cell>
          <cell r="EP949">
            <v>45829</v>
          </cell>
          <cell r="ES949" t="str">
            <v>Clausula 1 - Numeral 6 y 23</v>
          </cell>
          <cell r="ET94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49" t="str">
            <v>No Aplica</v>
          </cell>
        </row>
        <row r="950">
          <cell r="E950">
            <v>924</v>
          </cell>
          <cell r="F950" t="str">
            <v>924-2022</v>
          </cell>
          <cell r="G950" t="str">
            <v>CO1.PCCNTR.3796793</v>
          </cell>
          <cell r="H950" t="str">
            <v>IMPLEMENTAR 1  SISTEMA  DE LA SDHT</v>
          </cell>
          <cell r="I950" t="str">
            <v>En Ejecución</v>
          </cell>
          <cell r="J950" t="str">
            <v>https://community.secop.gov.co/Public/Tendering/OpportunityDetail/Index?noticeUID=CO1.NTC.3026190&amp;isFromPublicArea=True&amp;isModal=False</v>
          </cell>
          <cell r="K950" t="str">
            <v>SDHT-SDA-PSP-058-2022</v>
          </cell>
          <cell r="L950" t="str">
            <v>X</v>
          </cell>
          <cell r="N950" t="str">
            <v>CC</v>
          </cell>
          <cell r="O950">
            <v>1128443233</v>
          </cell>
          <cell r="Q950" t="str">
            <v>SOSA GIRALDO</v>
          </cell>
          <cell r="R950" t="str">
            <v>CESAR AUGUSTO</v>
          </cell>
          <cell r="S950" t="str">
            <v>No Aplica</v>
          </cell>
          <cell r="T950" t="str">
            <v>CESAR AUGUSTO SOSA GIRALDO</v>
          </cell>
          <cell r="U950" t="str">
            <v>M</v>
          </cell>
          <cell r="V950">
            <v>44754</v>
          </cell>
          <cell r="W950" t="str">
            <v>No Aplica</v>
          </cell>
          <cell r="X950">
            <v>44754</v>
          </cell>
          <cell r="Y950">
            <v>44937</v>
          </cell>
          <cell r="Z950" t="str">
            <v>Contratación Directa</v>
          </cell>
          <cell r="AA950" t="str">
            <v>Contrato</v>
          </cell>
          <cell r="AB950" t="str">
            <v>Prestación de Servicios Profesionales</v>
          </cell>
          <cell r="AC950"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950">
            <v>44754</v>
          </cell>
          <cell r="AE950">
            <v>44754</v>
          </cell>
          <cell r="AF950">
            <v>44754</v>
          </cell>
          <cell r="AG950">
            <v>44937</v>
          </cell>
          <cell r="AH950">
            <v>6</v>
          </cell>
          <cell r="AI950">
            <v>0</v>
          </cell>
          <cell r="AJ950">
            <v>6</v>
          </cell>
          <cell r="AK950">
            <v>6</v>
          </cell>
          <cell r="AL950">
            <v>0</v>
          </cell>
          <cell r="AM950">
            <v>44937</v>
          </cell>
          <cell r="AN950">
            <v>44937</v>
          </cell>
          <cell r="AO950">
            <v>32100000</v>
          </cell>
          <cell r="AP950">
            <v>32100000</v>
          </cell>
          <cell r="AQ950">
            <v>5350000</v>
          </cell>
          <cell r="AR950">
            <v>0</v>
          </cell>
          <cell r="AS950">
            <v>4036</v>
          </cell>
          <cell r="AT950">
            <v>1160</v>
          </cell>
          <cell r="AU950">
            <v>44748</v>
          </cell>
          <cell r="AV950">
            <v>32456667</v>
          </cell>
          <cell r="AW950" t="str">
            <v>O23011605560000007754</v>
          </cell>
          <cell r="AX950" t="str">
            <v>INVERSION</v>
          </cell>
          <cell r="AZ950" t="str">
            <v>5000335018</v>
          </cell>
          <cell r="BA950">
            <v>1087</v>
          </cell>
          <cell r="BB950">
            <v>44754</v>
          </cell>
          <cell r="BC950">
            <v>32100000</v>
          </cell>
          <cell r="BK950" t="str">
            <v/>
          </cell>
          <cell r="CE950" t="str">
            <v/>
          </cell>
          <cell r="CF950" t="str">
            <v/>
          </cell>
          <cell r="EL950" t="str">
            <v>NO</v>
          </cell>
          <cell r="EM950" t="str">
            <v>No Aplica</v>
          </cell>
          <cell r="EN950" t="str">
            <v xml:space="preserve">120
</v>
          </cell>
          <cell r="EO950" t="e">
            <v>#VALUE!</v>
          </cell>
          <cell r="EP950">
            <v>45837</v>
          </cell>
          <cell r="ES950" t="str">
            <v>Clausula 1 - Numeral 6 y 23</v>
          </cell>
          <cell r="ET95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50" t="str">
            <v>No Aplica</v>
          </cell>
        </row>
        <row r="951">
          <cell r="E951">
            <v>925</v>
          </cell>
          <cell r="F951" t="str">
            <v>925-2022</v>
          </cell>
          <cell r="G951" t="str">
            <v>CO1.PCCNTR.3797507</v>
          </cell>
          <cell r="H951" t="str">
            <v>IMPLEMENTAR 1  SISTEMA  DE LA SDHT</v>
          </cell>
          <cell r="I951" t="str">
            <v>En Ejecución</v>
          </cell>
          <cell r="J951" t="str">
            <v>https://community.secop.gov.co/Public/Tendering/OpportunityDetail/Index?noticeUID=CO1.NTC.3026807&amp;isFromPublicArea=True&amp;isModal=False</v>
          </cell>
          <cell r="K951" t="str">
            <v>SDHT-SDA-PSP-060-2022</v>
          </cell>
          <cell r="L951" t="str">
            <v>X</v>
          </cell>
          <cell r="N951" t="str">
            <v>CC</v>
          </cell>
          <cell r="O951">
            <v>34678272</v>
          </cell>
          <cell r="Q951" t="str">
            <v>LEDEZMA CUERO</v>
          </cell>
          <cell r="R951" t="str">
            <v>ERICA</v>
          </cell>
          <cell r="S951" t="str">
            <v>No Aplica</v>
          </cell>
          <cell r="T951" t="str">
            <v>ERICA LEDEZMA CUERO</v>
          </cell>
          <cell r="U951" t="str">
            <v>F</v>
          </cell>
          <cell r="V951">
            <v>44754</v>
          </cell>
          <cell r="W951" t="str">
            <v>No Aplica</v>
          </cell>
          <cell r="X951">
            <v>44754</v>
          </cell>
          <cell r="Y951">
            <v>44937</v>
          </cell>
          <cell r="Z951" t="str">
            <v>Contratación Directa</v>
          </cell>
          <cell r="AA951" t="str">
            <v>Contrato</v>
          </cell>
          <cell r="AB951" t="str">
            <v>Prestación de Servicios Profesionales</v>
          </cell>
          <cell r="AC951"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951">
            <v>44754</v>
          </cell>
          <cell r="AE951">
            <v>44754</v>
          </cell>
          <cell r="AF951">
            <v>44754</v>
          </cell>
          <cell r="AG951">
            <v>44937</v>
          </cell>
          <cell r="AH951">
            <v>6</v>
          </cell>
          <cell r="AI951">
            <v>0</v>
          </cell>
          <cell r="AJ951">
            <v>6</v>
          </cell>
          <cell r="AK951">
            <v>6</v>
          </cell>
          <cell r="AL951">
            <v>0</v>
          </cell>
          <cell r="AM951">
            <v>44937</v>
          </cell>
          <cell r="AN951">
            <v>44937</v>
          </cell>
          <cell r="AO951">
            <v>37080000</v>
          </cell>
          <cell r="AP951">
            <v>37080000</v>
          </cell>
          <cell r="AQ951">
            <v>6180000</v>
          </cell>
          <cell r="AR951">
            <v>0</v>
          </cell>
          <cell r="AS951">
            <v>4037</v>
          </cell>
          <cell r="AT951">
            <v>1161</v>
          </cell>
          <cell r="AU951">
            <v>44748</v>
          </cell>
          <cell r="AV951">
            <v>37492000</v>
          </cell>
          <cell r="AW951" t="str">
            <v>O23011605560000007754</v>
          </cell>
          <cell r="AX951" t="str">
            <v>INVERSION</v>
          </cell>
          <cell r="AZ951" t="str">
            <v>5000335021</v>
          </cell>
          <cell r="BA951">
            <v>1088</v>
          </cell>
          <cell r="BB951">
            <v>44754</v>
          </cell>
          <cell r="BC951">
            <v>37080000</v>
          </cell>
          <cell r="BK951" t="str">
            <v/>
          </cell>
          <cell r="CE951" t="str">
            <v/>
          </cell>
          <cell r="CF951" t="str">
            <v/>
          </cell>
          <cell r="EL951" t="str">
            <v>NO</v>
          </cell>
          <cell r="EM951" t="str">
            <v>No Aplica</v>
          </cell>
          <cell r="EN951" t="str">
            <v xml:space="preserve">120
</v>
          </cell>
          <cell r="EO951" t="e">
            <v>#VALUE!</v>
          </cell>
          <cell r="EP951">
            <v>45837</v>
          </cell>
          <cell r="ES951" t="str">
            <v>Clausula 1 - Numeral 6 y 23</v>
          </cell>
          <cell r="ET95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51" t="str">
            <v>No Aplica</v>
          </cell>
        </row>
        <row r="952">
          <cell r="E952">
            <v>926</v>
          </cell>
          <cell r="F952" t="str">
            <v>926-2022</v>
          </cell>
          <cell r="G952" t="str">
            <v>CO1.PCCNTR.3797362</v>
          </cell>
          <cell r="H952" t="str">
            <v>IMPLEMENTAR 1  SISTEMA  DE LA SDHT</v>
          </cell>
          <cell r="I952" t="str">
            <v>En Ejecución</v>
          </cell>
          <cell r="J952" t="str">
            <v>https://community.secop.gov.co/Public/Tendering/OpportunityDetail/Index?noticeUID=CO1.NTC.3026866&amp;isFromPublicArea=True&amp;isModal=False</v>
          </cell>
          <cell r="K952" t="str">
            <v>SDHT-SDA-PSP-059-2022</v>
          </cell>
          <cell r="L952" t="str">
            <v>X</v>
          </cell>
          <cell r="N952" t="str">
            <v>CC</v>
          </cell>
          <cell r="O952">
            <v>8731327</v>
          </cell>
          <cell r="Q952" t="str">
            <v>DIAZ HERNANDEZ</v>
          </cell>
          <cell r="R952" t="str">
            <v>HENRY ALFONSO</v>
          </cell>
          <cell r="S952" t="str">
            <v>No Aplica</v>
          </cell>
          <cell r="T952" t="str">
            <v>HENRY ALFONSO DIAZ HERNANDEZ</v>
          </cell>
          <cell r="U952" t="str">
            <v>M</v>
          </cell>
          <cell r="V952">
            <v>44755</v>
          </cell>
          <cell r="W952" t="str">
            <v>No Aplica</v>
          </cell>
          <cell r="X952">
            <v>44755</v>
          </cell>
          <cell r="Y952">
            <v>44939</v>
          </cell>
          <cell r="Z952" t="str">
            <v>Contratación Directa</v>
          </cell>
          <cell r="AA952" t="str">
            <v>Contrato</v>
          </cell>
          <cell r="AB952" t="str">
            <v>Prestación de Servicios Profesionales</v>
          </cell>
          <cell r="AC952" t="str">
            <v>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v>
          </cell>
          <cell r="AD952">
            <v>44755</v>
          </cell>
          <cell r="AE952">
            <v>44755</v>
          </cell>
          <cell r="AF952">
            <v>44755</v>
          </cell>
          <cell r="AG952">
            <v>44938</v>
          </cell>
          <cell r="AH952">
            <v>6</v>
          </cell>
          <cell r="AI952">
            <v>0</v>
          </cell>
          <cell r="AJ952">
            <v>6</v>
          </cell>
          <cell r="AK952">
            <v>6</v>
          </cell>
          <cell r="AL952">
            <v>0</v>
          </cell>
          <cell r="AM952">
            <v>44938</v>
          </cell>
          <cell r="AN952">
            <v>44938</v>
          </cell>
          <cell r="AO952">
            <v>44700000</v>
          </cell>
          <cell r="AP952">
            <v>44700000</v>
          </cell>
          <cell r="AQ952">
            <v>7450000</v>
          </cell>
          <cell r="AR952">
            <v>0</v>
          </cell>
          <cell r="AS952">
            <v>4035</v>
          </cell>
          <cell r="AT952">
            <v>1159</v>
          </cell>
          <cell r="AU952">
            <v>44748</v>
          </cell>
          <cell r="AV952">
            <v>44948332</v>
          </cell>
          <cell r="AW952" t="str">
            <v>O23011605560000007754</v>
          </cell>
          <cell r="AX952" t="str">
            <v>INVERSION</v>
          </cell>
          <cell r="AZ952" t="str">
            <v>5000335704</v>
          </cell>
          <cell r="BA952">
            <v>1096</v>
          </cell>
          <cell r="BB952">
            <v>44755</v>
          </cell>
          <cell r="BC952">
            <v>44700000</v>
          </cell>
          <cell r="BK952" t="str">
            <v/>
          </cell>
          <cell r="CE952" t="str">
            <v/>
          </cell>
          <cell r="CF952" t="str">
            <v/>
          </cell>
          <cell r="EL952" t="str">
            <v>NO</v>
          </cell>
          <cell r="EM952" t="str">
            <v>No Aplica</v>
          </cell>
          <cell r="EN952" t="str">
            <v xml:space="preserve">120
</v>
          </cell>
          <cell r="EO952" t="e">
            <v>#VALUE!</v>
          </cell>
          <cell r="EP952">
            <v>45838</v>
          </cell>
          <cell r="ES952" t="str">
            <v>Clausula 1 - Numeral 6 y 23</v>
          </cell>
          <cell r="ET95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52" t="str">
            <v>No Aplica</v>
          </cell>
        </row>
        <row r="953">
          <cell r="E953">
            <v>927</v>
          </cell>
          <cell r="F953" t="str">
            <v>927-2022</v>
          </cell>
          <cell r="G953" t="str">
            <v>CO1.PCCNTR.3803977</v>
          </cell>
          <cell r="H953" t="str">
            <v>CONSTRUIR  8  OBRAS EN ESPACIOS PÚBLICOS EN TERRITORIOS DE MEJORAMIENTO INTEGRAL DE BARRIOS</v>
          </cell>
          <cell r="I953" t="str">
            <v>En Ejecución</v>
          </cell>
          <cell r="J953" t="str">
            <v>https://community.secop.gov.co/Public/Tendering/OpportunityDetail/Index?noticeUID=CO1.NTC.3033162&amp;isFromPublicArea=True&amp;isModal=False</v>
          </cell>
          <cell r="K953" t="str">
            <v>SDHT-SDB-PSP- 128-2022</v>
          </cell>
          <cell r="L953" t="str">
            <v>X</v>
          </cell>
          <cell r="N953" t="str">
            <v>CC</v>
          </cell>
          <cell r="O953">
            <v>52283995</v>
          </cell>
          <cell r="Q953" t="str">
            <v>BAUTISTA IBARRA</v>
          </cell>
          <cell r="R953" t="str">
            <v>EMMA CECILIA</v>
          </cell>
          <cell r="S953" t="str">
            <v>No Aplica</v>
          </cell>
          <cell r="T953" t="str">
            <v>EMMA CECILIA BAUTISTA IBARRA</v>
          </cell>
          <cell r="U953" t="str">
            <v>F</v>
          </cell>
          <cell r="V953">
            <v>44769</v>
          </cell>
          <cell r="W953" t="str">
            <v>No Aplica</v>
          </cell>
          <cell r="X953">
            <v>44770</v>
          </cell>
          <cell r="Y953">
            <v>44929</v>
          </cell>
          <cell r="Z953" t="str">
            <v>Contratación Directa</v>
          </cell>
          <cell r="AA953" t="str">
            <v>Contrato</v>
          </cell>
          <cell r="AB953" t="str">
            <v>Prestación de Servicios Profesionales</v>
          </cell>
          <cell r="AC953" t="str">
            <v>PRESTAR SERVICIOS PROFESIONALES PARA EL APOYO AL SEGUIMIENTO DE LOS CONTRATOS Y ACTIVIDADES ASOCIADAS A LAS INTERVENCIONES EN TERRITORIOS PRIORIZADOS POR LA SECRETARÍA DISTRITAL DE HABITAT.</v>
          </cell>
          <cell r="AD953">
            <v>44770</v>
          </cell>
          <cell r="AE953" t="str">
            <v>pendiente</v>
          </cell>
          <cell r="AF953">
            <v>44770</v>
          </cell>
          <cell r="AG953" t="str">
            <v>pendiente</v>
          </cell>
          <cell r="AH953">
            <v>5</v>
          </cell>
          <cell r="AI953">
            <v>7</v>
          </cell>
          <cell r="AJ953">
            <v>5.2333333333333334</v>
          </cell>
          <cell r="AK953">
            <v>5</v>
          </cell>
          <cell r="AL953">
            <v>7</v>
          </cell>
          <cell r="AM953">
            <v>44930</v>
          </cell>
          <cell r="AN953">
            <v>44930</v>
          </cell>
          <cell r="AO953">
            <v>38203333</v>
          </cell>
          <cell r="AP953">
            <v>38203333</v>
          </cell>
          <cell r="AQ953">
            <v>7300000</v>
          </cell>
          <cell r="AR953">
            <v>0.3333333358168602</v>
          </cell>
          <cell r="AS953">
            <v>3973</v>
          </cell>
          <cell r="AT953">
            <v>1122</v>
          </cell>
          <cell r="AU953">
            <v>44729</v>
          </cell>
          <cell r="AV953">
            <v>38203333</v>
          </cell>
          <cell r="AW953" t="str">
            <v>O23011601190000007575</v>
          </cell>
          <cell r="AX953" t="str">
            <v>INVERSION</v>
          </cell>
          <cell r="AZ953" t="str">
            <v>5000341590</v>
          </cell>
          <cell r="BA953">
            <v>1162</v>
          </cell>
          <cell r="BB953">
            <v>44769</v>
          </cell>
          <cell r="BC953">
            <v>38203333</v>
          </cell>
          <cell r="BK953" t="str">
            <v/>
          </cell>
          <cell r="CE953" t="str">
            <v/>
          </cell>
          <cell r="CF953" t="str">
            <v/>
          </cell>
          <cell r="EL953" t="str">
            <v>NO</v>
          </cell>
          <cell r="EM953" t="str">
            <v>No Aplica</v>
          </cell>
          <cell r="EN953" t="str">
            <v xml:space="preserve">120
</v>
          </cell>
          <cell r="EO953" t="e">
            <v>#VALUE!</v>
          </cell>
          <cell r="EP953">
            <v>45830</v>
          </cell>
          <cell r="ES953" t="str">
            <v>Clausula 1 - Numeral 6 y 23</v>
          </cell>
          <cell r="ET95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53" t="str">
            <v>No Aplica</v>
          </cell>
        </row>
        <row r="954">
          <cell r="E954">
            <v>928</v>
          </cell>
          <cell r="F954" t="str">
            <v>928-2022</v>
          </cell>
          <cell r="G954" t="str">
            <v>CO1.PCCNTR.3804319</v>
          </cell>
          <cell r="H954" t="str">
            <v xml:space="preserve">CONSTRUIR 75 VIVIENDAS RURALES NUEVAS </v>
          </cell>
          <cell r="I954" t="str">
            <v>En Ejecución</v>
          </cell>
          <cell r="J954" t="str">
            <v>https://community.secop.gov.co/Public/Tendering/OpportunityDetail/Index?noticeUID=CO1.NTC.3033404&amp;isFromPublicArea=True&amp;isModal=False</v>
          </cell>
          <cell r="K954" t="str">
            <v>SDHT-SDO-PSP-078-2022</v>
          </cell>
          <cell r="L954" t="str">
            <v>X</v>
          </cell>
          <cell r="N954" t="str">
            <v>CC</v>
          </cell>
          <cell r="O954">
            <v>1098793477</v>
          </cell>
          <cell r="Q954" t="str">
            <v>MENDEZ BLANCO</v>
          </cell>
          <cell r="R954" t="str">
            <v>LUIS FELIPE</v>
          </cell>
          <cell r="S954" t="str">
            <v>No Aplica</v>
          </cell>
          <cell r="T954" t="str">
            <v>LUIS FELIPE MENDEZ BLANCO</v>
          </cell>
          <cell r="U954" t="str">
            <v>M</v>
          </cell>
          <cell r="V954">
            <v>44755</v>
          </cell>
          <cell r="W954" t="str">
            <v>No Aplica</v>
          </cell>
          <cell r="X954">
            <v>44756</v>
          </cell>
          <cell r="Y954">
            <v>44925</v>
          </cell>
          <cell r="Z954" t="str">
            <v>Contratación Directa</v>
          </cell>
          <cell r="AA954" t="str">
            <v>Contrato</v>
          </cell>
          <cell r="AB954" t="str">
            <v>Prestación de Servicios Profesionales</v>
          </cell>
          <cell r="AC954" t="str">
            <v>PRESTAR SERVICIOS PROFESIONALES PARA APOYAR LA CARACTERIZACIÓN DE LOS USOS DEL SUELO RURAL Y LA ELABORACIÓN DE LOS ANÁLISIS GEOESPACIALES DE SOPORTE, NECESARIOS PARA LA ESTRUCTURACIÓN E IMPLEMENTACIÓN DE LAS INTERVENCIONES DE VIVIENDA NUEVA RURAL, Y LOS DEMÁS PROYECTOS PRIORIZADOS POR LA SUBDIRECCIÓN DE OPERACIONES.</v>
          </cell>
          <cell r="AD954">
            <v>44756</v>
          </cell>
          <cell r="AE954">
            <v>44756</v>
          </cell>
          <cell r="AF954">
            <v>44756</v>
          </cell>
          <cell r="AG954">
            <v>44924</v>
          </cell>
          <cell r="AH954">
            <v>5</v>
          </cell>
          <cell r="AI954">
            <v>16</v>
          </cell>
          <cell r="AJ954">
            <v>5.5333333333333332</v>
          </cell>
          <cell r="AK954">
            <v>5</v>
          </cell>
          <cell r="AL954">
            <v>16</v>
          </cell>
          <cell r="AM954">
            <v>44924</v>
          </cell>
          <cell r="AN954">
            <v>44924</v>
          </cell>
          <cell r="AO954">
            <v>29066600</v>
          </cell>
          <cell r="AP954">
            <v>29066600</v>
          </cell>
          <cell r="AQ954">
            <v>5253000</v>
          </cell>
          <cell r="AR954">
            <v>0</v>
          </cell>
          <cell r="AS954">
            <v>3418</v>
          </cell>
          <cell r="AT954">
            <v>1145</v>
          </cell>
          <cell r="AU954">
            <v>44740</v>
          </cell>
          <cell r="AV954">
            <v>29066600</v>
          </cell>
          <cell r="AW954" t="str">
            <v>O23011601190000007659</v>
          </cell>
          <cell r="AX954" t="str">
            <v>INVERSION</v>
          </cell>
          <cell r="AZ954" t="str">
            <v>5000336063</v>
          </cell>
          <cell r="BA954">
            <v>1099</v>
          </cell>
          <cell r="BB954">
            <v>44756</v>
          </cell>
          <cell r="BC954">
            <v>29066600</v>
          </cell>
          <cell r="BK954" t="str">
            <v/>
          </cell>
          <cell r="CE954" t="str">
            <v/>
          </cell>
          <cell r="CF954" t="str">
            <v/>
          </cell>
          <cell r="EL954" t="str">
            <v>NO</v>
          </cell>
          <cell r="EM954" t="str">
            <v>No Aplica</v>
          </cell>
          <cell r="EN954" t="str">
            <v xml:space="preserve">120
</v>
          </cell>
          <cell r="EO954" t="e">
            <v>#VALUE!</v>
          </cell>
          <cell r="EP954">
            <v>45824</v>
          </cell>
          <cell r="ES954" t="str">
            <v>Clausula 1 - Numeral 6 y 23</v>
          </cell>
          <cell r="ET95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54" t="str">
            <v>No Aplica</v>
          </cell>
        </row>
        <row r="955">
          <cell r="E955">
            <v>929</v>
          </cell>
          <cell r="F955" t="str">
            <v>929-2022</v>
          </cell>
          <cell r="G955" t="str">
            <v>CO1.PCCNTR.3804036</v>
          </cell>
          <cell r="H955" t="str">
            <v>CONSTRUIR  8  OBRAS EN ESPACIOS PÚBLICOS EN TERRITORIOS DE MEJORAMIENTO INTEGRAL DE BARRIOS</v>
          </cell>
          <cell r="I955" t="str">
            <v>En Ejecución</v>
          </cell>
          <cell r="J955" t="str">
            <v>https://community.secop.gov.co/Public/Tendering/OpportunityDetail/Index?noticeUID=CO1.NTC.3032818&amp;isFromPublicArea=True&amp;isModal=False</v>
          </cell>
          <cell r="K955" t="str">
            <v>SDHT-SDB-PSP-127-2022</v>
          </cell>
          <cell r="L955" t="str">
            <v>X</v>
          </cell>
          <cell r="N955" t="str">
            <v>CC</v>
          </cell>
          <cell r="O955">
            <v>52777610</v>
          </cell>
          <cell r="Q955" t="str">
            <v>SILVA ROJAS</v>
          </cell>
          <cell r="R955" t="str">
            <v>INGRID MARYLIN</v>
          </cell>
          <cell r="S955" t="str">
            <v>No Aplica</v>
          </cell>
          <cell r="T955" t="str">
            <v>INGRID MARYLIN SILVA ROJAS</v>
          </cell>
          <cell r="U955" t="str">
            <v>F</v>
          </cell>
          <cell r="V955">
            <v>44755</v>
          </cell>
          <cell r="W955">
            <v>44756</v>
          </cell>
          <cell r="X955">
            <v>44757</v>
          </cell>
          <cell r="Y955">
            <v>44939</v>
          </cell>
          <cell r="Z955" t="str">
            <v>Contratación Directa</v>
          </cell>
          <cell r="AA955" t="str">
            <v>Contrato</v>
          </cell>
          <cell r="AB955" t="str">
            <v>Prestación de Servicios Profesionales</v>
          </cell>
          <cell r="AC955" t="str">
            <v>PRESTAR SERVICIOS PROFESIONALES PARA CONTRIBUIR A LA FORMULACIÓN Y SEGUIMIENTO DE ACTIVIDADES DE MEJORAMIENTO DE ENTORNO EN LOS TERRITORIOS PRIORIZADOS POR LA SECRETARÍA DISTRITAL DEL HÁBITAT.</v>
          </cell>
          <cell r="AD955">
            <v>44757</v>
          </cell>
          <cell r="AE955" t="str">
            <v>pendiente</v>
          </cell>
          <cell r="AF955">
            <v>44757</v>
          </cell>
          <cell r="AG955" t="str">
            <v>pendiente</v>
          </cell>
          <cell r="AH955">
            <v>6</v>
          </cell>
          <cell r="AI955">
            <v>0</v>
          </cell>
          <cell r="AJ955">
            <v>6</v>
          </cell>
          <cell r="AK955">
            <v>6</v>
          </cell>
          <cell r="AL955">
            <v>0</v>
          </cell>
          <cell r="AM955">
            <v>44940</v>
          </cell>
          <cell r="AN955">
            <v>44940</v>
          </cell>
          <cell r="AO955">
            <v>42600000</v>
          </cell>
          <cell r="AP955">
            <v>42600000</v>
          </cell>
          <cell r="AQ955">
            <v>7100000</v>
          </cell>
          <cell r="AR955">
            <v>0</v>
          </cell>
          <cell r="AS955">
            <v>3971</v>
          </cell>
          <cell r="AT955">
            <v>1131</v>
          </cell>
          <cell r="AU955">
            <v>44729</v>
          </cell>
          <cell r="AV955">
            <v>42600000</v>
          </cell>
          <cell r="AW955" t="str">
            <v>O23011601190000007575</v>
          </cell>
          <cell r="AX955" t="str">
            <v>INVERSION</v>
          </cell>
          <cell r="AZ955" t="str">
            <v>5000336068</v>
          </cell>
          <cell r="BA955">
            <v>1100</v>
          </cell>
          <cell r="BB955">
            <v>44756</v>
          </cell>
          <cell r="BC955">
            <v>42600000</v>
          </cell>
          <cell r="BK955" t="str">
            <v/>
          </cell>
          <cell r="CE955" t="str">
            <v/>
          </cell>
          <cell r="CF955" t="str">
            <v/>
          </cell>
          <cell r="EL955" t="str">
            <v>NO</v>
          </cell>
          <cell r="EM955" t="str">
            <v>No Aplica</v>
          </cell>
          <cell r="EN955" t="str">
            <v xml:space="preserve">120
</v>
          </cell>
          <cell r="EO955" t="e">
            <v>#VALUE!</v>
          </cell>
          <cell r="EP955">
            <v>45840</v>
          </cell>
          <cell r="ES955" t="str">
            <v>Clausula 1 - Numeral 6 y 23</v>
          </cell>
          <cell r="ET95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55" t="str">
            <v>No Aplica</v>
          </cell>
        </row>
        <row r="956">
          <cell r="E956">
            <v>930</v>
          </cell>
          <cell r="F956" t="str">
            <v>930-2022</v>
          </cell>
          <cell r="G956" t="str">
            <v>CO1.PCCNTR.3806890</v>
          </cell>
          <cell r="H956" t="str">
            <v>IMPLEMENTAR 100 % DEL SISTEMA DE SERVICIO AL CIUDADANO.</v>
          </cell>
          <cell r="I956" t="str">
            <v>En Ejecución</v>
          </cell>
          <cell r="J956" t="str">
            <v>https://community.secop.gov.co/Public/Tendering/OpportunityDetail/Index?noticeUID=CO1.NTC.3035992&amp;isFromPublicArea=True&amp;isModal=False</v>
          </cell>
          <cell r="K956" t="str">
            <v>SDHT-SDA-PSAG-044-2022</v>
          </cell>
          <cell r="L956" t="str">
            <v>X</v>
          </cell>
          <cell r="N956" t="str">
            <v>CC</v>
          </cell>
          <cell r="O956">
            <v>1030567450</v>
          </cell>
          <cell r="Q956" t="str">
            <v>CEBALLOS DEVIA</v>
          </cell>
          <cell r="R956" t="str">
            <v>MONICA</v>
          </cell>
          <cell r="S956" t="str">
            <v>No Aplica</v>
          </cell>
          <cell r="T956" t="str">
            <v>MONICA CEBALLOS DEVIA</v>
          </cell>
          <cell r="U956" t="str">
            <v>F</v>
          </cell>
          <cell r="V956">
            <v>44756</v>
          </cell>
          <cell r="W956" t="str">
            <v>No Aplica</v>
          </cell>
          <cell r="X956">
            <v>44757</v>
          </cell>
          <cell r="Y956">
            <v>44940</v>
          </cell>
          <cell r="Z956" t="str">
            <v>Contratación Directa</v>
          </cell>
          <cell r="AA956" t="str">
            <v>Contrato</v>
          </cell>
          <cell r="AB956" t="str">
            <v>Prestación de Servicios  de Apoyo a la Gestión</v>
          </cell>
          <cell r="AC956" t="str">
            <v>PRESTAR SERVICIOS DE APOYO A LA GESTIÓN, PARA BRINDAR ATENCIÓN A LA CIUDADANÍA SOBRE LA OFERTA INSTITUCIONAL A TRAVÉS DE LOS CANALES OFICIALES DE LA ENTIDAD.</v>
          </cell>
          <cell r="AD956">
            <v>44757</v>
          </cell>
          <cell r="AE956">
            <v>44757</v>
          </cell>
          <cell r="AF956">
            <v>44757</v>
          </cell>
          <cell r="AG956">
            <v>44940</v>
          </cell>
          <cell r="AH956">
            <v>6</v>
          </cell>
          <cell r="AI956">
            <v>0</v>
          </cell>
          <cell r="AJ956">
            <v>6</v>
          </cell>
          <cell r="AK956">
            <v>6</v>
          </cell>
          <cell r="AL956">
            <v>0</v>
          </cell>
          <cell r="AM956">
            <v>44940</v>
          </cell>
          <cell r="AN956">
            <v>44940</v>
          </cell>
          <cell r="AO956">
            <v>21000000</v>
          </cell>
          <cell r="AP956">
            <v>21000000</v>
          </cell>
          <cell r="AQ956">
            <v>3500000</v>
          </cell>
          <cell r="AR956">
            <v>0</v>
          </cell>
          <cell r="AS956">
            <v>4057</v>
          </cell>
          <cell r="AT956">
            <v>1179</v>
          </cell>
          <cell r="AU956">
            <v>44753</v>
          </cell>
          <cell r="AV956">
            <v>21000000</v>
          </cell>
          <cell r="AW956" t="str">
            <v>O23011605560000007754</v>
          </cell>
          <cell r="AX956" t="str">
            <v>INVERSION</v>
          </cell>
          <cell r="AZ956" t="str">
            <v>5000336462</v>
          </cell>
          <cell r="BA956">
            <v>1109</v>
          </cell>
          <cell r="BB956">
            <v>44756</v>
          </cell>
          <cell r="BC956">
            <v>21000000</v>
          </cell>
          <cell r="BK956" t="str">
            <v/>
          </cell>
          <cell r="CE956" t="str">
            <v/>
          </cell>
          <cell r="CF956" t="str">
            <v/>
          </cell>
          <cell r="EL956" t="str">
            <v>NO</v>
          </cell>
          <cell r="EM956" t="str">
            <v>No Aplica</v>
          </cell>
          <cell r="EN956" t="str">
            <v xml:space="preserve">120
</v>
          </cell>
          <cell r="EO956" t="e">
            <v>#VALUE!</v>
          </cell>
          <cell r="EP956">
            <v>45840</v>
          </cell>
          <cell r="ES956" t="str">
            <v>Clausula 1 - Numeral 6 y 23</v>
          </cell>
          <cell r="ET95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56" t="str">
            <v>No Aplica</v>
          </cell>
        </row>
        <row r="957">
          <cell r="E957">
            <v>931</v>
          </cell>
          <cell r="F957" t="str">
            <v>931-2022</v>
          </cell>
          <cell r="G957" t="str">
            <v>CO1.PCCNTR.3807755</v>
          </cell>
          <cell r="H957" t="str">
            <v>IMPLEMENTAR 100 % DEL SISTEMA DE SERVICIO AL CIUDADANO.</v>
          </cell>
          <cell r="I957" t="str">
            <v>En Ejecución</v>
          </cell>
          <cell r="J957" t="str">
            <v>https://community.secop.gov.co/Public/Tendering/OpportunityDetail/Index?noticeUID=CO1.NTC.3036456&amp;isFromPublicArea=True&amp;isModal=False</v>
          </cell>
          <cell r="K957" t="str">
            <v>SDHT-SDA-PSP-063-2022</v>
          </cell>
          <cell r="L957" t="str">
            <v>X</v>
          </cell>
          <cell r="N957" t="str">
            <v>CC</v>
          </cell>
          <cell r="O957">
            <v>35507616</v>
          </cell>
          <cell r="Q957" t="str">
            <v>PENAGOS VARGAS</v>
          </cell>
          <cell r="R957" t="str">
            <v>GLORIA STELLA</v>
          </cell>
          <cell r="S957" t="str">
            <v>No Aplica</v>
          </cell>
          <cell r="T957" t="str">
            <v>GLORIA STELLA PENAGOS VARGAS</v>
          </cell>
          <cell r="U957" t="str">
            <v>F</v>
          </cell>
          <cell r="V957">
            <v>44756</v>
          </cell>
          <cell r="W957" t="str">
            <v>No Aplica</v>
          </cell>
          <cell r="X957">
            <v>44757</v>
          </cell>
          <cell r="Y957">
            <v>44942</v>
          </cell>
          <cell r="Z957" t="str">
            <v>Contratación Directa</v>
          </cell>
          <cell r="AA957" t="str">
            <v>Contrato</v>
          </cell>
          <cell r="AB957" t="str">
            <v>Prestación de Servicios Profesionales</v>
          </cell>
          <cell r="AC957" t="str">
            <v>PRESTAR SERVICIOS PROFESIONALES PARA BRINDAR APOYO ADMINISTRATIVO Y OPERATIVO, ASÍ COMO APOYAR LAS ACTIVIDADES DE SEGUIMIENTO RELACIONADAS CON LA GESTIÓN DE SERVICIO A LA CIUDADANÍA.</v>
          </cell>
          <cell r="AD957">
            <v>44757</v>
          </cell>
          <cell r="AE957">
            <v>44757</v>
          </cell>
          <cell r="AF957">
            <v>44757</v>
          </cell>
          <cell r="AG957">
            <v>44940</v>
          </cell>
          <cell r="AH957">
            <v>6</v>
          </cell>
          <cell r="AI957">
            <v>0</v>
          </cell>
          <cell r="AJ957">
            <v>6</v>
          </cell>
          <cell r="AK957">
            <v>6</v>
          </cell>
          <cell r="AL957">
            <v>0</v>
          </cell>
          <cell r="AM957">
            <v>44940</v>
          </cell>
          <cell r="AN957">
            <v>44940</v>
          </cell>
          <cell r="AO957">
            <v>28200000</v>
          </cell>
          <cell r="AP957">
            <v>28200000</v>
          </cell>
          <cell r="AQ957">
            <v>4700000</v>
          </cell>
          <cell r="AR957">
            <v>0</v>
          </cell>
          <cell r="AS957">
            <v>4047</v>
          </cell>
          <cell r="AT957">
            <v>1191</v>
          </cell>
          <cell r="AU957">
            <v>44753</v>
          </cell>
          <cell r="AV957">
            <v>28200000</v>
          </cell>
          <cell r="AW957" t="str">
            <v>O23011605560000007754</v>
          </cell>
          <cell r="AX957" t="str">
            <v>INVERSION</v>
          </cell>
          <cell r="AZ957" t="str">
            <v>5000336470</v>
          </cell>
          <cell r="BA957">
            <v>1110</v>
          </cell>
          <cell r="BB957">
            <v>44756</v>
          </cell>
          <cell r="BC957">
            <v>28200000</v>
          </cell>
          <cell r="BK957" t="str">
            <v/>
          </cell>
          <cell r="CE957" t="str">
            <v/>
          </cell>
          <cell r="CF957" t="str">
            <v/>
          </cell>
          <cell r="EL957" t="str">
            <v>NO</v>
          </cell>
          <cell r="EM957" t="str">
            <v>No Aplica</v>
          </cell>
          <cell r="EN957" t="str">
            <v xml:space="preserve">120
</v>
          </cell>
          <cell r="EO957" t="e">
            <v>#VALUE!</v>
          </cell>
          <cell r="EP957">
            <v>45840</v>
          </cell>
          <cell r="ES957" t="str">
            <v>Clausula 1 - Numeral 6 y 23</v>
          </cell>
          <cell r="ET95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57" t="str">
            <v>No Aplica</v>
          </cell>
        </row>
        <row r="958">
          <cell r="E958">
            <v>932</v>
          </cell>
          <cell r="F958" t="str">
            <v>932-2022</v>
          </cell>
          <cell r="G958" t="str">
            <v>CO1.PCCNTR.3807769</v>
          </cell>
          <cell r="H958" t="str">
            <v>IMPLEMENTAR 100 % DEL SISTEMA DE SERVICIO AL CIUDADANO.</v>
          </cell>
          <cell r="I958" t="str">
            <v>En Ejecución</v>
          </cell>
          <cell r="J958" t="str">
            <v>https://community.secop.gov.co/Public/Tendering/OpportunityDetail/Index?noticeUID=CO1.NTC.3036550&amp;isFromPublicArea=True&amp;isModal=False</v>
          </cell>
          <cell r="K958" t="str">
            <v>SDHT-SDA-PSAG-039-2022</v>
          </cell>
          <cell r="L958" t="str">
            <v>X</v>
          </cell>
          <cell r="N958" t="str">
            <v>CC</v>
          </cell>
          <cell r="O958">
            <v>1013584561</v>
          </cell>
          <cell r="Q958" t="str">
            <v>RUIZ LEMUS</v>
          </cell>
          <cell r="R958" t="str">
            <v>INGRID YULIETH</v>
          </cell>
          <cell r="S958" t="str">
            <v>No Aplica</v>
          </cell>
          <cell r="T958" t="str">
            <v>INGRID YULIETH RUIZ LEMUS</v>
          </cell>
          <cell r="U958" t="str">
            <v>F</v>
          </cell>
          <cell r="V958">
            <v>44756</v>
          </cell>
          <cell r="W958" t="str">
            <v>No Aplica</v>
          </cell>
          <cell r="X958">
            <v>44757</v>
          </cell>
          <cell r="Y958">
            <v>44940</v>
          </cell>
          <cell r="Z958" t="str">
            <v>Contratación Directa</v>
          </cell>
          <cell r="AA958" t="str">
            <v>Contrato</v>
          </cell>
          <cell r="AB958" t="str">
            <v>Prestación de Servicios  de Apoyo a la Gestión</v>
          </cell>
          <cell r="AC958" t="str">
            <v>PRESTAR SERVICIOS DE APOYO A LA GESTIÓN, PARA BRINDAR ATENCIÓN A LA CIUDADANÍA SOBRE LA OFERTA INSTITUCIONAL A TRAVÉS DE LOS CANALES OFICIALES DE LA ENTIDAD.</v>
          </cell>
          <cell r="AD958">
            <v>44757</v>
          </cell>
          <cell r="AE958">
            <v>44757</v>
          </cell>
          <cell r="AF958">
            <v>44757</v>
          </cell>
          <cell r="AG958">
            <v>44940</v>
          </cell>
          <cell r="AH958">
            <v>6</v>
          </cell>
          <cell r="AI958">
            <v>0</v>
          </cell>
          <cell r="AJ958">
            <v>6</v>
          </cell>
          <cell r="AK958">
            <v>6</v>
          </cell>
          <cell r="AL958">
            <v>0</v>
          </cell>
          <cell r="AM958">
            <v>44940</v>
          </cell>
          <cell r="AN958">
            <v>44940</v>
          </cell>
          <cell r="AO958">
            <v>21000000</v>
          </cell>
          <cell r="AP958">
            <v>21000000</v>
          </cell>
          <cell r="AQ958">
            <v>3500000</v>
          </cell>
          <cell r="AR958">
            <v>0</v>
          </cell>
          <cell r="AS958">
            <v>4052</v>
          </cell>
          <cell r="AT958">
            <v>1201</v>
          </cell>
          <cell r="AU958">
            <v>44753</v>
          </cell>
          <cell r="AV958">
            <v>21000000</v>
          </cell>
          <cell r="AW958" t="str">
            <v>O23011605560000007754</v>
          </cell>
          <cell r="AX958" t="str">
            <v>INVERSION</v>
          </cell>
          <cell r="AZ958" t="str">
            <v>5000336481</v>
          </cell>
          <cell r="BA958">
            <v>1111</v>
          </cell>
          <cell r="BB958">
            <v>44756</v>
          </cell>
          <cell r="BC958">
            <v>21000000</v>
          </cell>
          <cell r="BK958" t="str">
            <v/>
          </cell>
          <cell r="CE958" t="str">
            <v/>
          </cell>
          <cell r="CF958" t="str">
            <v/>
          </cell>
          <cell r="EL958" t="str">
            <v>NO</v>
          </cell>
          <cell r="EM958" t="str">
            <v>No Aplica</v>
          </cell>
          <cell r="EN958" t="str">
            <v xml:space="preserve">120
</v>
          </cell>
          <cell r="EO958" t="e">
            <v>#VALUE!</v>
          </cell>
          <cell r="EP958">
            <v>45840</v>
          </cell>
          <cell r="ES958" t="str">
            <v>Clausula 1 - Numeral 6 y 23</v>
          </cell>
          <cell r="ET95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58" t="str">
            <v>No Aplica</v>
          </cell>
        </row>
        <row r="959">
          <cell r="E959">
            <v>933</v>
          </cell>
          <cell r="F959" t="str">
            <v>933-2022</v>
          </cell>
          <cell r="G959" t="str">
            <v>CO1.PCCNTR.3805303</v>
          </cell>
          <cell r="H959" t="str">
            <v>OBTENER EL 99 % DE ÍNDICE DE DISPONIBILIDAD DE LOS RECURSOS TECNOLÓGICOS.</v>
          </cell>
          <cell r="I959" t="str">
            <v>En Ejecución</v>
          </cell>
          <cell r="J959" t="str">
            <v>https://community.secop.gov.co/Public/Tendering/OpportunityDetail/Index?noticeUID=CO1.NTC.2973113&amp;isFromPublicArea=True&amp;isModal=False</v>
          </cell>
          <cell r="K959" t="str">
            <v>SDHT-SASI-012-2022</v>
          </cell>
          <cell r="M959" t="str">
            <v>X</v>
          </cell>
          <cell r="N959" t="str">
            <v>NIT</v>
          </cell>
          <cell r="O959">
            <v>900390198</v>
          </cell>
          <cell r="Q959" t="str">
            <v>No Aplica</v>
          </cell>
          <cell r="R959" t="str">
            <v>No Aplica</v>
          </cell>
          <cell r="S959" t="str">
            <v>WEXLER S.A.S</v>
          </cell>
          <cell r="T959" t="str">
            <v>WEXLER S.A.S</v>
          </cell>
          <cell r="U959" t="str">
            <v>No aplica</v>
          </cell>
          <cell r="V959">
            <v>44756</v>
          </cell>
          <cell r="W959">
            <v>44768</v>
          </cell>
          <cell r="X959" t="str">
            <v>No Aplica</v>
          </cell>
          <cell r="Y959" t="str">
            <v>No Aplica</v>
          </cell>
          <cell r="Z959" t="str">
            <v>SA-Menor Cuantía</v>
          </cell>
          <cell r="AA959" t="str">
            <v>Contrato</v>
          </cell>
          <cell r="AB959" t="str">
            <v>Prestación de Servicios</v>
          </cell>
          <cell r="AC959" t="str">
            <v>ADQUISICION DE UNA SOLUCION DE SEGURIDAD PERIMETRAL PARA LA SDHT</v>
          </cell>
          <cell r="AD959">
            <v>44768</v>
          </cell>
          <cell r="AE959" t="str">
            <v>pendiente</v>
          </cell>
          <cell r="AF959">
            <v>44768</v>
          </cell>
          <cell r="AG959" t="str">
            <v>pendiente</v>
          </cell>
          <cell r="AH959">
            <v>5</v>
          </cell>
          <cell r="AI959">
            <v>0</v>
          </cell>
          <cell r="AJ959">
            <v>5</v>
          </cell>
          <cell r="AK959">
            <v>5</v>
          </cell>
          <cell r="AL959">
            <v>0</v>
          </cell>
          <cell r="AM959">
            <v>44951</v>
          </cell>
          <cell r="AN959">
            <v>44951</v>
          </cell>
          <cell r="AO959">
            <v>289000000</v>
          </cell>
          <cell r="AP959">
            <v>289000000</v>
          </cell>
          <cell r="AQ959" t="str">
            <v>No Aplica</v>
          </cell>
          <cell r="AR959" t="e">
            <v>#VALUE!</v>
          </cell>
          <cell r="AS959">
            <v>3347</v>
          </cell>
          <cell r="AT959">
            <v>1056</v>
          </cell>
          <cell r="AU959">
            <v>44691</v>
          </cell>
          <cell r="AV959">
            <v>290000000</v>
          </cell>
          <cell r="AW959" t="str">
            <v>O23011605530000007815</v>
          </cell>
          <cell r="AX959" t="str">
            <v>INVERSION</v>
          </cell>
          <cell r="AZ959" t="str">
            <v>5000336619</v>
          </cell>
          <cell r="BA959">
            <v>1112</v>
          </cell>
          <cell r="BB959">
            <v>44757</v>
          </cell>
          <cell r="BC959">
            <v>289000000</v>
          </cell>
          <cell r="BK959" t="str">
            <v/>
          </cell>
          <cell r="CE959" t="str">
            <v/>
          </cell>
          <cell r="CF959" t="str">
            <v/>
          </cell>
          <cell r="EL959" t="str">
            <v>SI</v>
          </cell>
          <cell r="EM959" t="str">
            <v>11 - Anexo Clausulado</v>
          </cell>
          <cell r="EN959">
            <v>120</v>
          </cell>
          <cell r="EO959">
            <v>45071</v>
          </cell>
          <cell r="EP959">
            <v>45851</v>
          </cell>
          <cell r="ES959" t="str">
            <v>No tiene</v>
          </cell>
          <cell r="ET959" t="str">
            <v>No tiene</v>
          </cell>
          <cell r="EU959" t="str">
            <v>Raul Wexler Pulido Telléz</v>
          </cell>
        </row>
        <row r="960">
          <cell r="E960">
            <v>934</v>
          </cell>
          <cell r="F960" t="str">
            <v>934-2022</v>
          </cell>
          <cell r="G960" t="str">
            <v>CO1.PCCNTR.3810120</v>
          </cell>
          <cell r="H960" t="str">
            <v>IMPLEMENTAR 100 % DEL SISTEMA DE SERVICIO AL CIUDADANO.</v>
          </cell>
          <cell r="I960" t="str">
            <v>En Ejecución</v>
          </cell>
          <cell r="J960" t="str">
            <v>https://community.secop.gov.co/Public/Tendering/OpportunityDetail/Index?noticeUID=CO1.NTC.3038472&amp;isFromPublicArea=True&amp;isModal=False</v>
          </cell>
          <cell r="K960" t="str">
            <v>SDHT-SDA-PSAG-042-2022</v>
          </cell>
          <cell r="L960" t="str">
            <v>X</v>
          </cell>
          <cell r="N960" t="str">
            <v>CC</v>
          </cell>
          <cell r="O960">
            <v>1073526106</v>
          </cell>
          <cell r="Q960" t="str">
            <v>ROJAS GARCIA</v>
          </cell>
          <cell r="R960" t="str">
            <v>TATIANA XIMENA</v>
          </cell>
          <cell r="S960" t="str">
            <v>No Aplica</v>
          </cell>
          <cell r="T960" t="str">
            <v>TATIANA XIMENA ROJAS GARCIA</v>
          </cell>
          <cell r="U960" t="str">
            <v>F</v>
          </cell>
          <cell r="V960">
            <v>44757</v>
          </cell>
          <cell r="W960" t="str">
            <v>No Aplica</v>
          </cell>
          <cell r="X960">
            <v>44758</v>
          </cell>
          <cell r="Y960">
            <v>44944</v>
          </cell>
          <cell r="Z960" t="str">
            <v>Contratación Directa</v>
          </cell>
          <cell r="AA960" t="str">
            <v>Contrato</v>
          </cell>
          <cell r="AB960" t="str">
            <v>Prestación de Servicios  de Apoyo a la Gestión</v>
          </cell>
          <cell r="AC960" t="str">
            <v>PRESTAR SERVICIOS DE APOYO A LA GESTIÓN, PARA BRINDAR ATENCIÓN A LA CIUDADANÍA SOBRE LA OFERTA INSTITUCIONAL A TRAVÉS DE LOS CANALES OFICIALES DE LA ENTIDAD.</v>
          </cell>
          <cell r="AD960">
            <v>44758</v>
          </cell>
          <cell r="AE960">
            <v>44758</v>
          </cell>
          <cell r="AF960">
            <v>44758</v>
          </cell>
          <cell r="AG960">
            <v>44941</v>
          </cell>
          <cell r="AH960">
            <v>6</v>
          </cell>
          <cell r="AI960">
            <v>0</v>
          </cell>
          <cell r="AJ960">
            <v>6</v>
          </cell>
          <cell r="AK960">
            <v>6</v>
          </cell>
          <cell r="AL960">
            <v>0</v>
          </cell>
          <cell r="AM960">
            <v>44941</v>
          </cell>
          <cell r="AN960">
            <v>44941</v>
          </cell>
          <cell r="AO960">
            <v>21000000</v>
          </cell>
          <cell r="AP960">
            <v>21000000</v>
          </cell>
          <cell r="AQ960">
            <v>3500000</v>
          </cell>
          <cell r="AR960">
            <v>0</v>
          </cell>
          <cell r="AS960">
            <v>4055</v>
          </cell>
          <cell r="AT960">
            <v>1175</v>
          </cell>
          <cell r="AU960">
            <v>44753</v>
          </cell>
          <cell r="AV960">
            <v>21000000</v>
          </cell>
          <cell r="AW960" t="str">
            <v>O23011605560000007754</v>
          </cell>
          <cell r="AX960" t="str">
            <v>INVERSION</v>
          </cell>
          <cell r="AZ960" t="str">
            <v>5000336725</v>
          </cell>
          <cell r="BA960">
            <v>1113</v>
          </cell>
          <cell r="BB960">
            <v>44757</v>
          </cell>
          <cell r="BC960">
            <v>21000000</v>
          </cell>
          <cell r="BK960" t="str">
            <v/>
          </cell>
          <cell r="CE960" t="str">
            <v/>
          </cell>
          <cell r="CF960" t="str">
            <v/>
          </cell>
          <cell r="EL960" t="str">
            <v>NO</v>
          </cell>
          <cell r="EM960" t="str">
            <v>No Aplica</v>
          </cell>
          <cell r="EN960" t="str">
            <v xml:space="preserve">120
</v>
          </cell>
          <cell r="EO960" t="e">
            <v>#VALUE!</v>
          </cell>
          <cell r="EP960">
            <v>45841</v>
          </cell>
          <cell r="ES960" t="str">
            <v>Clausula 1 - Numeral 6 y 23</v>
          </cell>
          <cell r="ET96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60" t="str">
            <v>No Aplica</v>
          </cell>
        </row>
        <row r="961">
          <cell r="E961">
            <v>935</v>
          </cell>
          <cell r="F961" t="str">
            <v>935-2022</v>
          </cell>
          <cell r="G961" t="str">
            <v>CO1.PCCNTR.3808978</v>
          </cell>
          <cell r="H961" t="str">
            <v>IMPLEMENTAR 1  SISTEMA  DE LA SDHT</v>
          </cell>
          <cell r="I961" t="str">
            <v>En Ejecución</v>
          </cell>
          <cell r="J961" t="str">
            <v>https://community.secop.gov.co/Public/Tendering/OpportunityDetail/Index?noticeUID=CO1.NTC.3036774&amp;isFromPublicArea=True&amp;isModal=False</v>
          </cell>
          <cell r="K961" t="str">
            <v>SDHT-SDA-PSP-067-2022</v>
          </cell>
          <cell r="L961" t="str">
            <v>X</v>
          </cell>
          <cell r="N961" t="str">
            <v>CC</v>
          </cell>
          <cell r="O961">
            <v>1012324784</v>
          </cell>
          <cell r="Q961" t="str">
            <v>TELLEZ SILVA</v>
          </cell>
          <cell r="R961" t="str">
            <v>JEIMY PAOLA</v>
          </cell>
          <cell r="S961" t="str">
            <v>No Aplica</v>
          </cell>
          <cell r="T961" t="str">
            <v>JEIMY PAOLA TELLEZ SILVA</v>
          </cell>
          <cell r="U961" t="str">
            <v>F</v>
          </cell>
          <cell r="V961">
            <v>44756</v>
          </cell>
          <cell r="W961">
            <v>44757</v>
          </cell>
          <cell r="X961">
            <v>44757</v>
          </cell>
          <cell r="Y961">
            <v>44941</v>
          </cell>
          <cell r="Z961" t="str">
            <v>Contratación Directa</v>
          </cell>
          <cell r="AA961" t="str">
            <v>Contrato</v>
          </cell>
          <cell r="AB961" t="str">
            <v>Prestación de Servicios Profesionales</v>
          </cell>
          <cell r="AC961" t="str">
            <v>PRESTAR SERVICIOS PROFESIONALES PARA BRINDAR SOPORTE EN LA PARAMETRIZACIÓN DEL SISTEMA DE NÓMINA, ASÍ COMO EN SU LIQUIDACIÓN.</v>
          </cell>
          <cell r="AD961">
            <v>44757</v>
          </cell>
          <cell r="AE961">
            <v>44757</v>
          </cell>
          <cell r="AF961">
            <v>44757</v>
          </cell>
          <cell r="AG961">
            <v>44941</v>
          </cell>
          <cell r="AH961">
            <v>6</v>
          </cell>
          <cell r="AI961">
            <v>1</v>
          </cell>
          <cell r="AJ961">
            <v>6.0333333333333332</v>
          </cell>
          <cell r="AK961">
            <v>6</v>
          </cell>
          <cell r="AL961">
            <v>1</v>
          </cell>
          <cell r="AM961">
            <v>44941</v>
          </cell>
          <cell r="AN961">
            <v>44941</v>
          </cell>
          <cell r="AO961">
            <v>31071667</v>
          </cell>
          <cell r="AP961">
            <v>31071667</v>
          </cell>
          <cell r="AQ961">
            <v>5150000</v>
          </cell>
          <cell r="AR961">
            <v>-0.3333333358168602</v>
          </cell>
          <cell r="AS961">
            <v>4038</v>
          </cell>
          <cell r="AT961">
            <v>1162</v>
          </cell>
          <cell r="AU961">
            <v>44748</v>
          </cell>
          <cell r="AV961">
            <v>31071667</v>
          </cell>
          <cell r="AW961" t="str">
            <v>O23011605560000007754</v>
          </cell>
          <cell r="AX961" t="str">
            <v>INVERSION</v>
          </cell>
          <cell r="AZ961" t="str">
            <v>5000337196</v>
          </cell>
          <cell r="BA961">
            <v>1118</v>
          </cell>
          <cell r="BB961">
            <v>44757</v>
          </cell>
          <cell r="BC961">
            <v>31071667</v>
          </cell>
          <cell r="BK961" t="str">
            <v/>
          </cell>
          <cell r="CE961" t="str">
            <v/>
          </cell>
          <cell r="CF961" t="str">
            <v/>
          </cell>
          <cell r="EL961" t="str">
            <v>NO</v>
          </cell>
          <cell r="EM961" t="str">
            <v>No Aplica</v>
          </cell>
          <cell r="EN961" t="str">
            <v xml:space="preserve">120
</v>
          </cell>
          <cell r="EO961" t="e">
            <v>#VALUE!</v>
          </cell>
          <cell r="EP961">
            <v>45841</v>
          </cell>
          <cell r="ES961" t="str">
            <v>Clausula 1 - Numeral 6 y 23</v>
          </cell>
          <cell r="ET96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61" t="str">
            <v>No Aplica</v>
          </cell>
        </row>
        <row r="962">
          <cell r="E962">
            <v>936</v>
          </cell>
          <cell r="F962" t="str">
            <v>936-2022</v>
          </cell>
          <cell r="G962" t="str">
            <v>CO1.PCCNTR.3809879</v>
          </cell>
          <cell r="H962" t="str">
            <v>IMPLEMENTAR 100 % DEL SISTEMA DE SERVICIO AL CIUDADANO.</v>
          </cell>
          <cell r="I962" t="str">
            <v>En Ejecución</v>
          </cell>
          <cell r="J962" t="str">
            <v>https://community.secop.gov.co/Public/Tendering/OpportunityDetail/Index?noticeUID=CO1.NTC.3038733&amp;isFromPublicArea=True&amp;isModal=False</v>
          </cell>
          <cell r="K962" t="str">
            <v>SDHT-SDA-PSAG-041-2022</v>
          </cell>
          <cell r="L962" t="str">
            <v>X</v>
          </cell>
          <cell r="N962" t="str">
            <v>CC</v>
          </cell>
          <cell r="O962">
            <v>1014181499</v>
          </cell>
          <cell r="Q962" t="str">
            <v>PRIETO RINCON</v>
          </cell>
          <cell r="R962" t="str">
            <v>DIEGO ALEXANDER</v>
          </cell>
          <cell r="S962" t="str">
            <v>No Aplica</v>
          </cell>
          <cell r="T962" t="str">
            <v>DIEGO ALEXANDER PRIETO RINCON</v>
          </cell>
          <cell r="U962" t="str">
            <v>M</v>
          </cell>
          <cell r="V962">
            <v>44757</v>
          </cell>
          <cell r="W962" t="str">
            <v>No Aplica</v>
          </cell>
          <cell r="X962">
            <v>44758</v>
          </cell>
          <cell r="Y962">
            <v>44940</v>
          </cell>
          <cell r="Z962" t="str">
            <v>Contratación Directa</v>
          </cell>
          <cell r="AA962" t="str">
            <v>Contrato</v>
          </cell>
          <cell r="AB962" t="str">
            <v>Prestación de Servicios  de Apoyo a la Gestión</v>
          </cell>
          <cell r="AC962" t="str">
            <v>PRESTAR SERVICIOS DE APOYO A LA GESTIÓN, PARA BRINDAR ATENCIÓN A LA CIUDADANÍA SOBRE LA OFERTA INSTITUCIONAL A TRAVÉS DE LOS CANALES OFICIALES DE LA ENTIDAD.</v>
          </cell>
          <cell r="AD962">
            <v>44758</v>
          </cell>
          <cell r="AE962">
            <v>44758</v>
          </cell>
          <cell r="AF962">
            <v>44758</v>
          </cell>
          <cell r="AG962">
            <v>44941</v>
          </cell>
          <cell r="AH962">
            <v>6</v>
          </cell>
          <cell r="AI962">
            <v>0</v>
          </cell>
          <cell r="AJ962">
            <v>6</v>
          </cell>
          <cell r="AK962">
            <v>6</v>
          </cell>
          <cell r="AL962">
            <v>0</v>
          </cell>
          <cell r="AM962">
            <v>44941</v>
          </cell>
          <cell r="AN962">
            <v>44941</v>
          </cell>
          <cell r="AO962">
            <v>21000000</v>
          </cell>
          <cell r="AP962">
            <v>21000000</v>
          </cell>
          <cell r="AQ962">
            <v>3500000</v>
          </cell>
          <cell r="AR962">
            <v>0</v>
          </cell>
          <cell r="AS962">
            <v>4054</v>
          </cell>
          <cell r="AT962">
            <v>1205</v>
          </cell>
          <cell r="AU962">
            <v>44753</v>
          </cell>
          <cell r="AV962">
            <v>21000000</v>
          </cell>
          <cell r="AW962" t="str">
            <v>O23011605560000007754</v>
          </cell>
          <cell r="AX962" t="str">
            <v>INVERSION</v>
          </cell>
          <cell r="AZ962" t="str">
            <v>5000336925</v>
          </cell>
          <cell r="BA962">
            <v>1114</v>
          </cell>
          <cell r="BB962">
            <v>44757</v>
          </cell>
          <cell r="BC962">
            <v>21000000</v>
          </cell>
          <cell r="BK962" t="str">
            <v/>
          </cell>
          <cell r="CE962" t="str">
            <v/>
          </cell>
          <cell r="CF962" t="str">
            <v/>
          </cell>
          <cell r="EL962" t="str">
            <v>NO</v>
          </cell>
          <cell r="EM962" t="str">
            <v>No Aplica</v>
          </cell>
          <cell r="EN962" t="str">
            <v xml:space="preserve">120
</v>
          </cell>
          <cell r="EO962" t="e">
            <v>#VALUE!</v>
          </cell>
          <cell r="EP962">
            <v>45841</v>
          </cell>
          <cell r="ES962" t="str">
            <v>Clausula 1 - Numeral 6 y 23</v>
          </cell>
          <cell r="ET96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62" t="str">
            <v>No Aplica</v>
          </cell>
        </row>
        <row r="963">
          <cell r="E963">
            <v>937</v>
          </cell>
          <cell r="F963" t="str">
            <v>937-2022</v>
          </cell>
          <cell r="G963" t="str">
            <v>CO1.PCCNTR.3811804</v>
          </cell>
          <cell r="H963" t="str">
            <v>IMPLEMENTAR 100 % DEL SISTEMA DE SERVICIO AL CIUDADANO.</v>
          </cell>
          <cell r="I963" t="str">
            <v>En Ejecución</v>
          </cell>
          <cell r="J963" t="str">
            <v>https://community.secop.gov.co/Public/Tendering/OpportunityDetail/Index?noticeUID=CO1.NTC.3039572&amp;isFromPublicArea=True&amp;isModal=False</v>
          </cell>
          <cell r="K963" t="str">
            <v>SDHT-SDA-PSAG-040-2022</v>
          </cell>
          <cell r="L963" t="str">
            <v>X</v>
          </cell>
          <cell r="N963" t="str">
            <v>CC</v>
          </cell>
          <cell r="O963">
            <v>79101438</v>
          </cell>
          <cell r="Q963" t="str">
            <v>RODRIGUEZ CARDOZO</v>
          </cell>
          <cell r="R963" t="str">
            <v>RODRIGO ALONSO</v>
          </cell>
          <cell r="S963" t="str">
            <v>No Aplica</v>
          </cell>
          <cell r="T963" t="str">
            <v>RODRIGO ALONSO RODRIGUEZ CARDOZO</v>
          </cell>
          <cell r="U963" t="str">
            <v>M</v>
          </cell>
          <cell r="V963">
            <v>44757</v>
          </cell>
          <cell r="W963" t="str">
            <v>No Aplica</v>
          </cell>
          <cell r="X963">
            <v>44758</v>
          </cell>
          <cell r="Y963">
            <v>44943</v>
          </cell>
          <cell r="Z963" t="str">
            <v>Contratación Directa</v>
          </cell>
          <cell r="AA963" t="str">
            <v>Contrato</v>
          </cell>
          <cell r="AB963" t="str">
            <v>Prestación de Servicios  de Apoyo a la Gestión</v>
          </cell>
          <cell r="AC963" t="str">
            <v>PRESTAR SERVICIOS DE APOYO A LA GESTIÓN, PARA BRINDAR ATENCIÓN A LA CIUDADANÍA SOBRE LA OFERTA INSTITUCIONAL A TRAVÉS DE LOS CANALES OFICIALES DE LA ENTIDAD.</v>
          </cell>
          <cell r="AD963">
            <v>44758</v>
          </cell>
          <cell r="AE963">
            <v>44758</v>
          </cell>
          <cell r="AF963">
            <v>44758</v>
          </cell>
          <cell r="AG963">
            <v>44941</v>
          </cell>
          <cell r="AH963">
            <v>6</v>
          </cell>
          <cell r="AI963">
            <v>0</v>
          </cell>
          <cell r="AJ963">
            <v>6</v>
          </cell>
          <cell r="AK963">
            <v>6</v>
          </cell>
          <cell r="AL963">
            <v>0</v>
          </cell>
          <cell r="AM963">
            <v>44941</v>
          </cell>
          <cell r="AN963">
            <v>44941</v>
          </cell>
          <cell r="AO963">
            <v>21000000</v>
          </cell>
          <cell r="AP963">
            <v>21000000</v>
          </cell>
          <cell r="AQ963">
            <v>3500000</v>
          </cell>
          <cell r="AR963">
            <v>0</v>
          </cell>
          <cell r="AS963">
            <v>4053</v>
          </cell>
          <cell r="AT963">
            <v>1203</v>
          </cell>
          <cell r="AU963">
            <v>44753</v>
          </cell>
          <cell r="AV963">
            <v>21000000</v>
          </cell>
          <cell r="AW963" t="str">
            <v>O23011605560000007754</v>
          </cell>
          <cell r="AX963" t="str">
            <v>INVERSION</v>
          </cell>
          <cell r="AZ963">
            <v>5000337197</v>
          </cell>
          <cell r="BA963">
            <v>1119</v>
          </cell>
          <cell r="BB963">
            <v>44757</v>
          </cell>
          <cell r="BC963">
            <v>21000000</v>
          </cell>
          <cell r="BK963" t="str">
            <v/>
          </cell>
          <cell r="CE963" t="str">
            <v/>
          </cell>
          <cell r="CF963" t="str">
            <v/>
          </cell>
          <cell r="EL963" t="str">
            <v>NO</v>
          </cell>
          <cell r="EM963" t="str">
            <v>No Aplica</v>
          </cell>
          <cell r="EN963" t="str">
            <v xml:space="preserve">120
</v>
          </cell>
          <cell r="EO963" t="e">
            <v>#VALUE!</v>
          </cell>
          <cell r="EP963">
            <v>45841</v>
          </cell>
          <cell r="ES963" t="str">
            <v>Clausula 1 - Numeral 6 y 23</v>
          </cell>
          <cell r="ET96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63" t="str">
            <v>No Aplica</v>
          </cell>
        </row>
        <row r="964">
          <cell r="E964">
            <v>938</v>
          </cell>
          <cell r="F964" t="str">
            <v>938-2022</v>
          </cell>
          <cell r="G964" t="str">
            <v>CO1.PCCNTR.3811380</v>
          </cell>
          <cell r="H964" t="str">
            <v>IMPLEMENTAR 100 % DEL SISTEMA DE SERVICIO AL CIUDADANO.</v>
          </cell>
          <cell r="I964" t="str">
            <v>En Ejecución</v>
          </cell>
          <cell r="J964" t="str">
            <v>https://community.secop.gov.co/Public/Tendering/OpportunityDetail/Index?noticeUID=CO1.NTC.3040209&amp;isFromPublicArea=True&amp;isModal=False</v>
          </cell>
          <cell r="K964" t="str">
            <v>SDHT-SDA-PSAG-043-2022</v>
          </cell>
          <cell r="L964" t="str">
            <v>X</v>
          </cell>
          <cell r="N964" t="str">
            <v>CC</v>
          </cell>
          <cell r="O964">
            <v>53119634</v>
          </cell>
          <cell r="Q964" t="str">
            <v>DANDERINO TORRES</v>
          </cell>
          <cell r="R964" t="str">
            <v>ANA LORENA</v>
          </cell>
          <cell r="S964" t="str">
            <v>No Aplica</v>
          </cell>
          <cell r="T964" t="str">
            <v>ANA LORENA DANDERINO TORRES</v>
          </cell>
          <cell r="U964" t="str">
            <v>F</v>
          </cell>
          <cell r="V964">
            <v>44757</v>
          </cell>
          <cell r="W964" t="str">
            <v>No Aplica</v>
          </cell>
          <cell r="X964">
            <v>44758</v>
          </cell>
          <cell r="Y964">
            <v>44943</v>
          </cell>
          <cell r="Z964" t="str">
            <v>Contratación Directa</v>
          </cell>
          <cell r="AA964" t="str">
            <v>Contrato</v>
          </cell>
          <cell r="AB964" t="str">
            <v>Prestación de Servicios  de Apoyo a la Gestión</v>
          </cell>
          <cell r="AC964" t="str">
            <v>PRESTAR SERVICIOS DE APOYO A LA GESTIÓN, PARA BRINDAR ATENCIÓN A LA CIUDADANÍA SOBRE LA OFERTA INSTITUCIONAL A TRAVÉS DE LOS CANALES OFICIALES DE LA ENTIDAD.</v>
          </cell>
          <cell r="AD964">
            <v>44758</v>
          </cell>
          <cell r="AE964">
            <v>44758</v>
          </cell>
          <cell r="AF964">
            <v>44758</v>
          </cell>
          <cell r="AG964">
            <v>44941</v>
          </cell>
          <cell r="AH964">
            <v>6</v>
          </cell>
          <cell r="AI964">
            <v>0</v>
          </cell>
          <cell r="AJ964">
            <v>6</v>
          </cell>
          <cell r="AK964">
            <v>6</v>
          </cell>
          <cell r="AL964">
            <v>0</v>
          </cell>
          <cell r="AM964">
            <v>44941</v>
          </cell>
          <cell r="AN964">
            <v>44941</v>
          </cell>
          <cell r="AO964">
            <v>21000000</v>
          </cell>
          <cell r="AP964">
            <v>21000000</v>
          </cell>
          <cell r="AQ964">
            <v>3500000</v>
          </cell>
          <cell r="AR964">
            <v>0</v>
          </cell>
          <cell r="AS964">
            <v>4056</v>
          </cell>
          <cell r="AT964">
            <v>1177</v>
          </cell>
          <cell r="AU964">
            <v>44753</v>
          </cell>
          <cell r="AV964">
            <v>21000000</v>
          </cell>
          <cell r="AW964" t="str">
            <v>O23011605560000007754</v>
          </cell>
          <cell r="AX964" t="str">
            <v>INVERSION</v>
          </cell>
          <cell r="AZ964">
            <v>5000337213</v>
          </cell>
          <cell r="BA964">
            <v>1120</v>
          </cell>
          <cell r="BB964">
            <v>44757</v>
          </cell>
          <cell r="BC964">
            <v>21000000</v>
          </cell>
          <cell r="BK964" t="str">
            <v/>
          </cell>
          <cell r="CE964" t="str">
            <v/>
          </cell>
          <cell r="CF964" t="str">
            <v/>
          </cell>
          <cell r="EL964" t="str">
            <v>NO</v>
          </cell>
          <cell r="EM964" t="str">
            <v>No Aplica</v>
          </cell>
          <cell r="EN964" t="str">
            <v xml:space="preserve">120
</v>
          </cell>
          <cell r="EO964" t="e">
            <v>#VALUE!</v>
          </cell>
          <cell r="EP964">
            <v>45841</v>
          </cell>
          <cell r="ES964" t="str">
            <v>Clausula 1 - Numeral 6 y 23</v>
          </cell>
          <cell r="ET96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64" t="str">
            <v>No Aplica</v>
          </cell>
        </row>
        <row r="965">
          <cell r="E965">
            <v>939</v>
          </cell>
          <cell r="F965" t="str">
            <v>939-2022</v>
          </cell>
          <cell r="G965" t="str">
            <v>CO1.PCCNTR.3814542</v>
          </cell>
          <cell r="H965" t="str">
            <v>EJECUTAR  6 ESTRATEGIAS PARA EL FORTALECIMIENTO DE LA PARTICIPACIÓN CIUDADANA EN LOS TEMAS ESTRATÉGICOS DEL SECTOR</v>
          </cell>
          <cell r="I965" t="str">
            <v>En Ejecución</v>
          </cell>
          <cell r="J965" t="str">
            <v>https://community.secop.gov.co/Public/Tendering/OpportunityDetail/Index?noticeUID=CO1.NTC.3042272&amp;isFromPublicArea=True&amp;isModal=False</v>
          </cell>
          <cell r="K965" t="str">
            <v>SDHT-SPRC-PSP-034-2022</v>
          </cell>
          <cell r="L965" t="str">
            <v>X</v>
          </cell>
          <cell r="N965" t="str">
            <v>CC</v>
          </cell>
          <cell r="O965">
            <v>38140523</v>
          </cell>
          <cell r="Q965" t="str">
            <v>ESPINOSA DUCUARA</v>
          </cell>
          <cell r="R965" t="str">
            <v>MILENA YANNETH</v>
          </cell>
          <cell r="S965" t="str">
            <v>No Aplica</v>
          </cell>
          <cell r="T965" t="str">
            <v>MILENA YANNETH ESPINOSA DUCUARA</v>
          </cell>
          <cell r="U965" t="str">
            <v>F</v>
          </cell>
          <cell r="V965">
            <v>44760</v>
          </cell>
          <cell r="W965" t="str">
            <v>No Aplica</v>
          </cell>
          <cell r="X965">
            <v>44761</v>
          </cell>
          <cell r="Y965">
            <v>44926</v>
          </cell>
          <cell r="Z965" t="str">
            <v>Contratación Directa</v>
          </cell>
          <cell r="AA965" t="str">
            <v>Contrato</v>
          </cell>
          <cell r="AB965" t="str">
            <v>Prestación de Servicios Profesionales</v>
          </cell>
          <cell r="AC965" t="str">
            <v>PRESTAR SERVICIOS PROFESIONALES PARA APOYAR EL POSICIONAMIENTO, IMPLEMENTACIÓN Y SEGUIMIENTO DE LAS ESTRATEGIAS DE PARTICIPACIÓN E INTERVENCIÓN DEL SECTOR HÁBITAT A NIVEL TERRITORIAL Y SU ARTICULACIÓN CON EL NIVEL CENTRAL.</v>
          </cell>
          <cell r="AD965">
            <v>44761</v>
          </cell>
          <cell r="AE965">
            <v>44761</v>
          </cell>
          <cell r="AF965">
            <v>44761</v>
          </cell>
          <cell r="AG965">
            <v>44928</v>
          </cell>
          <cell r="AH965">
            <v>5</v>
          </cell>
          <cell r="AI965">
            <v>15</v>
          </cell>
          <cell r="AJ965">
            <v>5.5</v>
          </cell>
          <cell r="AK965">
            <v>5</v>
          </cell>
          <cell r="AL965">
            <v>15</v>
          </cell>
          <cell r="AM965">
            <v>44929</v>
          </cell>
          <cell r="AN965">
            <v>44929</v>
          </cell>
          <cell r="AO965">
            <v>36822500</v>
          </cell>
          <cell r="AP965">
            <v>36822500</v>
          </cell>
          <cell r="AQ965">
            <v>6695000</v>
          </cell>
          <cell r="AR965">
            <v>0</v>
          </cell>
          <cell r="AS965">
            <v>2907</v>
          </cell>
          <cell r="AT965">
            <v>1210</v>
          </cell>
          <cell r="AU965">
            <v>44756</v>
          </cell>
          <cell r="AV965">
            <v>36822500</v>
          </cell>
          <cell r="AW965" t="str">
            <v>O23011601210000007590</v>
          </cell>
          <cell r="AX965" t="str">
            <v>INVERSION</v>
          </cell>
          <cell r="AZ965">
            <v>5000337527</v>
          </cell>
          <cell r="BA965">
            <v>1122</v>
          </cell>
          <cell r="BB965">
            <v>44760</v>
          </cell>
          <cell r="BC965">
            <v>36822500</v>
          </cell>
          <cell r="BK965" t="str">
            <v/>
          </cell>
          <cell r="CE965" t="str">
            <v/>
          </cell>
          <cell r="CF965" t="str">
            <v/>
          </cell>
          <cell r="EL965" t="str">
            <v>NO</v>
          </cell>
          <cell r="EM965" t="str">
            <v>No Aplica</v>
          </cell>
          <cell r="EN965" t="str">
            <v xml:space="preserve">120
</v>
          </cell>
          <cell r="EO965" t="e">
            <v>#VALUE!</v>
          </cell>
          <cell r="EP965">
            <v>45829</v>
          </cell>
          <cell r="ES965" t="str">
            <v>Clausula 1 - Numeral 6 y 23</v>
          </cell>
          <cell r="ET96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65" t="str">
            <v>No Aplica</v>
          </cell>
        </row>
        <row r="966">
          <cell r="E966">
            <v>940</v>
          </cell>
          <cell r="F966" t="str">
            <v>940-2022</v>
          </cell>
          <cell r="G966" t="str">
            <v xml:space="preserve">Derivado del 756-2018 </v>
          </cell>
          <cell r="H966" t="str">
            <v>No Aplica</v>
          </cell>
          <cell r="I966" t="str">
            <v>En Ejecución</v>
          </cell>
          <cell r="J966" t="str">
            <v>https://community.secop.gov.co/Public/Tendering/OpportunityDetail/Index?noticeUID=CO1.NTC.549337&amp;isFromPublicArea=True&amp;isModal=False</v>
          </cell>
          <cell r="K966" t="str">
            <v xml:space="preserve">Derivado del 756-2018 </v>
          </cell>
          <cell r="M966" t="str">
            <v>X</v>
          </cell>
          <cell r="N966" t="str">
            <v>NIT</v>
          </cell>
          <cell r="O966">
            <v>900071700</v>
          </cell>
          <cell r="Q966" t="str">
            <v>No Aplica</v>
          </cell>
          <cell r="R966" t="str">
            <v>No Aplica</v>
          </cell>
          <cell r="S966" t="str">
            <v>BBVA - ASSENT MANAGEMENT S.A SOCIEDAD FIDUCIARIA - Suscrito con ASESORES DE NEGOCIOS PARA LATINOAMÉRICA LTDA – ASELAN LTDA</v>
          </cell>
          <cell r="T966" t="str">
            <v>BBVA - ASSENT MANAGEMENT S.A SOCIEDAD FIDUCIARIA - Suscrito con ASESORES DE NEGOCIOS PARA LATINOAMÉRICA LTDA – ASELAN LTDA</v>
          </cell>
          <cell r="U966" t="str">
            <v>No Aplica</v>
          </cell>
          <cell r="V966">
            <v>44750</v>
          </cell>
          <cell r="W966" t="str">
            <v>No Aplica</v>
          </cell>
          <cell r="X966" t="str">
            <v>No Aplica</v>
          </cell>
          <cell r="Y966" t="str">
            <v>No Aplica</v>
          </cell>
          <cell r="Z966" t="str">
            <v>Contratación Directa</v>
          </cell>
          <cell r="AA966" t="str">
            <v>Contrato</v>
          </cell>
          <cell r="AB966" t="str">
            <v>Prestación de Servicios</v>
          </cell>
          <cell r="AC966" t="str">
            <v>CONTRATO DE PRESTACIÓN DE SERVICIOS DE AUDITORÍA – REMUNERACIÓN MEDIANTE PAGO DE UNA SUMA GLOBAL.</v>
          </cell>
          <cell r="AD966">
            <v>44750</v>
          </cell>
          <cell r="AE966">
            <v>44750</v>
          </cell>
          <cell r="AF966">
            <v>44750</v>
          </cell>
          <cell r="AG966">
            <v>44799</v>
          </cell>
          <cell r="AH966">
            <v>1</v>
          </cell>
          <cell r="AI966">
            <v>17</v>
          </cell>
          <cell r="AJ966">
            <v>1.5666666666666667</v>
          </cell>
          <cell r="AK966">
            <v>1</v>
          </cell>
          <cell r="AL966">
            <v>17</v>
          </cell>
          <cell r="AM966">
            <v>44799</v>
          </cell>
          <cell r="AN966">
            <v>44799</v>
          </cell>
          <cell r="AO966">
            <v>0</v>
          </cell>
          <cell r="AP966">
            <v>0</v>
          </cell>
          <cell r="AQ966" t="str">
            <v>No Aplica</v>
          </cell>
          <cell r="AR966" t="e">
            <v>#VALUE!</v>
          </cell>
          <cell r="AS966" t="str">
            <v>No Aplican Recursos</v>
          </cell>
          <cell r="AT966" t="str">
            <v>No Aplican Recursos</v>
          </cell>
          <cell r="AU966" t="str">
            <v>No Aplican Recursos</v>
          </cell>
          <cell r="AV966" t="str">
            <v>No Aplican Recursos</v>
          </cell>
          <cell r="AW966" t="str">
            <v>No Aplican Recursos</v>
          </cell>
          <cell r="AX966" t="str">
            <v>No Aplican Recursos</v>
          </cell>
          <cell r="AZ966" t="str">
            <v>No Genera Erogación</v>
          </cell>
          <cell r="BA966" t="str">
            <v>No Aplica</v>
          </cell>
          <cell r="BB966">
            <v>44750</v>
          </cell>
          <cell r="BC966">
            <v>0</v>
          </cell>
          <cell r="BK966" t="str">
            <v/>
          </cell>
          <cell r="CE966" t="str">
            <v/>
          </cell>
          <cell r="CF966" t="str">
            <v/>
          </cell>
          <cell r="EL966" t="str">
            <v>NO</v>
          </cell>
          <cell r="EM966" t="str">
            <v>No Indica</v>
          </cell>
          <cell r="EN966" t="str">
            <v>No Aplica</v>
          </cell>
          <cell r="EO966" t="str">
            <v>No Aplica</v>
          </cell>
          <cell r="EP966" t="str">
            <v>No Aplica</v>
          </cell>
          <cell r="EQ966" t="str">
            <v>No Aplica</v>
          </cell>
          <cell r="ER966">
            <v>0</v>
          </cell>
          <cell r="ES966" t="str">
            <v>No tiene</v>
          </cell>
          <cell r="ET966" t="str">
            <v>No tiene</v>
          </cell>
          <cell r="EU966" t="str">
            <v>Osca Hernandez Torres</v>
          </cell>
        </row>
        <row r="967">
          <cell r="E967">
            <v>941</v>
          </cell>
          <cell r="F967" t="str">
            <v>941-2022</v>
          </cell>
          <cell r="G967" t="str">
            <v>CO1.PCCNTR.3770917</v>
          </cell>
          <cell r="H967" t="str">
            <v>REALIZAR 13 ESTUDIOS Y DISEÑOS PARA CONECTIVIDAD URBANA EN LAS ÁREAS PRIORIZADAS DE ORIGEN INFORMAL</v>
          </cell>
          <cell r="I967" t="str">
            <v>En Ejecución</v>
          </cell>
          <cell r="J967" t="str">
            <v>https://community.secop.gov.co/Public/Tendering/OpportunityDetail/Index?noticeUID=CO1.NTC.2960362&amp;isFromPublicArea=True&amp;isModal=False</v>
          </cell>
          <cell r="K967" t="str">
            <v>SDHT-CMA-018-2022</v>
          </cell>
          <cell r="M967" t="str">
            <v>X</v>
          </cell>
          <cell r="N967" t="str">
            <v>NIT</v>
          </cell>
          <cell r="O967">
            <v>901609505</v>
          </cell>
          <cell r="Q967" t="str">
            <v>No Aplica</v>
          </cell>
          <cell r="R967" t="str">
            <v>No Aplica</v>
          </cell>
          <cell r="S967" t="str">
            <v>CONSORCIO GC MOVILIDAD BOGOTÁ</v>
          </cell>
          <cell r="T967" t="str">
            <v>CONSORCIO GC MOVILIDAD BOGOTÁ</v>
          </cell>
          <cell r="U967" t="str">
            <v>No Aplica</v>
          </cell>
          <cell r="V967">
            <v>44763</v>
          </cell>
          <cell r="W967">
            <v>44781</v>
          </cell>
          <cell r="X967" t="str">
            <v>No Aplica</v>
          </cell>
          <cell r="Y967" t="str">
            <v>No Aplica</v>
          </cell>
          <cell r="Z967" t="str">
            <v>SA-Concurso de Méritos AB</v>
          </cell>
          <cell r="AA967" t="str">
            <v>Contrato</v>
          </cell>
          <cell r="AB967" t="str">
            <v>Consultoría</v>
          </cell>
          <cell r="AC967" t="str">
            <v>ELABORAR LOS ESTUDIOS Y DISEÑOS DEL COMPONENTE DE MOVILIDAD Y ESPACIO PÚBLICO EN LOS TERRITORIOS DE "ALFONSO LOPEZ", DE LA LOCALIDAD DE USME, PRIORIZADOS POR LA SECRETARÍA DISTRITAL DEL HÁBITAT EN LA CIUDAD DE BOGOTA D.C.</v>
          </cell>
          <cell r="AD967">
            <v>44790</v>
          </cell>
          <cell r="AE967">
            <v>44795</v>
          </cell>
          <cell r="AF967">
            <v>44795</v>
          </cell>
          <cell r="AG967">
            <v>45067</v>
          </cell>
          <cell r="AH967">
            <v>9</v>
          </cell>
          <cell r="AI967">
            <v>0</v>
          </cell>
          <cell r="AJ967">
            <v>9</v>
          </cell>
          <cell r="AK967">
            <v>9</v>
          </cell>
          <cell r="AL967">
            <v>0</v>
          </cell>
          <cell r="AM967">
            <v>45067</v>
          </cell>
          <cell r="AN967">
            <v>45067</v>
          </cell>
          <cell r="AO967">
            <v>1306448484</v>
          </cell>
          <cell r="AP967">
            <v>1306448484</v>
          </cell>
          <cell r="AQ967" t="str">
            <v>No Aplica</v>
          </cell>
          <cell r="AR967" t="e">
            <v>#VALUE!</v>
          </cell>
          <cell r="AS967">
            <v>2774</v>
          </cell>
          <cell r="AT967">
            <v>1039</v>
          </cell>
          <cell r="AU967">
            <v>44676</v>
          </cell>
          <cell r="AV967">
            <v>1233760000</v>
          </cell>
          <cell r="AW967" t="str">
            <v>O23011601190000007575</v>
          </cell>
          <cell r="AX967" t="str">
            <v>INVERSION</v>
          </cell>
          <cell r="AZ967">
            <v>5000350601</v>
          </cell>
          <cell r="BA967">
            <v>1232</v>
          </cell>
          <cell r="BB967">
            <v>44790</v>
          </cell>
          <cell r="BC967">
            <v>1306448484</v>
          </cell>
          <cell r="BK967" t="str">
            <v/>
          </cell>
          <cell r="CE967" t="str">
            <v/>
          </cell>
          <cell r="CF967" t="str">
            <v/>
          </cell>
          <cell r="EL967" t="str">
            <v>SI</v>
          </cell>
          <cell r="EM967" t="str">
            <v>Clausula 22 - Minuta del Contrato</v>
          </cell>
          <cell r="EN967">
            <v>120</v>
          </cell>
          <cell r="EO967">
            <v>45187</v>
          </cell>
          <cell r="EP967">
            <v>45967</v>
          </cell>
          <cell r="ES967" t="str">
            <v>3.2.4 - OBLIGACIONES COMPONENTES: AMBIENTAL, SST Y DE BIOSEGURIDAD</v>
          </cell>
          <cell r="ET967" t="str">
            <v>8.	Realizar las gestiones correspondientes a trámites en materia de manejo ambiental en entidades públicas y empresas de servicios públicos con relación al proyecto. El Contratista informará a la Interventoría los avances y gestiones realizadas para diferentes trámites en entidades públicas y ESP y deberá asumir las responsabilidades y costos que se requieran en los trámites ante Entidades Públicas y ESP.
9.	Entregar los documentos definitivos, de acuerdo con las actividades exigidas por este anexo técnico en tiempos contractuales, mediante esquemas exigidos por la Interventoría. 
10.	Entregar al interventor para su aprobación, el inventario forestal al 100% de la vegetación existente en el área del proyecto, incluyendo recomendaciones silviculturales sugeridas para el manejo de la vegetación afectada y no afectada durante el proceso constructivo, memorias, planillas de inventario, fichas técnicas y planos de localización exacta, con respecto a las futuras obras, de acuerdo con los diseños establecidos. De igual manera, el documento de levantamiento forestal realizado en el área a intervenir contenga una estructura para presentación de informe en donde se aconseja describir lo siguiente (Introducción, Objetivos, Localización, Metodología utilizada, Criterios técnicos para la determinación de tratamiento silvicultural, resultados obtenidos, conclusiones, recomendaciones y anexos). Los anexos deberán ser los formatos y registros que solicita la Secretaría Distrital del Medio Ambiente (SDA) para el trámite silvicultural.
11.	Realizar y desarrollar el cronograma de actividades o acciones de prevención, mitigación, corrección y compensación, el cual debe estar ajustado al cronograma propuesto para el futuro desarrollo del proyecto. 
12.	Entregar, al inicio del contrato, un cronograma de capacitaciones durante la ejecución del contrato, con las actividades del Plan de Manejo Ambiental, plan de contingencia, plan de seguimiento y monitoreo que se aplicarán en la ejecución del proyecto.
13.	Implementar un Plan de Manejo Silvicultural y Paisajismo, en el que se detalle lo referente al manejo silvicultural, de acuerdo con lo señalado en la guía de manejo ambiental para el desarrollo de proyectos de infraestructura en Bogotá.
14.	Implementar programas, procedimientos, instructivos, planes y demás documentos y medidas ambientales requeridos para el Plan de Manejo Ambiental y el Sistema de Gestión en Seguridad y Salud en el trabajo.
15.	Establecer en los permisos, el procedimiento para adelantar trabajos en horario nocturno (Esta actividad necesita de permiso expedido por la entidad competente) deberá asegurarse que todas las actividades inherentes al desarrollo de las actividades sigan estricto cumplimiento a todos los procedimientos ambiental y SST establecidos para dichos trabajos. Y aclarar en el documento, que en el caso que la comunidad presente cualquier queja por el ruido generado cuando se desarrollen las actividades constructivas, sea en jornada diurna o nocturna, el Contratista deberá realizar los monitoreos que demuestren que niveles de ruido existentes. El Contratista asumirá los costos derivados por la elaboración de dichos monitoreos. Los resultados de los monitoreos deberán ser presentados al quejoso a través del área social del Contratista.
16.	Garantizar que todos los subcontratistas cumplan con los requerimientos SSTMA establecidos contractualmente. Cualquier incumplimiento por parte de los subcontratistas será responsabilidad del Consultor.
17.	Hacer el seguimiento al manejo ambiental de las actividades adelantadas por la empresa de servicios públicos en el área del proyecto. 
18.	Cumplir a cabalidad con la ejecución del anexo Técnico Ambiental y SST.
19.	Entregar los soportes de cada una de las actividades realizadas.
20.	Verificar que se mitigará el impacto ambiental por parte del consultor para revisión del interventor, buscando que se implementen las acciones necesarias para evitar que el desarrollo del contrato genere impacto ambiental negativo en el entorno de intervención.
21.	Implementar y cumplir con el componente Ambiental, SST y Bioseguridad.
22.	Dar cumplimiento a los siguientes aspectos de orden ambiental: legislación ambiental vigente, guía de manejo ambiental para el Sector de la Construcción y demás normatividad vigente sobre la materia; Resolución 1115 de 2012 “Por medio de la cual se adoptan los lineamientos Técnico- Ambientales para las actividades de aprovechamiento y tratamiento de los residuos de construcción y demolición en el Distrito Capital” y la Resolución 0472 de 2017 del MADS; Resolución de permiso de aprovechamiento forestal otorgada por la Autoridad Ambiental para la ejecución del proyecto, obra o actividad y, si aplica, permiso de ocupación de cauce y planes de manejo ambientales específicos para adelantar trabajos en el área de influencia.
23.	Solicitar todos los permisos que sean requeridos ante la Dirección de Control Ambiental y la Dirección de Gestión Ambiental de la Secretaría Distrital de Ambiente, quien realizará el control al cumplimiento de las normas ambientales durante la ejecución del proyecto.
24.	En lo referente a la utilización de Mezclas Asfálticas Modificadas con Grano de Caucho Reciclado GCR, se deberá incluir en los diseños y dar estricto cumplimiento a lo establecido en el marco de la Política Ambiental del Distrito Capital, como se describe en el Decreto 265 de 2016, "Por medio del cual se modifica el Decreto 442 de 2015 y se adoptan otras disposiciones" o aquella que lo modifique, actualice, derogue y/o sustituya.
25.	Aplicar las técnicas para el tratamiento y aprovechamiento de escombros y de otros materiales de construcción; en tal sentido durante la ejecución de estos proyectos se deberá promover el uso de estos.</v>
          </cell>
          <cell r="EU967" t="str">
            <v>GUSTAVO ADOLFO DIAZ ROJAS</v>
          </cell>
        </row>
        <row r="968">
          <cell r="E968">
            <v>942</v>
          </cell>
          <cell r="F968" t="str">
            <v>942-2022</v>
          </cell>
          <cell r="G968" t="str">
            <v>CO1.PCCNTR.3770851</v>
          </cell>
          <cell r="H968" t="str">
            <v>REALIZAR 13 ESTUDIOS Y DISEÑOS PARA CONECTIVIDAD URBANA EN LAS ÁREAS PRIORIZADAS DE ORIGEN INFORMAL</v>
          </cell>
          <cell r="I968" t="str">
            <v>En Ejecución</v>
          </cell>
          <cell r="J968" t="str">
            <v>https://community.secop.gov.co/Public/Tendering/OpportunityDetail/Index?noticeUID=CO1.NTC.2960362&amp;isFromPublicArea=True&amp;isModal=False</v>
          </cell>
          <cell r="K968" t="str">
            <v>SDHT-CMA-018-2022</v>
          </cell>
          <cell r="M968" t="str">
            <v>X</v>
          </cell>
          <cell r="N968" t="str">
            <v>NIT</v>
          </cell>
          <cell r="O968">
            <v>901260254</v>
          </cell>
          <cell r="Q968" t="str">
            <v>No Aplica</v>
          </cell>
          <cell r="R968" t="str">
            <v>No Aplica</v>
          </cell>
          <cell r="S968" t="str">
            <v>EDALPE INGENIEROS SAS</v>
          </cell>
          <cell r="T968" t="str">
            <v>EDALPE INGENIEROS SAS</v>
          </cell>
          <cell r="U968" t="str">
            <v>No Aplica</v>
          </cell>
          <cell r="V968">
            <v>44774</v>
          </cell>
          <cell r="W968">
            <v>44789</v>
          </cell>
          <cell r="X968" t="str">
            <v>No Aplica</v>
          </cell>
          <cell r="Y968" t="str">
            <v>No Aplica</v>
          </cell>
          <cell r="Z968" t="str">
            <v>SA-Concurso de Méritos AB</v>
          </cell>
          <cell r="AA968" t="str">
            <v>Contrato</v>
          </cell>
          <cell r="AB968" t="str">
            <v>Consultoría</v>
          </cell>
          <cell r="AC968" t="str">
            <v>ELABORAR LOS ESTUDIOS Y DISEÑOS DEL COMPONENTE DE MOVILIDAD Y ESPACIO PÚBLICO EN LOS TERRITORIOS "TIBABUYES - JUAN AMARILLO", DE LA LOCALIDAD DE SUBA Y "CABLE SAN CRISTÓBAL" DE LA LOCALIDAD DE SAN CRISTÓBAL, PRIORIZADOS POR LA SECRETARÍA DISTRITAL DEL HÁBITAT EN LA CIUDAD DE BOGOTA D.C</v>
          </cell>
          <cell r="AD968">
            <v>44790</v>
          </cell>
          <cell r="AE968">
            <v>44795</v>
          </cell>
          <cell r="AF968">
            <v>44795</v>
          </cell>
          <cell r="AG968">
            <v>44978</v>
          </cell>
          <cell r="AH968">
            <v>6</v>
          </cell>
          <cell r="AI968">
            <v>0</v>
          </cell>
          <cell r="AJ968">
            <v>6</v>
          </cell>
          <cell r="AK968">
            <v>6</v>
          </cell>
          <cell r="AL968">
            <v>0</v>
          </cell>
          <cell r="AM968">
            <v>44978</v>
          </cell>
          <cell r="AN968">
            <v>44978</v>
          </cell>
          <cell r="AO968">
            <v>1103657494</v>
          </cell>
          <cell r="AP968">
            <v>1103657494</v>
          </cell>
          <cell r="AQ968" t="str">
            <v>No Aplica</v>
          </cell>
          <cell r="AR968" t="e">
            <v>#VALUE!</v>
          </cell>
          <cell r="AS968">
            <v>2774</v>
          </cell>
          <cell r="AT968">
            <v>1039</v>
          </cell>
          <cell r="AU968">
            <v>44676</v>
          </cell>
          <cell r="AV968">
            <v>1176345978</v>
          </cell>
          <cell r="AW968" t="str">
            <v>O23011601190000007575</v>
          </cell>
          <cell r="AX968" t="str">
            <v>INVERSION</v>
          </cell>
          <cell r="AZ968" t="str">
            <v>5000350575</v>
          </cell>
          <cell r="BA968">
            <v>1231</v>
          </cell>
          <cell r="BB968">
            <v>44790</v>
          </cell>
          <cell r="BC968">
            <v>1103657494</v>
          </cell>
          <cell r="BK968" t="str">
            <v/>
          </cell>
          <cell r="CE968" t="str">
            <v/>
          </cell>
          <cell r="CF968" t="str">
            <v/>
          </cell>
          <cell r="EL968" t="str">
            <v>SI</v>
          </cell>
          <cell r="EM968" t="str">
            <v>Clausula 22 - Minuta del Contrato</v>
          </cell>
          <cell r="EN968">
            <v>120</v>
          </cell>
          <cell r="EO968">
            <v>45098</v>
          </cell>
          <cell r="EP968">
            <v>45878</v>
          </cell>
          <cell r="ES968" t="str">
            <v>3.2.4 - OBLIGACIONES COMPONENTES: AMBIENTAL, SST Y DE BIOSEGURIDAD</v>
          </cell>
          <cell r="ET968" t="str">
            <v>8.	Realizar las gestiones correspondientes a trámites en materia de manejo ambiental en entidades públicas y empresas de servicios públicos con relación al proyecto. El Contratista informará a la Interventoría los avances y gestiones realizadas para diferentes trámites en entidades públicas y ESP y deberá asumir las responsabilidades y costos que se requieran en los trámites ante Entidades Públicas y ESP.
9.	Entregar los documentos definitivos, de acuerdo con las actividades exigidas por este anexo técnico en tiempos contractuales, mediante esquemas exigidos por la Interventoría. 
10.	Entregar al interventor para su aprobación, el inventario forestal al 100% de la vegetación existente en el área del proyecto, incluyendo recomendaciones silviculturales sugeridas para el manejo de la vegetación afectada y no afectada durante el proceso constructivo, memorias, planillas de inventario, fichas técnicas y planos de localización exacta, con respecto a las futuras obras, de acuerdo con los diseños establecidos. De igual manera, el documento de levantamiento forestal realizado en el área a intervenir contenga una estructura para presentación de informe en donde se aconseja describir lo siguiente (Introducción, Objetivos, Localización, Metodología utilizada, Criterios técnicos para la determinación de tratamiento silvicultural, resultados obtenidos, conclusiones, recomendaciones y anexos). Los anexos deberán ser los formatos y registros que solicita la Secretaría Distrital del Medio Ambiente (SDA) para el trámite silvicultural.
11.	Realizar y desarrollar el cronograma de actividades o acciones de prevención, mitigación, corrección y compensación, el cual debe estar ajustado al cronograma propuesto para el futuro desarrollo del proyecto. 
12.	Entregar, al inicio del contrato, un cronograma de capacitaciones durante la ejecución del contrato, con las actividades del Plan de Manejo Ambiental, plan de contingencia, plan de seguimiento y monitoreo que se aplicarán en la ejecución del proyecto.
13.	Implementar un Plan de Manejo Silvicultural y Paisajismo, en el que se detalle lo referente al manejo silvicultural, de acuerdo con lo señalado en la guía de manejo ambiental para el desarrollo de proyectos de infraestructura en Bogotá.
14.	Implementar programas, procedimientos, instructivos, planes y demás documentos y medidas ambientales requeridos para el Plan de Manejo Ambiental y el Sistema de Gestión en Seguridad y Salud en el trabajo.
15.	Establecer en los permisos, el procedimiento para adelantar trabajos en horario nocturno (Esta actividad necesita de permiso expedido por la entidad competente) deberá asegurarse que todas las actividades inherentes al desarrollo de las actividades sigan estricto cumplimiento a todos los procedimientos ambiental y SST establecidos para dichos trabajos. Y aclarar en el documento, que en el caso que la comunidad presente cualquier queja por el ruido generado cuando se desarrollen las actividades constructivas, sea en jornada diurna o nocturna, el Contratista deberá realizar los monitoreos que demuestren que niveles de ruido existentes. El Contratista asumirá los costos derivados por la elaboración de dichos monitoreos. Los resultados de los monitoreos deberán ser presentados al quejoso a través del área social del Contratista.
16.	Garantizar que todos los subcontratistas cumplan con los requerimientos SSTMA establecidos contractualmente. Cualquier incumplimiento por parte de los subcontratistas será responsabilidad del Consultor.
17.	Hacer el seguimiento al manejo ambiental de las actividades adelantadas por la empresa de servicios públicos en el área del proyecto. 
18.	Cumplir a cabalidad con la ejecución del anexo Técnico Ambiental y SST.
19.	Entregar los soportes de cada una de las actividades realizadas.
20.	Verificar que se mitigará el impacto ambiental por parte del consultor para revisión del interventor, buscando que se implementen las acciones necesarias para evitar que el desarrollo del contrato genere impacto ambiental negativo en el entorno de intervención.
21.	Implementar y cumplir con el componente Ambiental, SST y Bioseguridad.
22.	Dar cumplimiento a los siguientes aspectos de orden ambiental: legislación ambiental vigente, guía de manejo ambiental para el Sector de la Construcción y demás normatividad vigente sobre la materia; Resolución 1115 de 2012 “Por medio de la cual se adoptan los lineamientos Técnico- Ambientales para las actividades de aprovechamiento y tratamiento de los residuos de construcción y demolición en el Distrito Capital” y la Resolución 0472 de 2017 del MADS; Resolución de permiso de aprovechamiento forestal otorgada por la Autoridad Ambiental para la ejecución del proyecto, obra o actividad y, si aplica, permiso de ocupación de cauce y planes de manejo ambientales específicos para adelantar trabajos en el área de influencia.
23.	Solicitar todos los permisos que sean requeridos ante la Dirección de Control Ambiental y la Dirección de Gestión Ambiental de la Secretaría Distrital de Ambiente, quien realizará el control al cumplimiento de las normas ambientales durante la ejecución del proyecto.
24.	En lo referente a la utilización de Mezclas Asfálticas Modificadas con Grano de Caucho Reciclado GCR, se deberá incluir en los diseños y dar estricto cumplimiento a lo establecido en el marco de la Política Ambiental del Distrito Capital, como se describe en el Decreto 265 de 2016, "Por medio del cual se modifica el Decreto 442 de 2015 y se adoptan otras disposiciones" o aquella que lo modifique, actualice, derogue y/o sustituya.
25.	Aplicar las técnicas para el tratamiento y aprovechamiento de escombros y de otros materiales de construcción; en tal sentido durante la ejecución de estos proyectos se deberá promover el uso de estos.</v>
          </cell>
          <cell r="EU968" t="str">
            <v>EDUARDO PEREZ GUTIERREZ</v>
          </cell>
        </row>
        <row r="969">
          <cell r="E969">
            <v>943</v>
          </cell>
          <cell r="F969" t="str">
            <v>943-2022</v>
          </cell>
          <cell r="G969" t="str">
            <v>CO1.PCCNTR.3820607</v>
          </cell>
          <cell r="H969" t="str">
            <v>IMPLEMENTAR 100 % DEL SISTEMA DE SERVICIO AL CIUDADANO.</v>
          </cell>
          <cell r="I969" t="str">
            <v>En Ejecución</v>
          </cell>
          <cell r="J969" t="str">
            <v>https://community.secop.gov.co/Public/Tendering/OpportunityDetail/Index?noticeUID=CO1.NTC.3047511&amp;isFromPublicArea=True&amp;isModal=False</v>
          </cell>
          <cell r="K969" t="str">
            <v>SDHT-SDA-PSAG-045-2022</v>
          </cell>
          <cell r="L969" t="str">
            <v>X</v>
          </cell>
          <cell r="N969" t="str">
            <v>CC</v>
          </cell>
          <cell r="O969">
            <v>1014228455</v>
          </cell>
          <cell r="Q969" t="str">
            <v>NARANJO GARCIA</v>
          </cell>
          <cell r="R969" t="str">
            <v>JULIAN</v>
          </cell>
          <cell r="S969" t="str">
            <v>No Aplica</v>
          </cell>
          <cell r="T969" t="str">
            <v>JULIAN NARANJO GARCIA</v>
          </cell>
          <cell r="U969" t="str">
            <v>M</v>
          </cell>
          <cell r="V969">
            <v>44761</v>
          </cell>
          <cell r="W969" t="str">
            <v>No Aplica</v>
          </cell>
          <cell r="X969">
            <v>44763</v>
          </cell>
          <cell r="Y969">
            <v>44946</v>
          </cell>
          <cell r="Z969" t="str">
            <v>Contratación Directa</v>
          </cell>
          <cell r="AA969" t="str">
            <v>Contrato</v>
          </cell>
          <cell r="AB969" t="str">
            <v>Prestación de Servicios  de Apoyo a la Gestión</v>
          </cell>
          <cell r="AC969" t="str">
            <v>PRESTAR SERVICIOS DE APOYO A LA GESTIÓN, PARA BRINDAR ATENCIÓN A LA CIUDADANÍA SOBRE LA OFERTA INSTITUCIONAL A TRAVÉS DE LOS CANALES OFICIALES DE LA ENTIDAD.</v>
          </cell>
          <cell r="AD969">
            <v>44763</v>
          </cell>
          <cell r="AE969">
            <v>44763</v>
          </cell>
          <cell r="AF969">
            <v>44763</v>
          </cell>
          <cell r="AG969">
            <v>44946</v>
          </cell>
          <cell r="AH969">
            <v>6</v>
          </cell>
          <cell r="AI969">
            <v>0</v>
          </cell>
          <cell r="AJ969">
            <v>6</v>
          </cell>
          <cell r="AK969">
            <v>6</v>
          </cell>
          <cell r="AL969">
            <v>0</v>
          </cell>
          <cell r="AM969">
            <v>44946</v>
          </cell>
          <cell r="AN969">
            <v>44946</v>
          </cell>
          <cell r="AO969">
            <v>21000000</v>
          </cell>
          <cell r="AP969">
            <v>21000000</v>
          </cell>
          <cell r="AQ969">
            <v>3500000</v>
          </cell>
          <cell r="AR969">
            <v>0</v>
          </cell>
          <cell r="AS969">
            <v>4058</v>
          </cell>
          <cell r="AT969">
            <v>1181</v>
          </cell>
          <cell r="AU969">
            <v>44753</v>
          </cell>
          <cell r="AV969">
            <v>21000000</v>
          </cell>
          <cell r="AW969" t="str">
            <v>O23011605560000007754</v>
          </cell>
          <cell r="AX969" t="str">
            <v>INVERSION</v>
          </cell>
          <cell r="AZ969">
            <v>5000338342</v>
          </cell>
          <cell r="BA969">
            <v>1129</v>
          </cell>
          <cell r="BB969">
            <v>44761</v>
          </cell>
          <cell r="BC969">
            <v>21000000</v>
          </cell>
          <cell r="BK969" t="str">
            <v/>
          </cell>
          <cell r="CE969" t="str">
            <v/>
          </cell>
          <cell r="CF969" t="str">
            <v/>
          </cell>
          <cell r="EL969" t="str">
            <v>NO</v>
          </cell>
          <cell r="EM969" t="str">
            <v>No Aplica</v>
          </cell>
          <cell r="EN969" t="str">
            <v xml:space="preserve">120
</v>
          </cell>
          <cell r="EO969" t="e">
            <v>#VALUE!</v>
          </cell>
          <cell r="EP969">
            <v>45846</v>
          </cell>
          <cell r="ES969" t="str">
            <v>Clausula 1 - Numeral 6 y 23</v>
          </cell>
          <cell r="ET96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69" t="str">
            <v>No Aplica</v>
          </cell>
        </row>
        <row r="970">
          <cell r="E970">
            <v>944</v>
          </cell>
          <cell r="F970" t="str">
            <v>944-2022</v>
          </cell>
          <cell r="G970" t="str">
            <v>CO1.PCCNTR.3821575</v>
          </cell>
          <cell r="H970" t="str">
            <v>IMPLEMENTAR 1  SISTEMA  DE LA SDHT</v>
          </cell>
          <cell r="I970" t="str">
            <v>En Ejecución</v>
          </cell>
          <cell r="J970" t="str">
            <v>https://community.secop.gov.co/Public/Tendering/OpportunityDetail/Index?noticeUID=CO1.NTC.3048709&amp;isFromPublicArea=True&amp;isModal=False</v>
          </cell>
          <cell r="K970" t="str">
            <v>SDHT-SDA-PSP-068-2022</v>
          </cell>
          <cell r="L970" t="str">
            <v>X</v>
          </cell>
          <cell r="N970" t="str">
            <v>CC</v>
          </cell>
          <cell r="O970">
            <v>71335116</v>
          </cell>
          <cell r="Q970" t="str">
            <v>CHAMORRO SEPULVEDA</v>
          </cell>
          <cell r="R970" t="str">
            <v>JUAN DIEGO</v>
          </cell>
          <cell r="S970" t="str">
            <v>No Aplica</v>
          </cell>
          <cell r="T970" t="str">
            <v>JUAN DIEGO CHAMORRO SEPULVEDA</v>
          </cell>
          <cell r="U970" t="str">
            <v>M</v>
          </cell>
          <cell r="V970">
            <v>44761</v>
          </cell>
          <cell r="W970">
            <v>44763</v>
          </cell>
          <cell r="X970">
            <v>44763</v>
          </cell>
          <cell r="Y970">
            <v>44939</v>
          </cell>
          <cell r="Z970" t="str">
            <v>Contratación Directa</v>
          </cell>
          <cell r="AA970" t="str">
            <v>Contrato</v>
          </cell>
          <cell r="AB970" t="str">
            <v>Prestación de Servicios Profesionales</v>
          </cell>
          <cell r="AC970" t="str">
            <v>PRESTAR SERVICIOS PROFESIONALES PARA APOYAR LA EJECUCIÓN DE LAS ACTIVIDADES DESARROLLADAS EN EL MARCO DE LA GESTIÓN DE TALENTO HUMANO DE LA SECRETARÍA DISTRITAL DEL HÁBITAT</v>
          </cell>
          <cell r="AD970">
            <v>44763</v>
          </cell>
          <cell r="AE970">
            <v>44763</v>
          </cell>
          <cell r="AF970">
            <v>44763</v>
          </cell>
          <cell r="AG970">
            <v>44942</v>
          </cell>
          <cell r="AH970">
            <v>5</v>
          </cell>
          <cell r="AI970">
            <v>26</v>
          </cell>
          <cell r="AJ970">
            <v>5.8666666666666671</v>
          </cell>
          <cell r="AK970">
            <v>5</v>
          </cell>
          <cell r="AL970">
            <v>26</v>
          </cell>
          <cell r="AM970">
            <v>44942</v>
          </cell>
          <cell r="AN970">
            <v>44942</v>
          </cell>
          <cell r="AO970">
            <v>43706667</v>
          </cell>
          <cell r="AP970">
            <v>43706667</v>
          </cell>
          <cell r="AQ970">
            <v>7450000</v>
          </cell>
          <cell r="AR970">
            <v>-0.3333333283662796</v>
          </cell>
          <cell r="AS970">
            <v>4039</v>
          </cell>
          <cell r="AT970">
            <v>1173</v>
          </cell>
          <cell r="AU970">
            <v>44748</v>
          </cell>
          <cell r="AV970">
            <v>43706667</v>
          </cell>
          <cell r="AW970" t="str">
            <v>O23011605560000007754</v>
          </cell>
          <cell r="AX970" t="str">
            <v>INVERSION</v>
          </cell>
          <cell r="AZ970">
            <v>5000338875</v>
          </cell>
          <cell r="BA970">
            <v>1131</v>
          </cell>
          <cell r="BB970">
            <v>44763</v>
          </cell>
          <cell r="BC970">
            <v>43706667</v>
          </cell>
          <cell r="BK970" t="str">
            <v/>
          </cell>
          <cell r="CE970" t="str">
            <v/>
          </cell>
          <cell r="CF970" t="str">
            <v/>
          </cell>
          <cell r="EL970" t="str">
            <v>NO</v>
          </cell>
          <cell r="EM970" t="str">
            <v>No Aplica</v>
          </cell>
          <cell r="EN970" t="str">
            <v xml:space="preserve">120
</v>
          </cell>
          <cell r="EO970" t="e">
            <v>#VALUE!</v>
          </cell>
          <cell r="EP970">
            <v>45842</v>
          </cell>
          <cell r="ES970" t="str">
            <v>Clausula 1 - Numeral 6 y 23</v>
          </cell>
          <cell r="ET97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70" t="str">
            <v>No Aplica</v>
          </cell>
        </row>
        <row r="971">
          <cell r="E971">
            <v>945</v>
          </cell>
          <cell r="F971" t="str">
            <v>945-2022</v>
          </cell>
          <cell r="G971" t="str">
            <v>CO1.PCCNTR.3823422</v>
          </cell>
          <cell r="H971" t="str">
            <v>MEJORAR 682 VIVIENDAS  RURALES Y EN BORDES URBANOS PRIORIZADAS</v>
          </cell>
          <cell r="I971" t="str">
            <v>En Ejecución</v>
          </cell>
          <cell r="J971" t="str">
            <v>https://community.secop.gov.co/Public/Tendering/OpportunityDetail/Index?noticeUID=CO1.NTC.3041636&amp;isFromPublicArea=True&amp;isModal=False</v>
          </cell>
          <cell r="K971" t="str">
            <v>SDHT-SDO-PSP-079-2022</v>
          </cell>
          <cell r="L971" t="str">
            <v>X</v>
          </cell>
          <cell r="N971" t="str">
            <v>CC</v>
          </cell>
          <cell r="O971">
            <v>1020767847</v>
          </cell>
          <cell r="Q971" t="str">
            <v>MORA PARRALES</v>
          </cell>
          <cell r="R971" t="str">
            <v>AMMY JULIETH</v>
          </cell>
          <cell r="S971" t="str">
            <v>No Aplica</v>
          </cell>
          <cell r="T971" t="str">
            <v>AMMY JULIETH MORA PARRALES</v>
          </cell>
          <cell r="U971" t="str">
            <v>F</v>
          </cell>
          <cell r="V971">
            <v>44761</v>
          </cell>
          <cell r="W971" t="str">
            <v>No Aplica</v>
          </cell>
          <cell r="X971">
            <v>44763</v>
          </cell>
          <cell r="Y971">
            <v>44904</v>
          </cell>
          <cell r="Z971" t="str">
            <v>Contratación Directa</v>
          </cell>
          <cell r="AA971" t="str">
            <v>Contrato</v>
          </cell>
          <cell r="AB971" t="str">
            <v>Prestación de Servicios Profesionales</v>
          </cell>
          <cell r="AC971" t="str">
            <v>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v>
          </cell>
          <cell r="AD971">
            <v>44763</v>
          </cell>
          <cell r="AE971">
            <v>44763</v>
          </cell>
          <cell r="AF971">
            <v>44763</v>
          </cell>
          <cell r="AG971">
            <v>44903</v>
          </cell>
          <cell r="AH971">
            <v>4</v>
          </cell>
          <cell r="AI971">
            <v>18</v>
          </cell>
          <cell r="AJ971">
            <v>4.5999999999999996</v>
          </cell>
          <cell r="AK971">
            <v>4</v>
          </cell>
          <cell r="AL971">
            <v>18</v>
          </cell>
          <cell r="AM971">
            <v>44903</v>
          </cell>
          <cell r="AN971">
            <v>44903</v>
          </cell>
          <cell r="AO971">
            <v>24163800</v>
          </cell>
          <cell r="AP971">
            <v>24163800</v>
          </cell>
          <cell r="AQ971">
            <v>5253000</v>
          </cell>
          <cell r="AR971">
            <v>0</v>
          </cell>
          <cell r="AS971">
            <v>3406</v>
          </cell>
          <cell r="AT971">
            <v>1144</v>
          </cell>
          <cell r="AU971">
            <v>44740</v>
          </cell>
          <cell r="AV971">
            <v>24163800</v>
          </cell>
          <cell r="AW971" t="str">
            <v>O23011601190000007659</v>
          </cell>
          <cell r="AX971" t="str">
            <v>INVERSION</v>
          </cell>
          <cell r="AZ971">
            <v>5000338866</v>
          </cell>
          <cell r="BA971">
            <v>1130</v>
          </cell>
          <cell r="BB971">
            <v>44763</v>
          </cell>
          <cell r="BC971">
            <v>24163800</v>
          </cell>
          <cell r="BK971" t="str">
            <v/>
          </cell>
          <cell r="CE971" t="str">
            <v/>
          </cell>
          <cell r="CF971" t="str">
            <v/>
          </cell>
          <cell r="EL971" t="str">
            <v>NO</v>
          </cell>
          <cell r="EM971" t="str">
            <v>No Aplica</v>
          </cell>
          <cell r="EN971" t="str">
            <v xml:space="preserve">120
</v>
          </cell>
          <cell r="EO971" t="e">
            <v>#VALUE!</v>
          </cell>
          <cell r="EP971">
            <v>45803</v>
          </cell>
          <cell r="ES971" t="str">
            <v>Clausula 1 - Numeral 6 y 23</v>
          </cell>
          <cell r="ET97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71" t="str">
            <v>No Aplica</v>
          </cell>
        </row>
        <row r="972">
          <cell r="E972">
            <v>946</v>
          </cell>
          <cell r="F972" t="str">
            <v>946-2022</v>
          </cell>
          <cell r="G972" t="str">
            <v>CO1.PCCNTR.3825689</v>
          </cell>
          <cell r="H972" t="str">
            <v xml:space="preserve">REALIZAR ADECUACIONES DE CALIDAD A 4500 VIVIENDAS PRIORIZANDO HOGARES CON JEFATURA FEMENINA, PERSONAS CON DISCAPACIDAD, VÍCTIMAS DEL CONFLICTO ARMADO, POBLACIÓN ÉTNICA Y ADULTOS MAYORES </v>
          </cell>
          <cell r="I972" t="str">
            <v>En Ejecución</v>
          </cell>
          <cell r="J972" t="str">
            <v>https://community.secop.gov.co/Public/Tendering/OpportunityDetail/Index?noticeUID=CO1.NTC.3052875&amp;isFromPublicArea=True&amp;isModal=False</v>
          </cell>
          <cell r="K972" t="str">
            <v>SDHT-SDB-PSP-133-2022</v>
          </cell>
          <cell r="L972" t="str">
            <v>X</v>
          </cell>
          <cell r="N972" t="str">
            <v>CC</v>
          </cell>
          <cell r="O972">
            <v>1014270580</v>
          </cell>
          <cell r="Q972" t="str">
            <v>BELTRAN CARDENAS</v>
          </cell>
          <cell r="R972" t="str">
            <v>JUAN PABLO</v>
          </cell>
          <cell r="S972" t="str">
            <v>No Aplica</v>
          </cell>
          <cell r="T972" t="str">
            <v>JUAN PABLO BELTRAN CARDENAS</v>
          </cell>
          <cell r="U972" t="str">
            <v>M</v>
          </cell>
          <cell r="V972">
            <v>44763</v>
          </cell>
          <cell r="W972">
            <v>44769</v>
          </cell>
          <cell r="X972">
            <v>44764</v>
          </cell>
          <cell r="Y972">
            <v>44958</v>
          </cell>
          <cell r="Z972" t="str">
            <v>Contratación Directa</v>
          </cell>
          <cell r="AA972" t="str">
            <v>Contrato</v>
          </cell>
          <cell r="AB972" t="str">
            <v>Prestación de Servicios Profesionales</v>
          </cell>
          <cell r="AC972" t="str">
            <v>PRESTAR SERVICIOS PROFESIONALES PARA APOYAR LA ESTRUCTURACIÓN TÉCNICA DE LOS MEJORAMIENTOS DE VIVIENDA- MODALIDAD HABITABILIDAD EN LOS TERRITORIOS PRIORIZADOS POR LA SECRETARÍA DISTRITAL DEL HÁBITAT</v>
          </cell>
          <cell r="AD972">
            <v>44769</v>
          </cell>
          <cell r="AE972" t="str">
            <v>pendiente</v>
          </cell>
          <cell r="AF972">
            <v>44769</v>
          </cell>
          <cell r="AG972" t="str">
            <v>pendiente</v>
          </cell>
          <cell r="AH972">
            <v>5</v>
          </cell>
          <cell r="AI972">
            <v>12</v>
          </cell>
          <cell r="AJ972">
            <v>5.4</v>
          </cell>
          <cell r="AK972">
            <v>5</v>
          </cell>
          <cell r="AL972">
            <v>12</v>
          </cell>
          <cell r="AM972">
            <v>44934</v>
          </cell>
          <cell r="AN972">
            <v>44934</v>
          </cell>
          <cell r="AO972">
            <v>28620000</v>
          </cell>
          <cell r="AP972">
            <v>28620000</v>
          </cell>
          <cell r="AQ972">
            <v>5300000</v>
          </cell>
          <cell r="AR972">
            <v>0</v>
          </cell>
          <cell r="AS972">
            <v>3960</v>
          </cell>
          <cell r="AT972">
            <v>1112</v>
          </cell>
          <cell r="AU972">
            <v>44729</v>
          </cell>
          <cell r="AV972">
            <v>28620000</v>
          </cell>
          <cell r="AW972" t="str">
            <v>O23011601010000007715</v>
          </cell>
          <cell r="AX972" t="str">
            <v>INVERSION</v>
          </cell>
          <cell r="AZ972">
            <v>5000339485</v>
          </cell>
          <cell r="BA972">
            <v>1134</v>
          </cell>
          <cell r="BB972">
            <v>44763</v>
          </cell>
          <cell r="BC972">
            <v>28620000</v>
          </cell>
          <cell r="BK972" t="str">
            <v/>
          </cell>
          <cell r="CE972" t="str">
            <v/>
          </cell>
          <cell r="CF972" t="str">
            <v/>
          </cell>
          <cell r="DA972">
            <v>44791</v>
          </cell>
          <cell r="DB972" t="str">
            <v>JULIANA CATALINA PEREZ RODRIGUEZ</v>
          </cell>
          <cell r="DC972">
            <v>1018454928</v>
          </cell>
          <cell r="DG972">
            <v>24910000</v>
          </cell>
          <cell r="EL972" t="str">
            <v>NO</v>
          </cell>
          <cell r="EM972" t="str">
            <v>No Aplica</v>
          </cell>
          <cell r="EN972" t="str">
            <v xml:space="preserve">120
</v>
          </cell>
          <cell r="EO972" t="e">
            <v>#VALUE!</v>
          </cell>
          <cell r="EP972">
            <v>45834</v>
          </cell>
          <cell r="ES972" t="str">
            <v>Clausula 1 - Numeral 6 y 23</v>
          </cell>
          <cell r="ET97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72" t="str">
            <v>No Aplica</v>
          </cell>
        </row>
        <row r="973">
          <cell r="E973">
            <v>947</v>
          </cell>
          <cell r="F973" t="str">
            <v>947-2022</v>
          </cell>
          <cell r="G973" t="str">
            <v>CO1.PCCNTR.3825877</v>
          </cell>
          <cell r="H973" t="str">
            <v>IMPLEMENTAR 100 % DEL SISTEMA DE SERVICIO AL CIUDADANO.</v>
          </cell>
          <cell r="I973" t="str">
            <v>En Ejecución</v>
          </cell>
          <cell r="J973" t="str">
            <v>https://community.secop.gov.co/Public/Tendering/OpportunityDetail/Index?noticeUID=CO1.NTC.3052851&amp;isFromPublicArea=True&amp;isModal=False</v>
          </cell>
          <cell r="K973" t="str">
            <v>SDHT-SDA-PSAG-048-2022</v>
          </cell>
          <cell r="L973" t="str">
            <v>X</v>
          </cell>
          <cell r="N973" t="str">
            <v>CC</v>
          </cell>
          <cell r="O973">
            <v>1022435478</v>
          </cell>
          <cell r="Q973" t="str">
            <v>LOZANO LOZANO</v>
          </cell>
          <cell r="R973" t="str">
            <v>JENNY PAOLA</v>
          </cell>
          <cell r="S973" t="str">
            <v>No Aplica</v>
          </cell>
          <cell r="T973" t="str">
            <v>JENNY PAOLA LOZANO LOZANO</v>
          </cell>
          <cell r="U973" t="str">
            <v>F</v>
          </cell>
          <cell r="V973">
            <v>44763</v>
          </cell>
          <cell r="W973" t="str">
            <v>No Aplica</v>
          </cell>
          <cell r="X973">
            <v>44764</v>
          </cell>
          <cell r="Y973">
            <v>44941</v>
          </cell>
          <cell r="Z973" t="str">
            <v>Contratación Directa</v>
          </cell>
          <cell r="AA973" t="str">
            <v>Contrato</v>
          </cell>
          <cell r="AB973" t="str">
            <v>Prestación de Servicios  de Apoyo a la Gestión</v>
          </cell>
          <cell r="AC973" t="str">
            <v>PRESTAR SERVICIOS DE APOYO A LA GESTIÓN, PARA BRINDAR ATENCIÓN A LA CIUDADANÍA SOBRE LA OFERTA INSTITUCIONAL A TRAVÉS DE LOS CANALES OFICIALES DE LA ENTIDAD.</v>
          </cell>
          <cell r="AD973">
            <v>44764</v>
          </cell>
          <cell r="AE973">
            <v>44764</v>
          </cell>
          <cell r="AF973">
            <v>44764</v>
          </cell>
          <cell r="AG973">
            <v>44942</v>
          </cell>
          <cell r="AH973">
            <v>5</v>
          </cell>
          <cell r="AI973">
            <v>25</v>
          </cell>
          <cell r="AJ973">
            <v>5.833333333333333</v>
          </cell>
          <cell r="AK973">
            <v>5</v>
          </cell>
          <cell r="AL973">
            <v>25</v>
          </cell>
          <cell r="AM973">
            <v>44942</v>
          </cell>
          <cell r="AN973">
            <v>44942</v>
          </cell>
          <cell r="AO973">
            <v>20416667</v>
          </cell>
          <cell r="AP973">
            <v>20416667</v>
          </cell>
          <cell r="AQ973">
            <v>3500000</v>
          </cell>
          <cell r="AR973">
            <v>-0.3333333320915699</v>
          </cell>
          <cell r="AS973">
            <v>4063</v>
          </cell>
          <cell r="AT973">
            <v>1188</v>
          </cell>
          <cell r="AU973">
            <v>44753</v>
          </cell>
          <cell r="AV973">
            <v>20416667</v>
          </cell>
          <cell r="AW973" t="str">
            <v>O23011605560000007754</v>
          </cell>
          <cell r="AX973" t="str">
            <v>INVERSION</v>
          </cell>
          <cell r="AZ973" t="str">
            <v>5000339310</v>
          </cell>
          <cell r="BA973">
            <v>1133</v>
          </cell>
          <cell r="BB973">
            <v>44763</v>
          </cell>
          <cell r="BC973">
            <v>20416667</v>
          </cell>
          <cell r="BK973" t="str">
            <v/>
          </cell>
          <cell r="CE973" t="str">
            <v/>
          </cell>
          <cell r="CF973" t="str">
            <v/>
          </cell>
          <cell r="EL973" t="str">
            <v>NO</v>
          </cell>
          <cell r="EM973" t="str">
            <v>No Aplica</v>
          </cell>
          <cell r="EN973" t="str">
            <v xml:space="preserve">120
</v>
          </cell>
          <cell r="EO973" t="e">
            <v>#VALUE!</v>
          </cell>
          <cell r="EP973">
            <v>45842</v>
          </cell>
          <cell r="ES973" t="str">
            <v>Clausula 1 - Numeral 6 y 23</v>
          </cell>
          <cell r="ET97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73" t="str">
            <v>No Aplica</v>
          </cell>
        </row>
        <row r="974">
          <cell r="E974">
            <v>92749</v>
          </cell>
          <cell r="F974" t="str">
            <v>92749-2022</v>
          </cell>
          <cell r="G974" t="str">
            <v>Tienda Virtual CCE</v>
          </cell>
          <cell r="H974" t="str">
            <v>PROMOVER 100 % DE LA IMPLEMENTACIÓN DE LAS FUENTES DE FINANCIACIÓN PARA EL HÁBITAT</v>
          </cell>
          <cell r="I974" t="str">
            <v>En Ejecución</v>
          </cell>
          <cell r="J974" t="str">
            <v>https://www.colombiacompra.gov.co/tienda-virtual-del-estado-colombiano/ordenes-compra/92749</v>
          </cell>
          <cell r="K974" t="str">
            <v>92749-2022</v>
          </cell>
          <cell r="M974" t="str">
            <v>X</v>
          </cell>
          <cell r="N974" t="str">
            <v>NIT</v>
          </cell>
          <cell r="O974">
            <v>900011395</v>
          </cell>
          <cell r="Q974" t="str">
            <v>No Aplica</v>
          </cell>
          <cell r="R974" t="str">
            <v>No Aplica</v>
          </cell>
          <cell r="S974" t="str">
            <v>BPM CONSULTING LTDA - BUSINESS PROCESS MAN AGEMENT CONSULTING LTDA</v>
          </cell>
          <cell r="T974" t="str">
            <v>BPM CONSULTING LTDA - BUSINESS PROCESS MAN AGEMENT CONSULTING LTDA</v>
          </cell>
          <cell r="U974" t="str">
            <v>No Aplica</v>
          </cell>
          <cell r="V974">
            <v>44742</v>
          </cell>
          <cell r="W974">
            <v>44743</v>
          </cell>
          <cell r="X974" t="str">
            <v>No Aplica</v>
          </cell>
          <cell r="Y974" t="str">
            <v>No Aplica</v>
          </cell>
          <cell r="Z974" t="str">
            <v>Orden de Compra</v>
          </cell>
          <cell r="AA974" t="str">
            <v>Contrato</v>
          </cell>
          <cell r="AB974" t="str">
            <v>Prestación de Servicios</v>
          </cell>
          <cell r="AC974" t="str">
            <v>CONTRATAR LOS SERVICIOS DE COMUNICACIONES Y TECNOLOGÍA REQUERIDOS PARA PROPORCIONAR INFORMACIÓN AL RESPECTO DE LOS SERVICIOS FINANCIEROS QUE OFRECE LA SUBSECRETARÍA DE GESTIÓN FINANCIERA PARA LA ADQUISICIÓN DE VIVIENDA Y/O ACCESO A SOLUCIONES HABITACIONALES</v>
          </cell>
          <cell r="AD974">
            <v>44743</v>
          </cell>
          <cell r="AE974">
            <v>44743</v>
          </cell>
          <cell r="AF974">
            <v>44743</v>
          </cell>
          <cell r="AG974">
            <v>44926</v>
          </cell>
          <cell r="AH974">
            <v>6</v>
          </cell>
          <cell r="AI974">
            <v>0</v>
          </cell>
          <cell r="AJ974">
            <v>6</v>
          </cell>
          <cell r="AK974">
            <v>6</v>
          </cell>
          <cell r="AL974">
            <v>0</v>
          </cell>
          <cell r="AM974">
            <v>44926</v>
          </cell>
          <cell r="AN974">
            <v>44926</v>
          </cell>
          <cell r="AO974">
            <v>186948912</v>
          </cell>
          <cell r="AP974">
            <v>186948912</v>
          </cell>
          <cell r="AQ974" t="str">
            <v>No Aplica</v>
          </cell>
          <cell r="AR974" t="e">
            <v>#VALUE!</v>
          </cell>
          <cell r="AS974">
            <v>3949</v>
          </cell>
          <cell r="AT974">
            <v>1094</v>
          </cell>
          <cell r="AU974">
            <v>44719</v>
          </cell>
          <cell r="AV974">
            <v>250000000</v>
          </cell>
          <cell r="AW974" t="str">
            <v>O23011601190000007825</v>
          </cell>
          <cell r="AX974" t="str">
            <v>INVERSION</v>
          </cell>
          <cell r="AZ974" t="str">
            <v>5000331423</v>
          </cell>
          <cell r="BA974">
            <v>1069</v>
          </cell>
          <cell r="BB974">
            <v>44743</v>
          </cell>
          <cell r="BC974">
            <v>186948912</v>
          </cell>
          <cell r="BK974" t="str">
            <v/>
          </cell>
          <cell r="EL974" t="str">
            <v>SI</v>
          </cell>
          <cell r="EM974" t="str">
            <v>No indica</v>
          </cell>
          <cell r="EN974">
            <v>120</v>
          </cell>
          <cell r="EO974">
            <v>45046</v>
          </cell>
          <cell r="EP974">
            <v>45826</v>
          </cell>
          <cell r="ES974" t="str">
            <v>11.71 - Obligaciones Especificas Acuerdo Marco BPO II</v>
          </cell>
          <cell r="ET974" t="str">
            <v>El Proveedor deberá dar prioridad a la entrega de informes y requerimientos de la entidad compradora por medios electrónicos garantizando la disponibilidad, confidencialidad e integridad de la información, en caso de que la entidad requiera la información en medios físicos el proveedor debera usar papeles elaborados con elementos reciclados, fuentes forestales disponibles o con el sello ambiental colombiano.</v>
          </cell>
          <cell r="EU974" t="str">
            <v>Norberto Duarte Monsalve</v>
          </cell>
        </row>
        <row r="975">
          <cell r="E975">
            <v>948</v>
          </cell>
          <cell r="F975" t="str">
            <v>948-2022</v>
          </cell>
          <cell r="G975" t="str">
            <v>CO1.PCCNTR.3834073</v>
          </cell>
          <cell r="H975" t="str">
            <v>OBTENER EL 99 % DE ÍNDICE DE DISPONIBILIDAD DE LOS RECURSOS TECNOLÓGICOS.</v>
          </cell>
          <cell r="I975" t="str">
            <v>En Ejecución</v>
          </cell>
          <cell r="J975" t="str">
            <v>https://community.secop.gov.co/Public/Tendering/OpportunityDetail/Index?noticeUID=CO1.NTC.3060469&amp;isFromPublicArea=True&amp;isModal=False</v>
          </cell>
          <cell r="K975" t="str">
            <v>SDHT-SGC-PSP-013-2022</v>
          </cell>
          <cell r="L975" t="str">
            <v>X</v>
          </cell>
          <cell r="N975" t="str">
            <v>CC</v>
          </cell>
          <cell r="O975">
            <v>79466777</v>
          </cell>
          <cell r="Q975" t="str">
            <v>PEREZ LOZADA</v>
          </cell>
          <cell r="R975" t="str">
            <v>HERMES</v>
          </cell>
          <cell r="S975" t="str">
            <v>No Aplica</v>
          </cell>
          <cell r="T975" t="str">
            <v>HERMES PEREZ LOZADA</v>
          </cell>
          <cell r="U975" t="str">
            <v>M</v>
          </cell>
          <cell r="V975">
            <v>44764</v>
          </cell>
          <cell r="W975" t="str">
            <v>No Aplica</v>
          </cell>
          <cell r="X975">
            <v>44768</v>
          </cell>
          <cell r="Y975">
            <v>44935</v>
          </cell>
          <cell r="Z975" t="str">
            <v>Contratación Directa</v>
          </cell>
          <cell r="AA975" t="str">
            <v>Contrato</v>
          </cell>
          <cell r="AB975" t="str">
            <v>Prestación de Servicios Profesionales</v>
          </cell>
          <cell r="AC975" t="str">
            <v>PRESTAR SERVICIOS PROFESIONALES EN LA ADMINISTRACIÓN Y LA GESTIÓN DE LA ARQUITECTURA DE INFRAESTRUCTURA TECNOLÓGICA DE LA ENTIDAD</v>
          </cell>
          <cell r="AD975">
            <v>44768</v>
          </cell>
          <cell r="AE975">
            <v>44768</v>
          </cell>
          <cell r="AF975">
            <v>44768</v>
          </cell>
          <cell r="AG975">
            <v>44926</v>
          </cell>
          <cell r="AH975">
            <v>5</v>
          </cell>
          <cell r="AI975">
            <v>15</v>
          </cell>
          <cell r="AJ975">
            <v>5.5</v>
          </cell>
          <cell r="AK975">
            <v>5</v>
          </cell>
          <cell r="AL975">
            <v>15</v>
          </cell>
          <cell r="AM975">
            <v>44936</v>
          </cell>
          <cell r="AN975">
            <v>44936</v>
          </cell>
          <cell r="AO975">
            <v>39655000</v>
          </cell>
          <cell r="AP975">
            <v>39655000</v>
          </cell>
          <cell r="AQ975">
            <v>7210000</v>
          </cell>
          <cell r="AR975">
            <v>0</v>
          </cell>
          <cell r="AS975">
            <v>3656</v>
          </cell>
          <cell r="AT975">
            <v>1176</v>
          </cell>
          <cell r="AU975">
            <v>44753</v>
          </cell>
          <cell r="AV975">
            <v>39655000</v>
          </cell>
          <cell r="AW975" t="str">
            <v>O23011605530000007815</v>
          </cell>
          <cell r="AX975" t="str">
            <v>INVERSION</v>
          </cell>
          <cell r="AZ975" t="str">
            <v>5000340510</v>
          </cell>
          <cell r="BA975">
            <v>1139</v>
          </cell>
          <cell r="BB975">
            <v>44767</v>
          </cell>
          <cell r="BC975">
            <v>39655000</v>
          </cell>
          <cell r="BK975" t="str">
            <v/>
          </cell>
          <cell r="CE975" t="str">
            <v/>
          </cell>
          <cell r="CF975" t="str">
            <v/>
          </cell>
          <cell r="EL975" t="str">
            <v>NO</v>
          </cell>
          <cell r="EM975" t="str">
            <v>No Aplica</v>
          </cell>
          <cell r="EN975" t="str">
            <v xml:space="preserve">120
</v>
          </cell>
          <cell r="EO975" t="e">
            <v>#VALUE!</v>
          </cell>
          <cell r="EP975">
            <v>45836</v>
          </cell>
          <cell r="ES975" t="str">
            <v>Clausula 1 - Numeral 6 y 23</v>
          </cell>
          <cell r="ET97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75" t="str">
            <v>No Aplica</v>
          </cell>
        </row>
        <row r="976">
          <cell r="E976">
            <v>949</v>
          </cell>
          <cell r="F976" t="str">
            <v>949-2022</v>
          </cell>
          <cell r="G976" t="str">
            <v>CO1.PCCNTR.3828003</v>
          </cell>
          <cell r="H976" t="str">
            <v>IMPLEMENTAR 100 % DEL SISTEMA DE SERVICIO AL CIUDADANO.</v>
          </cell>
          <cell r="I976" t="str">
            <v>En Ejecución</v>
          </cell>
          <cell r="J976" t="str">
            <v>https://community.secop.gov.co/Public/Tendering/OpportunityDetail/Index?noticeUID=CO1.NTC.3054604&amp;isFromPublicArea=True&amp;isModal=False</v>
          </cell>
          <cell r="K976" t="str">
            <v>SDHT-SDA-PSP-064-2022</v>
          </cell>
          <cell r="L976" t="str">
            <v>X</v>
          </cell>
          <cell r="N976" t="str">
            <v>CC</v>
          </cell>
          <cell r="O976">
            <v>1067879520</v>
          </cell>
          <cell r="Q976" t="str">
            <v>ROJAS MARTINEZ</v>
          </cell>
          <cell r="R976" t="str">
            <v>JULIETH YICELA</v>
          </cell>
          <cell r="S976" t="str">
            <v>No Aplica</v>
          </cell>
          <cell r="T976" t="str">
            <v>JULIETH YICELA ROJAS MARTINEZ</v>
          </cell>
          <cell r="U976" t="str">
            <v>F</v>
          </cell>
          <cell r="V976">
            <v>44763</v>
          </cell>
          <cell r="W976" t="str">
            <v>No Aplica</v>
          </cell>
          <cell r="X976">
            <v>44764</v>
          </cell>
          <cell r="Y976">
            <v>44947</v>
          </cell>
          <cell r="Z976" t="str">
            <v>Contratación Directa</v>
          </cell>
          <cell r="AA976" t="str">
            <v>Contrato</v>
          </cell>
          <cell r="AB976" t="str">
            <v>Prestación de Servicios Profesionales</v>
          </cell>
          <cell r="AC976" t="str">
            <v>PRESTAR SERVICIOS PROFESIONALES PARA BRINDAR APOYO EN LAS ACTIVIDADES DE ARTICULACIÓN ADMINISTRATIVA Y OPERATIVA, RELACIONADAS CON LA GESTIÓN DE SERVICIO A LA CIUDADANÍA</v>
          </cell>
          <cell r="AD976">
            <v>44764</v>
          </cell>
          <cell r="AE976">
            <v>44764</v>
          </cell>
          <cell r="AF976">
            <v>44764</v>
          </cell>
          <cell r="AG976">
            <v>44943</v>
          </cell>
          <cell r="AH976">
            <v>6</v>
          </cell>
          <cell r="AI976">
            <v>0</v>
          </cell>
          <cell r="AJ976">
            <v>6</v>
          </cell>
          <cell r="AK976">
            <v>6</v>
          </cell>
          <cell r="AL976">
            <v>0</v>
          </cell>
          <cell r="AM976">
            <v>44947</v>
          </cell>
          <cell r="AN976">
            <v>44947</v>
          </cell>
          <cell r="AO976">
            <v>28200000</v>
          </cell>
          <cell r="AP976">
            <v>28200000</v>
          </cell>
          <cell r="AQ976">
            <v>4700000</v>
          </cell>
          <cell r="AR976">
            <v>0</v>
          </cell>
          <cell r="AS976">
            <v>4048</v>
          </cell>
          <cell r="AT976">
            <v>1192</v>
          </cell>
          <cell r="AU976">
            <v>44753</v>
          </cell>
          <cell r="AV976">
            <v>28200000</v>
          </cell>
          <cell r="AW976" t="str">
            <v>O23011605560000007754</v>
          </cell>
          <cell r="AX976" t="str">
            <v>INVERSION</v>
          </cell>
          <cell r="AZ976" t="str">
            <v>5000339688</v>
          </cell>
          <cell r="BA976">
            <v>1135</v>
          </cell>
          <cell r="BB976">
            <v>44764</v>
          </cell>
          <cell r="BC976">
            <v>28200000</v>
          </cell>
          <cell r="BK976" t="str">
            <v/>
          </cell>
          <cell r="CE976" t="str">
            <v/>
          </cell>
          <cell r="CF976" t="str">
            <v/>
          </cell>
          <cell r="EL976" t="str">
            <v>NO</v>
          </cell>
          <cell r="EM976" t="str">
            <v>No Aplica</v>
          </cell>
          <cell r="EN976" t="str">
            <v xml:space="preserve">120
</v>
          </cell>
          <cell r="EO976" t="e">
            <v>#VALUE!</v>
          </cell>
          <cell r="EP976">
            <v>45847</v>
          </cell>
          <cell r="ES976" t="str">
            <v>Clausula 1 - Numeral 6 y 23</v>
          </cell>
          <cell r="ET97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76" t="str">
            <v>No Aplica</v>
          </cell>
        </row>
        <row r="977">
          <cell r="E977">
            <v>950</v>
          </cell>
          <cell r="F977" t="str">
            <v>950-2022</v>
          </cell>
          <cell r="G977" t="str">
            <v>CO1.PCCNTR.3834081</v>
          </cell>
          <cell r="H977" t="str">
            <v>IMPLEMENTAR 100 % DEL SISTEMA DE SERVICIO AL CIUDADANO.</v>
          </cell>
          <cell r="I977" t="str">
            <v>En Ejecución</v>
          </cell>
          <cell r="J977" t="str">
            <v>https://community.secop.gov.co/Public/Tendering/OpportunityDetail/Index?noticeUID=CO1.NTC.3060577&amp;isFromPublicArea=True&amp;isModal=False</v>
          </cell>
          <cell r="K977" t="str">
            <v>SDHT-SDA-PSAG-052-2022</v>
          </cell>
          <cell r="L977" t="str">
            <v>X</v>
          </cell>
          <cell r="N977" t="str">
            <v>CC</v>
          </cell>
          <cell r="O977">
            <v>1022393467</v>
          </cell>
          <cell r="Q977" t="str">
            <v>GAMBA GAITAN</v>
          </cell>
          <cell r="R977" t="str">
            <v>DIEGO STEVE</v>
          </cell>
          <cell r="S977" t="str">
            <v>No Aplica</v>
          </cell>
          <cell r="T977" t="str">
            <v>DIEGO STEVE GAMBA GAITAN</v>
          </cell>
          <cell r="U977" t="str">
            <v>M</v>
          </cell>
          <cell r="V977">
            <v>44764</v>
          </cell>
          <cell r="W977" t="str">
            <v>No Aplica</v>
          </cell>
          <cell r="X977">
            <v>44768</v>
          </cell>
          <cell r="Y977">
            <v>44951</v>
          </cell>
          <cell r="Z977" t="str">
            <v>Contratación Directa</v>
          </cell>
          <cell r="AA977" t="str">
            <v>Contrato</v>
          </cell>
          <cell r="AB977" t="str">
            <v>Prestación de Servicios  de Apoyo a la Gestión</v>
          </cell>
          <cell r="AC977" t="str">
            <v>PRESTAR SERVICIOS DE APOYO A LA GESTIÓN, PARA BRINDAR ATENCIÓN A LA CIUDADANÍA SOBRE LA OFERTA INSTITUCIONAL A TRAVÉS DE LOS CANALES OFICIALES DE LA ENTIDAD.</v>
          </cell>
          <cell r="AD977">
            <v>44768</v>
          </cell>
          <cell r="AE977" t="str">
            <v>pendiente</v>
          </cell>
          <cell r="AF977">
            <v>44768</v>
          </cell>
          <cell r="AG977" t="str">
            <v>pendiente</v>
          </cell>
          <cell r="AH977">
            <v>5</v>
          </cell>
          <cell r="AI977">
            <v>25</v>
          </cell>
          <cell r="AJ977">
            <v>5.833333333333333</v>
          </cell>
          <cell r="AK977">
            <v>5</v>
          </cell>
          <cell r="AL977">
            <v>25</v>
          </cell>
          <cell r="AM977">
            <v>44946</v>
          </cell>
          <cell r="AN977">
            <v>44946</v>
          </cell>
          <cell r="AO977">
            <v>20416667</v>
          </cell>
          <cell r="AP977">
            <v>20416667</v>
          </cell>
          <cell r="AQ977">
            <v>3500000</v>
          </cell>
          <cell r="AR977">
            <v>-0.3333333320915699</v>
          </cell>
          <cell r="AS977">
            <v>4067</v>
          </cell>
          <cell r="AT977">
            <v>1197</v>
          </cell>
          <cell r="AU977">
            <v>44753</v>
          </cell>
          <cell r="AV977">
            <v>20416667</v>
          </cell>
          <cell r="AW977" t="str">
            <v>O23011605560000007754</v>
          </cell>
          <cell r="AX977" t="str">
            <v>INVERSION</v>
          </cell>
          <cell r="AZ977" t="str">
            <v>5000340666</v>
          </cell>
          <cell r="BA977">
            <v>1145</v>
          </cell>
          <cell r="BB977">
            <v>44767</v>
          </cell>
          <cell r="BC977">
            <v>20416667</v>
          </cell>
          <cell r="BK977" t="str">
            <v/>
          </cell>
          <cell r="CE977" t="str">
            <v/>
          </cell>
          <cell r="CF977" t="str">
            <v/>
          </cell>
          <cell r="EL977" t="str">
            <v>NO</v>
          </cell>
          <cell r="EM977" t="str">
            <v>No Aplica</v>
          </cell>
          <cell r="EN977">
            <v>120</v>
          </cell>
          <cell r="EO977">
            <v>45066</v>
          </cell>
          <cell r="EP977">
            <v>45846</v>
          </cell>
          <cell r="ES977" t="str">
            <v>Clausula 1 - Numeral 6 y 23</v>
          </cell>
          <cell r="ET97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77" t="str">
            <v>No Aplica</v>
          </cell>
        </row>
        <row r="978">
          <cell r="E978">
            <v>951</v>
          </cell>
          <cell r="F978" t="str">
            <v>951-2022</v>
          </cell>
          <cell r="G978" t="str">
            <v>CO1.PCCNTR.3830240</v>
          </cell>
          <cell r="H978" t="str">
            <v>IMPLEMENTAR 100 % DEL SISTEMA DE SERVICIO AL CIUDADANO.</v>
          </cell>
          <cell r="I978" t="str">
            <v>En Ejecución</v>
          </cell>
          <cell r="J978" t="str">
            <v>https://community.secop.gov.co/Public/Tendering/OpportunityDetail/Index?noticeUID=CO1.NTC.3057002&amp;isFromPublicArea=True&amp;isModal=False</v>
          </cell>
          <cell r="K978" t="str">
            <v>SDHT-SDA-PSAG-046-2022</v>
          </cell>
          <cell r="L978" t="str">
            <v>X</v>
          </cell>
          <cell r="N978" t="str">
            <v>CC</v>
          </cell>
          <cell r="O978">
            <v>52982630</v>
          </cell>
          <cell r="Q978" t="str">
            <v>PEÑA CETINA</v>
          </cell>
          <cell r="R978" t="str">
            <v>DIANA FABIOLA</v>
          </cell>
          <cell r="S978" t="str">
            <v>No Aplica</v>
          </cell>
          <cell r="T978" t="str">
            <v>DIANA FABIOLA PEÑA CETINA</v>
          </cell>
          <cell r="U978" t="str">
            <v>F</v>
          </cell>
          <cell r="V978">
            <v>44764</v>
          </cell>
          <cell r="W978" t="str">
            <v>No Aplica</v>
          </cell>
          <cell r="X978">
            <v>44768</v>
          </cell>
          <cell r="Y978">
            <v>44945</v>
          </cell>
          <cell r="Z978" t="str">
            <v>Contratación Directa</v>
          </cell>
          <cell r="AA978" t="str">
            <v>Contrato</v>
          </cell>
          <cell r="AB978" t="str">
            <v>Prestación de Servicios  de Apoyo a la Gestión</v>
          </cell>
          <cell r="AC978" t="str">
            <v>PRESTAR SERVICIOS DE APOYO A LA GESTIÓN, PARA BRINDAR ATENCIÓN A LA CIUDADANÍA SOBRE LA OFERTA INSTITUCIONAL A TRAVÉS DE LOS CANALES OFICIALES DE LA ENTIDAD</v>
          </cell>
          <cell r="AD978">
            <v>44768</v>
          </cell>
          <cell r="AE978" t="str">
            <v>pendiente</v>
          </cell>
          <cell r="AF978">
            <v>44768</v>
          </cell>
          <cell r="AG978" t="str">
            <v>pendiente</v>
          </cell>
          <cell r="AH978">
            <v>5</v>
          </cell>
          <cell r="AI978">
            <v>24</v>
          </cell>
          <cell r="AJ978">
            <v>5.8</v>
          </cell>
          <cell r="AK978">
            <v>5</v>
          </cell>
          <cell r="AL978">
            <v>24</v>
          </cell>
          <cell r="AM978">
            <v>44945</v>
          </cell>
          <cell r="AN978">
            <v>44945</v>
          </cell>
          <cell r="AO978">
            <v>20300000</v>
          </cell>
          <cell r="AP978">
            <v>20300000</v>
          </cell>
          <cell r="AQ978">
            <v>3500000</v>
          </cell>
          <cell r="AR978">
            <v>0</v>
          </cell>
          <cell r="AS978">
            <v>4061</v>
          </cell>
          <cell r="AT978">
            <v>1186</v>
          </cell>
          <cell r="AU978">
            <v>44753</v>
          </cell>
          <cell r="AV978">
            <v>20300000</v>
          </cell>
          <cell r="AW978" t="str">
            <v>O23011605560000007754</v>
          </cell>
          <cell r="AX978" t="str">
            <v>INVERSION</v>
          </cell>
          <cell r="AZ978" t="str">
            <v>5000340515</v>
          </cell>
          <cell r="BA978">
            <v>1140</v>
          </cell>
          <cell r="BB978">
            <v>44767</v>
          </cell>
          <cell r="BC978">
            <v>20300000</v>
          </cell>
          <cell r="BK978" t="str">
            <v/>
          </cell>
          <cell r="CE978" t="str">
            <v/>
          </cell>
          <cell r="CF978" t="str">
            <v/>
          </cell>
          <cell r="EL978" t="str">
            <v>NO</v>
          </cell>
          <cell r="EM978" t="str">
            <v>No Aplica</v>
          </cell>
          <cell r="EN978" t="str">
            <v xml:space="preserve">120
</v>
          </cell>
          <cell r="EO978" t="e">
            <v>#VALUE!</v>
          </cell>
          <cell r="EP978">
            <v>45845</v>
          </cell>
          <cell r="ES978" t="str">
            <v>Clausula 1 - Numeral 6 y 23</v>
          </cell>
          <cell r="ET97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78" t="str">
            <v>No Aplica</v>
          </cell>
        </row>
        <row r="979">
          <cell r="E979">
            <v>952</v>
          </cell>
          <cell r="F979" t="str">
            <v>952-2022</v>
          </cell>
          <cell r="G979" t="str">
            <v>CO1.PCCNTR.3831308</v>
          </cell>
          <cell r="H979" t="str">
            <v>IMPLEMENTAR 100 % DEL SISTEMA DE SERVICIO AL CIUDADANO.</v>
          </cell>
          <cell r="I979" t="str">
            <v>En Ejecución</v>
          </cell>
          <cell r="J979" t="str">
            <v>https://community.secop.gov.co/Public/Tendering/OpportunityDetail/Index?noticeUID=CO1.NTC.3057603&amp;isFromPublicArea=True&amp;isModal=False</v>
          </cell>
          <cell r="K979" t="str">
            <v>SDHT-SDA-PSAG-049-2022</v>
          </cell>
          <cell r="L979" t="str">
            <v>X</v>
          </cell>
          <cell r="N979" t="str">
            <v>CC</v>
          </cell>
          <cell r="O979">
            <v>79611011</v>
          </cell>
          <cell r="Q979" t="str">
            <v>RODRIGUEZ NAVA</v>
          </cell>
          <cell r="R979" t="str">
            <v>GIOVANNI</v>
          </cell>
          <cell r="S979" t="str">
            <v>No Aplica</v>
          </cell>
          <cell r="T979" t="str">
            <v>GIOVANNI RODRIGUEZ NAVA</v>
          </cell>
          <cell r="U979" t="str">
            <v>M</v>
          </cell>
          <cell r="V979">
            <v>44764</v>
          </cell>
          <cell r="W979" t="str">
            <v>No Aplica</v>
          </cell>
          <cell r="X979">
            <v>44767</v>
          </cell>
          <cell r="Y979">
            <v>44945</v>
          </cell>
          <cell r="Z979" t="str">
            <v>Contratación Directa</v>
          </cell>
          <cell r="AA979" t="str">
            <v>Contrato</v>
          </cell>
          <cell r="AB979" t="str">
            <v>Prestación de Servicios  de Apoyo a la Gestión</v>
          </cell>
          <cell r="AC979" t="str">
            <v>PRESTAR SERVICIOS DE APOYO A LA GESTIÓN, PARA BRINDAR ATENCIÓN A LA CIUDADANÍA SOBRE LA OFERTA INSTITUCIONAL A TRAVÉS DE LOS CANALES OFICIALES DE LA ENTIDAD</v>
          </cell>
          <cell r="AD979">
            <v>44767</v>
          </cell>
          <cell r="AE979" t="str">
            <v>pendiente</v>
          </cell>
          <cell r="AF979">
            <v>44767</v>
          </cell>
          <cell r="AG979" t="str">
            <v>pendiente</v>
          </cell>
          <cell r="AH979">
            <v>5</v>
          </cell>
          <cell r="AI979">
            <v>26</v>
          </cell>
          <cell r="AJ979">
            <v>5.8666666666666671</v>
          </cell>
          <cell r="AK979">
            <v>5</v>
          </cell>
          <cell r="AL979">
            <v>26</v>
          </cell>
          <cell r="AM979">
            <v>44946</v>
          </cell>
          <cell r="AN979">
            <v>44946</v>
          </cell>
          <cell r="AO979">
            <v>20533333</v>
          </cell>
          <cell r="AP979">
            <v>20533333</v>
          </cell>
          <cell r="AQ979">
            <v>3500000</v>
          </cell>
          <cell r="AR979">
            <v>0.3333333358168602</v>
          </cell>
          <cell r="AS979">
            <v>4064</v>
          </cell>
          <cell r="AT979">
            <v>1190</v>
          </cell>
          <cell r="AU979">
            <v>44753</v>
          </cell>
          <cell r="AV979">
            <v>20533333</v>
          </cell>
          <cell r="AW979" t="str">
            <v>O23011605560000007754</v>
          </cell>
          <cell r="AX979" t="str">
            <v>INVERSION</v>
          </cell>
          <cell r="AZ979" t="str">
            <v>5000340516</v>
          </cell>
          <cell r="BA979">
            <v>1141</v>
          </cell>
          <cell r="BB979">
            <v>44767</v>
          </cell>
          <cell r="BC979">
            <v>20533333</v>
          </cell>
          <cell r="BK979" t="str">
            <v/>
          </cell>
          <cell r="CE979" t="str">
            <v/>
          </cell>
          <cell r="CF979" t="str">
            <v/>
          </cell>
          <cell r="EL979" t="str">
            <v>NO</v>
          </cell>
          <cell r="EM979" t="str">
            <v>No Aplica</v>
          </cell>
          <cell r="EN979" t="str">
            <v xml:space="preserve">120
</v>
          </cell>
          <cell r="EO979" t="e">
            <v>#VALUE!</v>
          </cell>
          <cell r="EP979">
            <v>45846</v>
          </cell>
          <cell r="ES979" t="str">
            <v>Clausula 1 - Numeral 6 y 23</v>
          </cell>
          <cell r="ET97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79" t="str">
            <v>No Aplica</v>
          </cell>
        </row>
        <row r="980">
          <cell r="E980">
            <v>953</v>
          </cell>
          <cell r="F980" t="str">
            <v>953-2022</v>
          </cell>
          <cell r="G980" t="str">
            <v>CO1.PCCNTR.3831129</v>
          </cell>
          <cell r="H980" t="str">
            <v xml:space="preserve">INTERVENIR  11  ESPACIOS PÚBLICOS  EN SUELO RURAL Y BORDES URBANOS </v>
          </cell>
          <cell r="I980" t="str">
            <v>En Ejecución</v>
          </cell>
          <cell r="J980" t="str">
            <v>https://community.secop.gov.co/Public/Tendering/OpportunityDetail/Index?noticeUID=CO1.NTC.2997197&amp;isFromPublicArea=True&amp;isModal=False</v>
          </cell>
          <cell r="K980" t="str">
            <v>SDHT-SA-PMC-027-2022</v>
          </cell>
          <cell r="M980" t="str">
            <v>X</v>
          </cell>
          <cell r="N980" t="str">
            <v>NIT</v>
          </cell>
          <cell r="O980">
            <v>901617398</v>
          </cell>
          <cell r="Q980" t="str">
            <v>No Aplica</v>
          </cell>
          <cell r="R980" t="str">
            <v>No Aplica</v>
          </cell>
          <cell r="S980" t="str">
            <v>CONSORCIO ECOPARQUE BOSA</v>
          </cell>
          <cell r="T980" t="str">
            <v>CONSORCIO ECOPARQUE BOSA</v>
          </cell>
          <cell r="U980" t="str">
            <v>No Aplica</v>
          </cell>
          <cell r="V980">
            <v>44767</v>
          </cell>
          <cell r="W980">
            <v>44781</v>
          </cell>
          <cell r="X980" t="str">
            <v>No Aplica</v>
          </cell>
          <cell r="Y980" t="str">
            <v>No Aplica</v>
          </cell>
          <cell r="Z980" t="str">
            <v>SA-Menor Cuantía</v>
          </cell>
          <cell r="AA980" t="str">
            <v>Contrato</v>
          </cell>
          <cell r="AB980" t="str">
            <v>Obra</v>
          </cell>
          <cell r="AC980" t="str">
            <v>REALIZAR LA EJECUCIÓN DE LAS OBRAS PARA LA INTERVENCIÓN DEL ECOBARRIO PRIORIZADO POR LA SECRETARÍA DISTRITAL DEL HÁBITAT EN LA LOCALIDAD DE BOSA.</v>
          </cell>
          <cell r="AD980">
            <v>44781</v>
          </cell>
          <cell r="AE980">
            <v>44789</v>
          </cell>
          <cell r="AF980">
            <v>44789</v>
          </cell>
          <cell r="AG980">
            <v>44849</v>
          </cell>
          <cell r="AH980">
            <v>2</v>
          </cell>
          <cell r="AI980">
            <v>0</v>
          </cell>
          <cell r="AJ980">
            <v>2</v>
          </cell>
          <cell r="AK980">
            <v>2</v>
          </cell>
          <cell r="AL980">
            <v>0</v>
          </cell>
          <cell r="AM980">
            <v>44849</v>
          </cell>
          <cell r="AN980">
            <v>44849</v>
          </cell>
          <cell r="AO980">
            <v>361405308</v>
          </cell>
          <cell r="AP980">
            <v>361405308</v>
          </cell>
          <cell r="AQ980" t="str">
            <v>No Aplica</v>
          </cell>
          <cell r="AR980" t="e">
            <v>#VALUE!</v>
          </cell>
          <cell r="AS980">
            <v>3754</v>
          </cell>
          <cell r="AT980">
            <v>1084</v>
          </cell>
          <cell r="AU980">
            <v>44715</v>
          </cell>
          <cell r="AV980">
            <v>371572105</v>
          </cell>
          <cell r="AW980" t="str">
            <v>O23011601190000007659</v>
          </cell>
          <cell r="AX980" t="str">
            <v>INVERSION</v>
          </cell>
          <cell r="AZ980">
            <v>5000343146</v>
          </cell>
          <cell r="BA980">
            <v>1173</v>
          </cell>
          <cell r="BB980">
            <v>44774</v>
          </cell>
          <cell r="BC980">
            <v>361405308</v>
          </cell>
          <cell r="BK980" t="str">
            <v/>
          </cell>
          <cell r="CE980" t="str">
            <v/>
          </cell>
          <cell r="CF980" t="str">
            <v/>
          </cell>
          <cell r="EL980" t="str">
            <v>SI</v>
          </cell>
          <cell r="EM980" t="str">
            <v>11 - Anexo Clausulado</v>
          </cell>
          <cell r="EN980">
            <v>120</v>
          </cell>
          <cell r="EO980">
            <v>44969</v>
          </cell>
          <cell r="EP980">
            <v>45749</v>
          </cell>
          <cell r="ES980" t="str">
            <v>Clausula 17 - Obligaciones Especificas</v>
          </cell>
          <cell r="ET980" t="str">
            <v>13 - Hacer entrega a la supervisión, la comunidad y entidades competentes de las zonas de intervención bajo estrictas condiciones de aseo posterior a la ejecución de las intervenciones, procurando su limpieza de manera continua durante la ejecución de las mismas, según los requisitos ambientales referentes a la destinación final de RCD.</v>
          </cell>
          <cell r="EU980" t="str">
            <v>JOHN FREDDDY HERNANDEZ ANGULO</v>
          </cell>
        </row>
        <row r="981">
          <cell r="E981">
            <v>954</v>
          </cell>
          <cell r="F981" t="str">
            <v>954-2022</v>
          </cell>
          <cell r="G981" t="str">
            <v>CO1.PCCNTR.3833217</v>
          </cell>
          <cell r="H981" t="str">
            <v>IMPLEMENTAR 100 % DEL SISTEMA DE SERVICIO AL CIUDADANO.</v>
          </cell>
          <cell r="I981" t="str">
            <v>En Ejecución</v>
          </cell>
          <cell r="J981" t="str">
            <v>https://community.secop.gov.co/Public/Tendering/OpportunityDetail/Index?noticeUID=CO1.NTC.3059184&amp;isFromPublicArea=True&amp;isModal=False</v>
          </cell>
          <cell r="K981" t="str">
            <v>SDHT-SDA-PSP-062-2022</v>
          </cell>
          <cell r="L981" t="str">
            <v>X</v>
          </cell>
          <cell r="N981" t="str">
            <v>CC</v>
          </cell>
          <cell r="O981">
            <v>1016057202</v>
          </cell>
          <cell r="Q981" t="str">
            <v>RODRIGUEZ ARIZA</v>
          </cell>
          <cell r="R981" t="str">
            <v>JESSICA PATRICIA</v>
          </cell>
          <cell r="S981" t="str">
            <v>No Aplica</v>
          </cell>
          <cell r="T981" t="str">
            <v>JESSICA PATRICIA RODRIGUEZ ARIZA</v>
          </cell>
          <cell r="U981" t="str">
            <v>F</v>
          </cell>
          <cell r="V981">
            <v>44764</v>
          </cell>
          <cell r="W981" t="str">
            <v>No Aplica</v>
          </cell>
          <cell r="X981">
            <v>44768</v>
          </cell>
          <cell r="Y981">
            <v>44945</v>
          </cell>
          <cell r="Z981" t="str">
            <v>Contratación Directa</v>
          </cell>
          <cell r="AA981" t="str">
            <v>Contrato</v>
          </cell>
          <cell r="AB981" t="str">
            <v>Prestación de Servicios Profesionales</v>
          </cell>
          <cell r="AC981" t="str">
            <v xml:space="preserve">	PRESTAR SERVICIOS PROFESIONALES EN EL PROCESO DE SERVICIO A LA CIUDADANÍA PARA REALIZAR LA PLANEACIÓN ESTRATÉGICA Y ARTICULACIÓN INSTITUCIONAL E INTERINSTITUCIONAL, ASÍ COMO APOYAR LA SUPERVISIÓN DE LOS CONTRATOS A CARGO DEL PROCESO.</v>
          </cell>
          <cell r="AD981">
            <v>44768</v>
          </cell>
          <cell r="AE981" t="str">
            <v>pendiente</v>
          </cell>
          <cell r="AF981">
            <v>44768</v>
          </cell>
          <cell r="AG981" t="str">
            <v>pendiente</v>
          </cell>
          <cell r="AH981">
            <v>5</v>
          </cell>
          <cell r="AI981">
            <v>22</v>
          </cell>
          <cell r="AJ981">
            <v>5.7333333333333334</v>
          </cell>
          <cell r="AK981">
            <v>5</v>
          </cell>
          <cell r="AL981">
            <v>22</v>
          </cell>
          <cell r="AM981">
            <v>44943</v>
          </cell>
          <cell r="AN981">
            <v>44943</v>
          </cell>
          <cell r="AO981">
            <v>35432000</v>
          </cell>
          <cell r="AP981">
            <v>35432000</v>
          </cell>
          <cell r="AQ981">
            <v>6180000</v>
          </cell>
          <cell r="AR981">
            <v>0</v>
          </cell>
          <cell r="AS981">
            <v>4046</v>
          </cell>
          <cell r="AT981">
            <v>1189</v>
          </cell>
          <cell r="AU981">
            <v>44753</v>
          </cell>
          <cell r="AV981">
            <v>35432000</v>
          </cell>
          <cell r="AW981" t="str">
            <v>O23011605560000007754</v>
          </cell>
          <cell r="AX981" t="str">
            <v>INVERSION</v>
          </cell>
          <cell r="AZ981" t="str">
            <v>5000340520</v>
          </cell>
          <cell r="BA981">
            <v>1142</v>
          </cell>
          <cell r="BB981">
            <v>44767</v>
          </cell>
          <cell r="BC981">
            <v>35432000</v>
          </cell>
          <cell r="BK981" t="str">
            <v/>
          </cell>
          <cell r="CE981" t="str">
            <v/>
          </cell>
          <cell r="CF981" t="str">
            <v/>
          </cell>
          <cell r="EL981" t="str">
            <v>NO</v>
          </cell>
          <cell r="EM981" t="str">
            <v>No Aplica</v>
          </cell>
          <cell r="EN981">
            <v>120</v>
          </cell>
          <cell r="EO981">
            <v>45063</v>
          </cell>
          <cell r="EP981">
            <v>45843</v>
          </cell>
          <cell r="ES981" t="str">
            <v>Clausula 1 - Numeral 6 y 23</v>
          </cell>
          <cell r="ET98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81" t="str">
            <v>No Aplica</v>
          </cell>
        </row>
        <row r="982">
          <cell r="E982">
            <v>955</v>
          </cell>
          <cell r="F982" t="str">
            <v>955-2022</v>
          </cell>
          <cell r="G982" t="str">
            <v>CO1.PCCNTR.3834756</v>
          </cell>
          <cell r="H982" t="str">
            <v>GESTIONAR Y ATENDER EL 100 % DE LOS REQUERIMIENTOS ALLEGADOS A LA ENTIDAD, RELACIONADOS CON ARRENDAMIENTO Y DESARROLLO DE VIVIENDA</v>
          </cell>
          <cell r="I982" t="str">
            <v>En Ejecución</v>
          </cell>
          <cell r="J982" t="str">
            <v>https://community.secop.gov.co/Public/Tendering/OpportunityDetail/Index?noticeUID=CO1.NTC.3061238&amp;isFromPublicArea=True&amp;isModal=False</v>
          </cell>
          <cell r="K982" t="str">
            <v>SDHT-SDPS-PSAG-004-2022</v>
          </cell>
          <cell r="L982" t="str">
            <v>X</v>
          </cell>
          <cell r="N982" t="str">
            <v>CC</v>
          </cell>
          <cell r="O982">
            <v>79113464</v>
          </cell>
          <cell r="Q982" t="str">
            <v>CORTES ARIAS</v>
          </cell>
          <cell r="R982" t="str">
            <v>JAIME ALIRIO</v>
          </cell>
          <cell r="S982" t="str">
            <v>No Aplica</v>
          </cell>
          <cell r="T982" t="str">
            <v>JAIME ALIRIO CORTES ARIAS</v>
          </cell>
          <cell r="U982" t="str">
            <v>M</v>
          </cell>
          <cell r="V982">
            <v>44767</v>
          </cell>
          <cell r="W982" t="str">
            <v>No Aplica</v>
          </cell>
          <cell r="X982">
            <v>44768</v>
          </cell>
          <cell r="Y982">
            <v>44951</v>
          </cell>
          <cell r="Z982" t="str">
            <v>Contratación Directa</v>
          </cell>
          <cell r="AA982" t="str">
            <v>Contrato</v>
          </cell>
          <cell r="AB982" t="str">
            <v>Prestación de Servicios  de Apoyo a la Gestión</v>
          </cell>
          <cell r="AC982" t="str">
            <v>PRESTAR SERVICIOS DE APOYO A LA GESTIÓN EN LAS ACTIVIDADES DE APOYO ADMINISTRATIVO, DE GESTIÓN DOCUMENTAL Y DIGITALIZACIÓN DE DOCUMENTOS QUE SE REQUIERAN EN LA SUBDIRECCIÓN DE PREVENCIÓN Y SEGUIMIENTO</v>
          </cell>
          <cell r="AD982">
            <v>44768</v>
          </cell>
          <cell r="AE982">
            <v>44767</v>
          </cell>
          <cell r="AF982">
            <v>44768</v>
          </cell>
          <cell r="AG982">
            <v>44585</v>
          </cell>
          <cell r="AH982">
            <v>6</v>
          </cell>
          <cell r="AI982">
            <v>0</v>
          </cell>
          <cell r="AJ982">
            <v>6</v>
          </cell>
          <cell r="AK982">
            <v>6</v>
          </cell>
          <cell r="AL982">
            <v>0</v>
          </cell>
          <cell r="AM982">
            <v>44951</v>
          </cell>
          <cell r="AN982">
            <v>44951</v>
          </cell>
          <cell r="AO982">
            <v>15000000</v>
          </cell>
          <cell r="AP982">
            <v>15000000</v>
          </cell>
          <cell r="AQ982">
            <v>2500000</v>
          </cell>
          <cell r="AR982">
            <v>0</v>
          </cell>
          <cell r="AS982">
            <v>2875</v>
          </cell>
          <cell r="AT982">
            <v>1164</v>
          </cell>
          <cell r="AU982">
            <v>44748</v>
          </cell>
          <cell r="AV982">
            <v>15000000</v>
          </cell>
          <cell r="AW982" t="str">
            <v>O23011603450000007812</v>
          </cell>
          <cell r="AX982" t="str">
            <v>INVERSION</v>
          </cell>
          <cell r="AZ982" t="str">
            <v>5000340568</v>
          </cell>
          <cell r="BA982">
            <v>1144</v>
          </cell>
          <cell r="BB982">
            <v>44767</v>
          </cell>
          <cell r="BC982">
            <v>15000000</v>
          </cell>
          <cell r="BK982" t="str">
            <v/>
          </cell>
          <cell r="CE982" t="str">
            <v/>
          </cell>
          <cell r="CF982" t="str">
            <v/>
          </cell>
          <cell r="EL982" t="str">
            <v>NO</v>
          </cell>
          <cell r="EM982" t="str">
            <v>No Aplica</v>
          </cell>
          <cell r="EN982">
            <v>120</v>
          </cell>
          <cell r="EO982">
            <v>45071</v>
          </cell>
          <cell r="EP982">
            <v>45851</v>
          </cell>
          <cell r="ES982" t="str">
            <v>Clausula 1 - Numeral 6 y 23</v>
          </cell>
          <cell r="ET98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82" t="str">
            <v>No Aplica</v>
          </cell>
        </row>
        <row r="983">
          <cell r="E983">
            <v>956</v>
          </cell>
          <cell r="F983" t="str">
            <v>956-2022</v>
          </cell>
          <cell r="G983" t="str">
            <v>CO1.PCCNTR.3835177</v>
          </cell>
          <cell r="H983" t="str">
            <v>IMPLEMENTAR 100 % DEL SISTEMA DE SERVICIO AL CIUDADANO.</v>
          </cell>
          <cell r="I983" t="str">
            <v>En Ejecución</v>
          </cell>
          <cell r="J983" t="str">
            <v>https://community.secop.gov.co/Public/Tendering/OpportunityDetail/Index?noticeUID=CO1.NTC.3061718&amp;isFromPublicArea=True&amp;isModal=False</v>
          </cell>
          <cell r="K983" t="str">
            <v>SDHT-CD-CTI-040-2022</v>
          </cell>
          <cell r="M983" t="str">
            <v>X</v>
          </cell>
          <cell r="N983" t="str">
            <v>NIT</v>
          </cell>
          <cell r="O983">
            <v>899999115</v>
          </cell>
          <cell r="Q983" t="str">
            <v>No Aplica</v>
          </cell>
          <cell r="R983" t="str">
            <v>No Aplica</v>
          </cell>
          <cell r="S983" t="str">
            <v>EMPRESA DE TELECOMUNICACIONES DE BOGOTÁ S.A. E.S.P. - ETB S.A. ESP</v>
          </cell>
          <cell r="T983" t="str">
            <v>EMPRESA DE TELECOMUNICACIONES DE BOGOTÁ S.A. E.S.P. - ETB S.A. ESP</v>
          </cell>
          <cell r="U983" t="str">
            <v>No Aplica</v>
          </cell>
          <cell r="V983">
            <v>44767</v>
          </cell>
          <cell r="W983">
            <v>44770</v>
          </cell>
          <cell r="X983" t="str">
            <v>No Aplica</v>
          </cell>
          <cell r="Y983" t="str">
            <v>No Aplica</v>
          </cell>
          <cell r="Z983" t="str">
            <v>Contratación Directa</v>
          </cell>
          <cell r="AA983" t="str">
            <v>Contrato</v>
          </cell>
          <cell r="AB983" t="str">
            <v>Prestación de Servicios</v>
          </cell>
          <cell r="AC983" t="str">
            <v>CONTRATAR LOS SERVICIOS DEL CENTRO DE CONTACTO LÍNEA 195 PARA PRESTAR LA ATENCIÓN A LOS USUARIOS DE LOS TRÁMITES Y SERVICIOS DE LA SECRETARIA DISTRITAL DEL HÁBITAT QUE ACCEDEN A TRAVÉS DEL CANAL DE ATENCIÓN TELEFÓNICA</v>
          </cell>
          <cell r="AD983">
            <v>44770</v>
          </cell>
          <cell r="AE983">
            <v>44770</v>
          </cell>
          <cell r="AF983">
            <v>44770</v>
          </cell>
          <cell r="AG983">
            <v>44984</v>
          </cell>
          <cell r="AH983">
            <v>7</v>
          </cell>
          <cell r="AI983">
            <v>0</v>
          </cell>
          <cell r="AJ983">
            <v>7</v>
          </cell>
          <cell r="AK983">
            <v>7</v>
          </cell>
          <cell r="AL983">
            <v>0</v>
          </cell>
          <cell r="AM983">
            <v>44984</v>
          </cell>
          <cell r="AN983">
            <v>44984</v>
          </cell>
          <cell r="AO983">
            <v>230937451</v>
          </cell>
          <cell r="AP983">
            <v>230937451</v>
          </cell>
          <cell r="AQ983" t="str">
            <v>No Aplica</v>
          </cell>
          <cell r="AR983" t="e">
            <v>#VALUE!</v>
          </cell>
          <cell r="AS983">
            <v>3086</v>
          </cell>
          <cell r="AT983">
            <v>1147</v>
          </cell>
          <cell r="AU983">
            <v>44742</v>
          </cell>
          <cell r="AV983">
            <v>234182344</v>
          </cell>
          <cell r="AW983" t="str">
            <v>O23011605560000007754</v>
          </cell>
          <cell r="AX983" t="str">
            <v>INVERSION</v>
          </cell>
          <cell r="AZ983" t="str">
            <v>5000341564</v>
          </cell>
          <cell r="BA983">
            <v>1160</v>
          </cell>
          <cell r="BB983">
            <v>44769</v>
          </cell>
          <cell r="BC983">
            <v>230937451</v>
          </cell>
          <cell r="BK983" t="str">
            <v/>
          </cell>
          <cell r="CE983" t="str">
            <v/>
          </cell>
          <cell r="CF983" t="str">
            <v/>
          </cell>
          <cell r="EL983" t="str">
            <v>SI</v>
          </cell>
          <cell r="EM983" t="str">
            <v>No indica</v>
          </cell>
          <cell r="EN983">
            <v>120</v>
          </cell>
          <cell r="EO983">
            <v>45104</v>
          </cell>
          <cell r="EP983">
            <v>45884</v>
          </cell>
          <cell r="ES983" t="str">
            <v>Clausua 11 - Obligaciones Especificas</v>
          </cell>
          <cell r="ET983" t="str">
            <v>9 - Dar cumplimiento a las normas de conservación y protección del medio ambiente, de conformidad con lo dispuesto en la Directiva No. 006 del 30 de octubre de 2012, expedida por la Secretaría General de la Alcaldía Mayor de Bogotá D.C.</v>
          </cell>
          <cell r="EU983" t="str">
            <v>Sergio Gonzalez Guzmán</v>
          </cell>
        </row>
        <row r="984">
          <cell r="E984">
            <v>957</v>
          </cell>
          <cell r="F984" t="str">
            <v>957-2022</v>
          </cell>
          <cell r="G984" t="str">
            <v>CO1.PCCNTR.3844808</v>
          </cell>
          <cell r="H984" t="str">
            <v>IMPLEMENTAR 1  SISTEMA  DE LA SDHT</v>
          </cell>
          <cell r="I984" t="str">
            <v>En Ejecución</v>
          </cell>
          <cell r="J984" t="str">
            <v>https://community.secop.gov.co/Public/Tendering/OpportunityDetail/Index?noticeUID=CO1.NTC.3069992&amp;isFromPublicArea=True&amp;isModal=False</v>
          </cell>
          <cell r="K984" t="str">
            <v>SDHT-SDA-PSP-070-2022</v>
          </cell>
          <cell r="L984" t="str">
            <v>X</v>
          </cell>
          <cell r="N984" t="str">
            <v>CC</v>
          </cell>
          <cell r="O984">
            <v>60314461</v>
          </cell>
          <cell r="Q984" t="str">
            <v>MELGAREJO</v>
          </cell>
          <cell r="R984" t="str">
            <v>MARIA STELLA</v>
          </cell>
          <cell r="S984" t="str">
            <v>No Aplica</v>
          </cell>
          <cell r="T984" t="str">
            <v>MARIA STELLA MELGAREJO</v>
          </cell>
          <cell r="U984" t="str">
            <v>F</v>
          </cell>
          <cell r="V984">
            <v>44768</v>
          </cell>
          <cell r="W984">
            <v>44770</v>
          </cell>
          <cell r="X984">
            <v>44769</v>
          </cell>
          <cell r="Y984">
            <v>44947</v>
          </cell>
          <cell r="Z984" t="str">
            <v>Contratación Directa</v>
          </cell>
          <cell r="AA984" t="str">
            <v>Contrato</v>
          </cell>
          <cell r="AB984" t="str">
            <v>Prestación de Servicios Profesionales</v>
          </cell>
          <cell r="AC984" t="str">
            <v>PRESTAR SERVICIOS PROFESIONALES PARA APOYAR LA GESTIÓN DE LAS ACTIVIDADES DE TALENTO HUMANO DE LA SECRETARÍA DISTRITAL DEL HÁBITAT, ASÍ COMO EFECTUAR LOS CONTROLES A LAS MISMAS.</v>
          </cell>
          <cell r="AD984">
            <v>44770</v>
          </cell>
          <cell r="AE984">
            <v>44770</v>
          </cell>
          <cell r="AF984">
            <v>44770</v>
          </cell>
          <cell r="AG984">
            <v>44948</v>
          </cell>
          <cell r="AH984">
            <v>5</v>
          </cell>
          <cell r="AI984">
            <v>25</v>
          </cell>
          <cell r="AJ984">
            <v>5.833333333333333</v>
          </cell>
          <cell r="AK984">
            <v>5</v>
          </cell>
          <cell r="AL984">
            <v>25</v>
          </cell>
          <cell r="AM984">
            <v>44948</v>
          </cell>
          <cell r="AN984">
            <v>44948</v>
          </cell>
          <cell r="AO984">
            <v>31208333</v>
          </cell>
          <cell r="AP984">
            <v>31208333</v>
          </cell>
          <cell r="AQ984">
            <v>5350000</v>
          </cell>
          <cell r="AR984">
            <v>0.3333333358168602</v>
          </cell>
          <cell r="AS984">
            <v>4043</v>
          </cell>
          <cell r="AT984">
            <v>1212</v>
          </cell>
          <cell r="AU984">
            <v>44756</v>
          </cell>
          <cell r="AV984">
            <v>31208333</v>
          </cell>
          <cell r="AW984" t="str">
            <v>O23011605560000007754</v>
          </cell>
          <cell r="AX984" t="str">
            <v>INVERSION</v>
          </cell>
          <cell r="AZ984" t="str">
            <v>5000341585</v>
          </cell>
          <cell r="BA984">
            <v>1161</v>
          </cell>
          <cell r="BB984">
            <v>44769</v>
          </cell>
          <cell r="BC984">
            <v>31208333</v>
          </cell>
          <cell r="BK984" t="str">
            <v/>
          </cell>
          <cell r="CE984" t="str">
            <v/>
          </cell>
          <cell r="CF984" t="str">
            <v/>
          </cell>
          <cell r="EL984" t="str">
            <v>NO</v>
          </cell>
          <cell r="EM984" t="str">
            <v>No Aplica</v>
          </cell>
          <cell r="EN984">
            <v>120</v>
          </cell>
          <cell r="EO984">
            <v>45068</v>
          </cell>
          <cell r="EP984">
            <v>45848</v>
          </cell>
          <cell r="ES984" t="str">
            <v>Clausula 1 - Numeral 6 y 23</v>
          </cell>
          <cell r="ET98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84" t="str">
            <v>No Aplica</v>
          </cell>
        </row>
        <row r="985">
          <cell r="E985">
            <v>958</v>
          </cell>
          <cell r="F985" t="str">
            <v>958-2022</v>
          </cell>
          <cell r="G985" t="str">
            <v>CO1.PCCNTR.3845309</v>
          </cell>
          <cell r="H985" t="str">
            <v>IMPLEMENTAR 100 % DEL SISTEMA DE SERVICIO AL CIUDADANO.</v>
          </cell>
          <cell r="I985" t="str">
            <v>En Ejecución</v>
          </cell>
          <cell r="J985" t="str">
            <v>https://community.secop.gov.co/Public/Tendering/OpportunityDetail/Index?noticeUID=CO1.NTC.3070826&amp;isFromPublicArea=True&amp;isModal=False</v>
          </cell>
          <cell r="K985" t="str">
            <v>SDHT-SDA-PSAG-054-2022</v>
          </cell>
          <cell r="L985" t="str">
            <v>X</v>
          </cell>
          <cell r="N985" t="str">
            <v>CC</v>
          </cell>
          <cell r="O985">
            <v>1022380154</v>
          </cell>
          <cell r="Q985" t="str">
            <v>TORRES</v>
          </cell>
          <cell r="R985" t="str">
            <v>LEISLY YURANI</v>
          </cell>
          <cell r="S985" t="str">
            <v>No Aplica</v>
          </cell>
          <cell r="T985" t="str">
            <v>LEISLY YURANI TORRES</v>
          </cell>
          <cell r="U985" t="str">
            <v>F</v>
          </cell>
          <cell r="V985">
            <v>44768</v>
          </cell>
          <cell r="W985" t="str">
            <v>No Aplica</v>
          </cell>
          <cell r="X985">
            <v>44770</v>
          </cell>
          <cell r="Y985">
            <v>44946</v>
          </cell>
          <cell r="Z985" t="str">
            <v>Contratación Directa</v>
          </cell>
          <cell r="AA985" t="str">
            <v>Contrato</v>
          </cell>
          <cell r="AB985" t="str">
            <v>Prestación de Servicios  de Apoyo a la Gestión</v>
          </cell>
          <cell r="AC985" t="str">
            <v>PRESTAR SERVICIOS DE APOYO A LA GESTIÓN, PARA BRINDAR ATENCIÓN A LA CIUDADANÍA SOBRE LA OFERTA INSTITUCIONAL A TRAVÉS DE LOS CANALES OFICIALES DE LA ENTIDAD</v>
          </cell>
          <cell r="AD985">
            <v>44770</v>
          </cell>
          <cell r="AE985" t="str">
            <v>pendiente</v>
          </cell>
          <cell r="AF985">
            <v>44770</v>
          </cell>
          <cell r="AG985" t="str">
            <v>pendiente</v>
          </cell>
          <cell r="AH985">
            <v>5</v>
          </cell>
          <cell r="AI985">
            <v>22</v>
          </cell>
          <cell r="AJ985">
            <v>5.7333333333333334</v>
          </cell>
          <cell r="AK985">
            <v>5</v>
          </cell>
          <cell r="AL985">
            <v>22</v>
          </cell>
          <cell r="AM985">
            <v>44945</v>
          </cell>
          <cell r="AN985">
            <v>44945</v>
          </cell>
          <cell r="AO985">
            <v>20066667</v>
          </cell>
          <cell r="AP985">
            <v>20066667</v>
          </cell>
          <cell r="AQ985">
            <v>3500000</v>
          </cell>
          <cell r="AR985">
            <v>-0.3333333320915699</v>
          </cell>
          <cell r="AS985">
            <v>4069</v>
          </cell>
          <cell r="AT985">
            <v>1200</v>
          </cell>
          <cell r="AU985">
            <v>44753</v>
          </cell>
          <cell r="AV985">
            <v>20066667</v>
          </cell>
          <cell r="AW985" t="str">
            <v>O23011605560000007754</v>
          </cell>
          <cell r="AX985" t="str">
            <v>INVERSION</v>
          </cell>
          <cell r="AZ985" t="str">
            <v>5000341539</v>
          </cell>
          <cell r="BA985">
            <v>1159</v>
          </cell>
          <cell r="BB985">
            <v>44769</v>
          </cell>
          <cell r="BC985">
            <v>20066667</v>
          </cell>
          <cell r="BK985" t="str">
            <v/>
          </cell>
          <cell r="CE985" t="str">
            <v/>
          </cell>
          <cell r="CF985" t="str">
            <v/>
          </cell>
          <cell r="EL985" t="str">
            <v>NO</v>
          </cell>
          <cell r="EM985" t="str">
            <v>No Aplica</v>
          </cell>
          <cell r="EN985">
            <v>120</v>
          </cell>
          <cell r="EO985">
            <v>45065</v>
          </cell>
          <cell r="EP985">
            <v>45845</v>
          </cell>
          <cell r="ES985" t="str">
            <v>Clausula 1 - Numeral 6 y 23</v>
          </cell>
          <cell r="ET98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85" t="str">
            <v>No Aplica</v>
          </cell>
        </row>
        <row r="986">
          <cell r="E986">
            <v>959</v>
          </cell>
          <cell r="F986" t="str">
            <v>959-2022</v>
          </cell>
          <cell r="G986" t="str">
            <v>CO1.PCCNTR.3844506</v>
          </cell>
          <cell r="H986" t="str">
            <v>EJECUTAR  6 ESTRATEGIAS PARA EL FORTALECIMIENTO DE LA PARTICIPACIÓN CIUDADANA EN LOS TEMAS ESTRATÉGICOS DEL SECTOR</v>
          </cell>
          <cell r="I986" t="str">
            <v>En Ejecución</v>
          </cell>
          <cell r="J986" t="str">
            <v>https://community.secop.gov.co/Public/Tendering/OpportunityDetail/Index?noticeUID=CO1.NTC.3069819&amp;isFromPublicArea=True&amp;isModal=False</v>
          </cell>
          <cell r="K986" t="str">
            <v>SDHT-SPRC-PSP-035-2022</v>
          </cell>
          <cell r="L986" t="str">
            <v>X</v>
          </cell>
          <cell r="N986" t="str">
            <v>CC</v>
          </cell>
          <cell r="O986">
            <v>80547349</v>
          </cell>
          <cell r="Q986" t="str">
            <v>LOPEZ OSPINA</v>
          </cell>
          <cell r="R986" t="str">
            <v>CARLOS ARTURO</v>
          </cell>
          <cell r="S986" t="str">
            <v>No Aplica</v>
          </cell>
          <cell r="T986" t="str">
            <v>CARLOS ARTURO LOPEZ OSPINA</v>
          </cell>
          <cell r="U986" t="str">
            <v>M</v>
          </cell>
          <cell r="V986">
            <v>44768</v>
          </cell>
          <cell r="W986" t="str">
            <v>No Aplica</v>
          </cell>
          <cell r="X986">
            <v>44769</v>
          </cell>
          <cell r="Y986">
            <v>44920</v>
          </cell>
          <cell r="Z986" t="str">
            <v>Contratación Directa</v>
          </cell>
          <cell r="AA986" t="str">
            <v>Contrato</v>
          </cell>
          <cell r="AB986" t="str">
            <v>Prestación de Servicios Profesionales</v>
          </cell>
          <cell r="AC986" t="str">
            <v>PRESTAR SERVICIOS PROFESIONALES PARA BRINDAR APOYO EN EL DESARROLLO DE ACTIVIDADES JURÍDICAS, RELACIONADAS CON LA ESTRUCTURACIÓN Y/O PLANEACIÓN Y SEGUIMIENTO DE LOS PROCESOS CONTRACTUALES Y APOYAR JURÍDICAMENTE LA TAREAS DE LA SPRC QUE LO REQUIERAN.</v>
          </cell>
          <cell r="AD986">
            <v>44769</v>
          </cell>
          <cell r="AE986">
            <v>44769</v>
          </cell>
          <cell r="AF986">
            <v>44769</v>
          </cell>
          <cell r="AG986">
            <v>44921</v>
          </cell>
          <cell r="AH986">
            <v>5</v>
          </cell>
          <cell r="AI986">
            <v>0</v>
          </cell>
          <cell r="AJ986">
            <v>5</v>
          </cell>
          <cell r="AK986">
            <v>5</v>
          </cell>
          <cell r="AL986">
            <v>0</v>
          </cell>
          <cell r="AM986">
            <v>44921</v>
          </cell>
          <cell r="AN986">
            <v>44921</v>
          </cell>
          <cell r="AO986">
            <v>33475000</v>
          </cell>
          <cell r="AP986">
            <v>33475000</v>
          </cell>
          <cell r="AQ986">
            <v>6695000</v>
          </cell>
          <cell r="AR986">
            <v>0</v>
          </cell>
          <cell r="AS986">
            <v>3213</v>
          </cell>
          <cell r="AT986">
            <v>1209</v>
          </cell>
          <cell r="AU986">
            <v>44756</v>
          </cell>
          <cell r="AV986">
            <v>33475000</v>
          </cell>
          <cell r="AW986" t="str">
            <v>O23011601210000007590</v>
          </cell>
          <cell r="AX986" t="str">
            <v>INVERSION</v>
          </cell>
          <cell r="AZ986" t="str">
            <v>5000341195</v>
          </cell>
          <cell r="BA986">
            <v>1157</v>
          </cell>
          <cell r="BB986">
            <v>44768</v>
          </cell>
          <cell r="BC986">
            <v>33475000</v>
          </cell>
          <cell r="BK986" t="str">
            <v/>
          </cell>
          <cell r="CE986" t="str">
            <v/>
          </cell>
          <cell r="CF986" t="str">
            <v/>
          </cell>
          <cell r="EL986" t="str">
            <v>NO</v>
          </cell>
          <cell r="EM986" t="str">
            <v>No Aplica</v>
          </cell>
          <cell r="EN986">
            <v>120</v>
          </cell>
          <cell r="EO986">
            <v>45041</v>
          </cell>
          <cell r="EP986">
            <v>45821</v>
          </cell>
          <cell r="ES986" t="str">
            <v>Clausula 1 - Numeral 6 y 23</v>
          </cell>
          <cell r="ET986"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86" t="str">
            <v>No Aplica</v>
          </cell>
        </row>
        <row r="987">
          <cell r="E987">
            <v>960</v>
          </cell>
          <cell r="F987" t="str">
            <v>960-2022</v>
          </cell>
          <cell r="G987" t="str">
            <v>CO1.PCCNTR.3847656</v>
          </cell>
          <cell r="H987" t="str">
            <v>IMPLEMENTAR 100 % DEL SISTEMA DE SERVICIO AL CIUDADANO.</v>
          </cell>
          <cell r="I987" t="str">
            <v>En Ejecución</v>
          </cell>
          <cell r="J987" t="str">
            <v>https://community.secop.gov.co/Public/Tendering/OpportunityDetail/Index?noticeUID=CO1.NTC.3073471&amp;isFromPublicArea=True&amp;isModal=False</v>
          </cell>
          <cell r="K987" t="str">
            <v>SDHT-SDA-PSAG-038-2022</v>
          </cell>
          <cell r="L987" t="str">
            <v>X</v>
          </cell>
          <cell r="N987" t="str">
            <v>CC</v>
          </cell>
          <cell r="O987">
            <v>1022377708</v>
          </cell>
          <cell r="Q987" t="str">
            <v>ESPITIA AGUILAR</v>
          </cell>
          <cell r="R987" t="str">
            <v>JHONNATAN ALEXIS</v>
          </cell>
          <cell r="S987" t="str">
            <v>No Aplica</v>
          </cell>
          <cell r="T987" t="str">
            <v>JHONNATAN ALEXIS ESPITIA AGUILAR</v>
          </cell>
          <cell r="U987" t="str">
            <v>M</v>
          </cell>
          <cell r="V987">
            <v>44769</v>
          </cell>
          <cell r="W987" t="str">
            <v>No Aplica</v>
          </cell>
          <cell r="X987">
            <v>44770</v>
          </cell>
          <cell r="Y987">
            <v>44957</v>
          </cell>
          <cell r="Z987" t="str">
            <v>Contratación Directa</v>
          </cell>
          <cell r="AA987" t="str">
            <v>Contrato</v>
          </cell>
          <cell r="AB987" t="str">
            <v>Prestación de Servicios  de Apoyo a la Gestión</v>
          </cell>
          <cell r="AC987" t="str">
            <v>PRESTAR SERVICIOS TÉCNICOS PARA APOYAR LA GESTIÓN ADMINISTRATIVA, ASÍ COMO EL APOYO EN LA ESTRUCTURACIÓN DE LOS PROCESOS CONTRACTUALES QUE SURJAN COMO NECESIDAD DEL PROCESO DE SERVICIO A LA CIUDADANÍA.</v>
          </cell>
          <cell r="AD987">
            <v>44770</v>
          </cell>
          <cell r="AE987">
            <v>44770</v>
          </cell>
          <cell r="AF987">
            <v>44770</v>
          </cell>
          <cell r="AG987">
            <v>44939</v>
          </cell>
          <cell r="AH987">
            <v>5</v>
          </cell>
          <cell r="AI987">
            <v>17</v>
          </cell>
          <cell r="AJ987">
            <v>5.5666666666666664</v>
          </cell>
          <cell r="AK987">
            <v>5</v>
          </cell>
          <cell r="AL987">
            <v>17</v>
          </cell>
          <cell r="AM987">
            <v>44940</v>
          </cell>
          <cell r="AN987">
            <v>44940</v>
          </cell>
          <cell r="AO987">
            <v>25050000</v>
          </cell>
          <cell r="AP987">
            <v>25050000</v>
          </cell>
          <cell r="AQ987">
            <v>4500000</v>
          </cell>
          <cell r="AR987">
            <v>0</v>
          </cell>
          <cell r="AS987">
            <v>4051</v>
          </cell>
          <cell r="AT987">
            <v>1199</v>
          </cell>
          <cell r="AU987">
            <v>44753</v>
          </cell>
          <cell r="AV987">
            <v>25050000</v>
          </cell>
          <cell r="AW987" t="str">
            <v>O23011605560000007754</v>
          </cell>
          <cell r="AX987" t="str">
            <v>INVERSION</v>
          </cell>
          <cell r="AZ987" t="str">
            <v>5000341995</v>
          </cell>
          <cell r="BA987">
            <v>1167</v>
          </cell>
          <cell r="BB987">
            <v>44770</v>
          </cell>
          <cell r="BC987">
            <v>25050000</v>
          </cell>
          <cell r="BK987" t="str">
            <v/>
          </cell>
          <cell r="CE987" t="str">
            <v/>
          </cell>
          <cell r="CF987" t="str">
            <v/>
          </cell>
          <cell r="EL987" t="str">
            <v>NO</v>
          </cell>
          <cell r="EM987" t="str">
            <v>No Aplica</v>
          </cell>
          <cell r="EN987">
            <v>120</v>
          </cell>
          <cell r="EO987">
            <v>45060</v>
          </cell>
          <cell r="EP987">
            <v>45840</v>
          </cell>
          <cell r="ES987" t="str">
            <v>Clausula 1 - Numeral 6 y 23</v>
          </cell>
          <cell r="ET98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87" t="str">
            <v>No Aplica</v>
          </cell>
        </row>
        <row r="988">
          <cell r="E988">
            <v>961</v>
          </cell>
          <cell r="F988" t="str">
            <v>961-2022</v>
          </cell>
          <cell r="G988" t="str">
            <v>CO1.PCCNTR.3844879</v>
          </cell>
          <cell r="H988" t="str">
            <v>GESTIONAR Y ATENDER EL 100 % DE LOS REQUERIMIENTOS ALLEGADOS A LA ENTIDAD, RELACIONADOS CON ARRENDAMIENTO Y DESARROLLO DE VIVIENDA</v>
          </cell>
          <cell r="I988" t="str">
            <v>En Ejecución</v>
          </cell>
          <cell r="J988" t="str">
            <v>https://community.secop.gov.co/Public/Tendering/OpportunityDetail/Index?noticeUID=CO1.NTC.3070742&amp;isFromPublicArea=True&amp;isModal=False</v>
          </cell>
          <cell r="K988" t="str">
            <v>SDHT-SIVC-PSP-016-2022</v>
          </cell>
          <cell r="L988" t="str">
            <v>X</v>
          </cell>
          <cell r="N988" t="str">
            <v>CC</v>
          </cell>
          <cell r="O988">
            <v>88210346</v>
          </cell>
          <cell r="Q988" t="str">
            <v>ANDRADE DIAZ</v>
          </cell>
          <cell r="R988" t="str">
            <v>MIGUEL ANGEL</v>
          </cell>
          <cell r="S988" t="str">
            <v>No Aplica</v>
          </cell>
          <cell r="T988" t="str">
            <v>MIGUEL ANGEL ANDRADE DIAZ</v>
          </cell>
          <cell r="U988" t="str">
            <v>M</v>
          </cell>
          <cell r="V988">
            <v>44768</v>
          </cell>
          <cell r="W988" t="str">
            <v>No Aplica</v>
          </cell>
          <cell r="X988">
            <v>44770</v>
          </cell>
          <cell r="Y988">
            <v>44936</v>
          </cell>
          <cell r="Z988" t="str">
            <v>Contratación Directa</v>
          </cell>
          <cell r="AA988" t="str">
            <v>Contrato</v>
          </cell>
          <cell r="AB988" t="str">
            <v>Prestación de Servicios Profesionales</v>
          </cell>
          <cell r="AC988" t="str">
            <v>PRESTAR SERVICIOS PROFESIONALES PARA APOYAR A LA COMISIÓN DE VEEDURÍA DE LAS CURADURÍAS URBANAS DE BOGOTÁ, EN LA REVISIÓN DE LOS CASOS QUE LE SEAN ASIGNADOS RESPECTO A SU CUMPLIMIENTOCON LA NORMA SISMO RESISTENTE APLICABLE.</v>
          </cell>
          <cell r="AD988">
            <v>44770</v>
          </cell>
          <cell r="AE988">
            <v>44770</v>
          </cell>
          <cell r="AF988">
            <v>44770</v>
          </cell>
          <cell r="AG988">
            <v>44938</v>
          </cell>
          <cell r="AH988">
            <v>5</v>
          </cell>
          <cell r="AI988">
            <v>15</v>
          </cell>
          <cell r="AJ988">
            <v>5.5</v>
          </cell>
          <cell r="AK988">
            <v>5</v>
          </cell>
          <cell r="AL988">
            <v>15</v>
          </cell>
          <cell r="AM988">
            <v>44938</v>
          </cell>
          <cell r="AN988">
            <v>44938</v>
          </cell>
          <cell r="AO988">
            <v>31440750</v>
          </cell>
          <cell r="AP988">
            <v>31440750</v>
          </cell>
          <cell r="AQ988">
            <v>5716500</v>
          </cell>
          <cell r="AR988">
            <v>0</v>
          </cell>
          <cell r="AS988">
            <v>2879</v>
          </cell>
          <cell r="AT988">
            <v>1165</v>
          </cell>
          <cell r="AU988">
            <v>44748</v>
          </cell>
          <cell r="AV988">
            <v>31440750</v>
          </cell>
          <cell r="AW988" t="str">
            <v>O23011603450000007812</v>
          </cell>
          <cell r="AX988" t="str">
            <v>INVERSION</v>
          </cell>
          <cell r="AZ988" t="str">
            <v>5000341535</v>
          </cell>
          <cell r="BA988">
            <v>1158</v>
          </cell>
          <cell r="BB988">
            <v>44769</v>
          </cell>
          <cell r="BC988">
            <v>31440750</v>
          </cell>
          <cell r="BK988" t="str">
            <v/>
          </cell>
          <cell r="CE988" t="str">
            <v/>
          </cell>
          <cell r="CF988" t="str">
            <v/>
          </cell>
          <cell r="EL988" t="str">
            <v>NO</v>
          </cell>
          <cell r="EM988" t="str">
            <v>No Aplica</v>
          </cell>
          <cell r="EN988">
            <v>120</v>
          </cell>
          <cell r="EO988">
            <v>45058</v>
          </cell>
          <cell r="EP988">
            <v>45838</v>
          </cell>
          <cell r="ES988" t="str">
            <v>Clausula 1 - Numeral 6 y 23</v>
          </cell>
          <cell r="ET98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88" t="str">
            <v>No Aplica</v>
          </cell>
        </row>
        <row r="989">
          <cell r="E989">
            <v>962</v>
          </cell>
          <cell r="F989" t="str">
            <v>962-2022</v>
          </cell>
          <cell r="G989" t="str">
            <v>CO1.PCCNTR.3845488</v>
          </cell>
          <cell r="H989" t="str">
            <v>IMPLEMENTAR 100 % DEL SISTEMA DE SERVICIO AL CIUDADANO.</v>
          </cell>
          <cell r="I989" t="str">
            <v>En Ejecución</v>
          </cell>
          <cell r="J989" t="str">
            <v>https://community.secop.gov.co/Public/Tendering/OpportunityDetail/Index?noticeUID=CO1.NTC.3071078&amp;isFromPublicArea=True&amp;isModal=False</v>
          </cell>
          <cell r="K989" t="str">
            <v>SDHT-SDA-PSAG-047-2022</v>
          </cell>
          <cell r="L989" t="str">
            <v>X</v>
          </cell>
          <cell r="N989" t="str">
            <v>CC</v>
          </cell>
          <cell r="O989">
            <v>79706602</v>
          </cell>
          <cell r="Q989" t="str">
            <v>MARTINEZ CARRILLO</v>
          </cell>
          <cell r="R989" t="str">
            <v>OSCAR FABIAN</v>
          </cell>
          <cell r="S989" t="str">
            <v>No Aplica</v>
          </cell>
          <cell r="T989" t="str">
            <v>OSCAR FABIAN MARTINEZ CARRILLO</v>
          </cell>
          <cell r="U989" t="str">
            <v>M</v>
          </cell>
          <cell r="V989">
            <v>44769</v>
          </cell>
          <cell r="W989" t="str">
            <v>No Aplica</v>
          </cell>
          <cell r="X989">
            <v>44770</v>
          </cell>
          <cell r="Y989">
            <v>44944</v>
          </cell>
          <cell r="Z989" t="str">
            <v>Contratación Directa</v>
          </cell>
          <cell r="AA989" t="str">
            <v>Contrato</v>
          </cell>
          <cell r="AB989" t="str">
            <v>Prestación de Servicios  de Apoyo a la Gestión</v>
          </cell>
          <cell r="AC989" t="str">
            <v>PRESTAR SERVICIOS DE APOYO A LA GESTIÓN, PARA BRINDAR ATENCIÓN A LA CIUDADANÍA SOBRE LA OFERTA INSTITUCIONAL A TRAVÉS DE LOS CANALES OFICIALES DE LA ENTIDAD</v>
          </cell>
          <cell r="AD989">
            <v>44770</v>
          </cell>
          <cell r="AE989">
            <v>44770</v>
          </cell>
          <cell r="AF989">
            <v>44770</v>
          </cell>
          <cell r="AG989">
            <v>44945</v>
          </cell>
          <cell r="AH989">
            <v>5</v>
          </cell>
          <cell r="AI989">
            <v>22</v>
          </cell>
          <cell r="AJ989">
            <v>5.7333333333333334</v>
          </cell>
          <cell r="AK989">
            <v>5</v>
          </cell>
          <cell r="AL989">
            <v>22</v>
          </cell>
          <cell r="AM989">
            <v>44945</v>
          </cell>
          <cell r="AN989">
            <v>44945</v>
          </cell>
          <cell r="AO989">
            <v>20066667</v>
          </cell>
          <cell r="AP989">
            <v>20066667</v>
          </cell>
          <cell r="AQ989">
            <v>3500000</v>
          </cell>
          <cell r="AR989">
            <v>-0.3333333320915699</v>
          </cell>
          <cell r="AS989">
            <v>4062</v>
          </cell>
          <cell r="AT989">
            <v>1187</v>
          </cell>
          <cell r="AU989">
            <v>44753</v>
          </cell>
          <cell r="AV989">
            <v>20066667</v>
          </cell>
          <cell r="AW989" t="str">
            <v>O23011605560000007754</v>
          </cell>
          <cell r="AX989" t="str">
            <v>INVERSION</v>
          </cell>
          <cell r="AZ989" t="str">
            <v>5000341731</v>
          </cell>
          <cell r="BA989">
            <v>1164</v>
          </cell>
          <cell r="BB989">
            <v>44769</v>
          </cell>
          <cell r="BC989">
            <v>20066667</v>
          </cell>
          <cell r="BK989" t="str">
            <v/>
          </cell>
          <cell r="CE989" t="str">
            <v/>
          </cell>
          <cell r="CF989" t="str">
            <v/>
          </cell>
          <cell r="EL989" t="str">
            <v>NO</v>
          </cell>
          <cell r="EM989" t="str">
            <v>No Aplica</v>
          </cell>
          <cell r="EN989">
            <v>120</v>
          </cell>
          <cell r="EO989">
            <v>45065</v>
          </cell>
          <cell r="EP989">
            <v>45845</v>
          </cell>
          <cell r="ES989" t="str">
            <v>Clausula 1 - Numeral 6 y 23</v>
          </cell>
          <cell r="ET98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89" t="str">
            <v>No Aplica</v>
          </cell>
        </row>
        <row r="990">
          <cell r="E990">
            <v>963</v>
          </cell>
          <cell r="F990" t="str">
            <v>963-2022</v>
          </cell>
          <cell r="G990" t="str">
            <v>SECOP I</v>
          </cell>
          <cell r="H990" t="str">
            <v>No Aplica</v>
          </cell>
          <cell r="I990" t="str">
            <v>En Ejecución</v>
          </cell>
          <cell r="J990" t="str">
            <v>https://www.contratos.gov.co/consultas/detalleProceso.do?numConstancia=22-22-38903&amp;g-recaptcha</v>
          </cell>
          <cell r="K990" t="str">
            <v>963-2022</v>
          </cell>
          <cell r="M990" t="str">
            <v>X</v>
          </cell>
          <cell r="N990" t="str">
            <v>NIT</v>
          </cell>
          <cell r="O990">
            <v>899999061</v>
          </cell>
          <cell r="Q990" t="str">
            <v>No Aplica</v>
          </cell>
          <cell r="R990" t="str">
            <v>No Aplica</v>
          </cell>
          <cell r="S990" t="str">
            <v>SECRETARÍA DISTRITAL DE CULTURA RECREACIÓN Y DEPORTE (IDU), INSTITUTO DE DESARROLLO URBANO, EMPRESA DE RENOVACIÓN Y DESARROLLO URBANO DE BOGOTÁ (ERU), DEPARTAMENTO ADMINISTRATIVO DE DEFENSORÍA DEL ESPACIO PUBLICO (DADEP)</v>
          </cell>
          <cell r="T990" t="str">
            <v>SECRETARÍA DISTRITAL DE CULTURA RECREACIÓN Y DEPORTE (IDU), INSTITUTO DE DESARROLLO URBANO, EMPRESA DE RENOVACIÓN Y DESARROLLO URBANO DE BOGOTÁ (ERU), DEPARTAMENTO ADMINISTRATIVO DE DEFENSORÍA DEL ESPACIO PUBLICO (DADEP)</v>
          </cell>
          <cell r="U990" t="str">
            <v>No Aplica</v>
          </cell>
          <cell r="V990">
            <v>44764</v>
          </cell>
          <cell r="W990" t="str">
            <v>No Aplica</v>
          </cell>
          <cell r="X990" t="str">
            <v>No Aplica</v>
          </cell>
          <cell r="Y990" t="str">
            <v>No Aplica</v>
          </cell>
          <cell r="Z990" t="str">
            <v>Contratación Directa</v>
          </cell>
          <cell r="AA990" t="str">
            <v>Convenio</v>
          </cell>
          <cell r="AB990" t="str">
            <v>Interadministrativo</v>
          </cell>
          <cell r="AC990" t="str">
            <v>AUNAR ESFUERZOS Y CAPACIDADES TÉCNICAS, AMBIENTALES, JURÍDICAS, Y ADMINISTRATIVAS PARA REALIZAR EL PROYECTO "NODO DE EQUIPAMIENTOS ALTAMIRA, NEAL" Y EL "NODO DE EQUIPAMIENTOS LA GLORIA, NEG" DENTRO DEL "PROYECTO INTEGRAL DE REVITALIZACIÓN EN EL ÁMBITO DEL CABLE AÉREO SAN CRISTÓBAL, CASC"</v>
          </cell>
          <cell r="AD990">
            <v>44764</v>
          </cell>
          <cell r="AE990">
            <v>44764</v>
          </cell>
          <cell r="AF990">
            <v>44764</v>
          </cell>
          <cell r="AG990" t="str">
            <v>será el requerido para la ejecución efectiva de
las fases involucradas en este convenio, y se contará a partir del cumplimiento de los
requisitos de perfeccionamiento y ejecución</v>
          </cell>
          <cell r="AH990">
            <v>12</v>
          </cell>
          <cell r="AI990">
            <v>0</v>
          </cell>
          <cell r="AJ990">
            <v>12</v>
          </cell>
          <cell r="AK990">
            <v>12</v>
          </cell>
          <cell r="AL990">
            <v>0</v>
          </cell>
          <cell r="AM990" t="str">
            <v>será el requerido para la ejecución efectiva de las fases involucradas en este convenio, y se contará a partir del cumplimiento de los requisitos de perfeccionamiento y ejecución</v>
          </cell>
          <cell r="AN990" t="str">
            <v>será el requerido para la ejecución efectiva de
las fases involucradas en este convenio, y se contará a partir del cumplimiento de los
requisitos de perfeccionamiento y ejecución</v>
          </cell>
          <cell r="AO990">
            <v>0</v>
          </cell>
          <cell r="AP990">
            <v>0</v>
          </cell>
          <cell r="AQ990" t="str">
            <v>No Aplica</v>
          </cell>
          <cell r="AR990" t="e">
            <v>#VALUE!</v>
          </cell>
          <cell r="AS990" t="str">
            <v>No Genera Erogación</v>
          </cell>
          <cell r="AT990" t="str">
            <v>No Genera Erogación</v>
          </cell>
          <cell r="AU990" t="str">
            <v>No Genera Erogación</v>
          </cell>
          <cell r="AV990">
            <v>0</v>
          </cell>
          <cell r="AW990" t="str">
            <v>No Aplican Recursos</v>
          </cell>
          <cell r="AX990" t="str">
            <v>No Aplican Recursos</v>
          </cell>
          <cell r="AZ990" t="str">
            <v>No Genera Erogación</v>
          </cell>
          <cell r="BA990" t="str">
            <v>No Genera Erogación</v>
          </cell>
          <cell r="BB990">
            <v>44764</v>
          </cell>
          <cell r="BC990">
            <v>0</v>
          </cell>
          <cell r="BK990" t="str">
            <v/>
          </cell>
          <cell r="CE990" t="str">
            <v/>
          </cell>
          <cell r="CF990" t="str">
            <v/>
          </cell>
          <cell r="EO990" t="e">
            <v>#VALUE!</v>
          </cell>
          <cell r="EP990" t="e">
            <v>#VALUE!</v>
          </cell>
          <cell r="EU990" t="str">
            <v>DIANA ALEJANDRA RODRIGUEZ CORTES - Directora Instituto de Desarrollo Urbano - IDU Departamento Administrativo de Defensoría del Espacio Público- DADEP</v>
          </cell>
        </row>
        <row r="991">
          <cell r="E991">
            <v>964</v>
          </cell>
          <cell r="F991" t="str">
            <v>964-2022</v>
          </cell>
          <cell r="G991" t="str">
            <v>CO1.PCCNTR.3846821</v>
          </cell>
          <cell r="H991" t="str">
            <v>GESTIONAR  EL 100 % DE LA CERTIFICACION DEL SISTEMA DE GESTION AMBIENTAL BAJO LOS REQUISITOS DE  LA NORMA ISO 14001:2015</v>
          </cell>
          <cell r="I991" t="str">
            <v>En Ejecución</v>
          </cell>
          <cell r="J991" t="str">
            <v>https://community.secop.gov.co/Public/Tendering/OpportunityDetail/Index?noticeUID=CO1.NTC.3072331&amp;isFromPublicArea=True&amp;isModal=False</v>
          </cell>
          <cell r="K991" t="str">
            <v>SDHT-SDPP-PSP-027-2022</v>
          </cell>
          <cell r="L991" t="str">
            <v>X</v>
          </cell>
          <cell r="N991" t="str">
            <v>CC</v>
          </cell>
          <cell r="O991">
            <v>52712947</v>
          </cell>
          <cell r="Q991" t="str">
            <v>ROA SANCHEZ</v>
          </cell>
          <cell r="R991" t="str">
            <v>ERIKA JULIANA</v>
          </cell>
          <cell r="S991" t="str">
            <v>No Aplica</v>
          </cell>
          <cell r="T991" t="str">
            <v>ERIKA JULIANA ROA SANCHEZ</v>
          </cell>
          <cell r="U991" t="str">
            <v>F</v>
          </cell>
          <cell r="V991">
            <v>44769</v>
          </cell>
          <cell r="W991" t="str">
            <v>No Aplica</v>
          </cell>
          <cell r="X991">
            <v>44770</v>
          </cell>
          <cell r="Y991">
            <v>44800</v>
          </cell>
          <cell r="Z991" t="str">
            <v>Contratación Directa</v>
          </cell>
          <cell r="AA991" t="str">
            <v>Contrato</v>
          </cell>
          <cell r="AB991" t="str">
            <v>Prestación de Servicios Profesionales</v>
          </cell>
          <cell r="AC991" t="str">
            <v>Prestar servicios profesionales para liderar la ejecución de la auditoría interna al Sistema de Gestión Ambiental de la Secretaría Distrital del Hábitat según la norma ISO 14001:2015</v>
          </cell>
          <cell r="AD991">
            <v>44770</v>
          </cell>
          <cell r="AE991">
            <v>44770</v>
          </cell>
          <cell r="AF991">
            <v>44770</v>
          </cell>
          <cell r="AG991">
            <v>44800</v>
          </cell>
          <cell r="AH991">
            <v>1</v>
          </cell>
          <cell r="AI991">
            <v>0</v>
          </cell>
          <cell r="AJ991">
            <v>1</v>
          </cell>
          <cell r="AK991">
            <v>1</v>
          </cell>
          <cell r="AL991">
            <v>0</v>
          </cell>
          <cell r="AM991">
            <v>44800</v>
          </cell>
          <cell r="AN991">
            <v>44800</v>
          </cell>
          <cell r="AO991">
            <v>7280000</v>
          </cell>
          <cell r="AP991">
            <v>7280000</v>
          </cell>
          <cell r="AQ991">
            <v>7280000</v>
          </cell>
          <cell r="AR991">
            <v>0</v>
          </cell>
          <cell r="AS991">
            <v>3524</v>
          </cell>
          <cell r="AT991">
            <v>1280</v>
          </cell>
          <cell r="AU991">
            <v>44768</v>
          </cell>
          <cell r="AV991">
            <v>7280000</v>
          </cell>
          <cell r="AW991" t="str">
            <v>O23011605560000007602</v>
          </cell>
          <cell r="AX991" t="str">
            <v>INVERSION</v>
          </cell>
          <cell r="AZ991">
            <v>5000341854</v>
          </cell>
          <cell r="BA991">
            <v>1165</v>
          </cell>
          <cell r="BB991">
            <v>44769</v>
          </cell>
          <cell r="BC991">
            <v>7280000</v>
          </cell>
          <cell r="BK991" t="str">
            <v/>
          </cell>
          <cell r="CE991" t="str">
            <v/>
          </cell>
          <cell r="CF991" t="str">
            <v/>
          </cell>
          <cell r="EL991" t="str">
            <v>NO</v>
          </cell>
          <cell r="EM991" t="str">
            <v>No Aplica</v>
          </cell>
          <cell r="EN991">
            <v>120</v>
          </cell>
          <cell r="EO991">
            <v>44920</v>
          </cell>
          <cell r="EP991">
            <v>45700</v>
          </cell>
          <cell r="ES991" t="str">
            <v>Clausula 1 - Numeral 6 y 23</v>
          </cell>
          <cell r="ET99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91" t="str">
            <v>No Aplica</v>
          </cell>
        </row>
        <row r="992">
          <cell r="E992">
            <v>965</v>
          </cell>
          <cell r="F992" t="str">
            <v>965-2022</v>
          </cell>
          <cell r="G992" t="str">
            <v>CO1.PCCNTR.3846933</v>
          </cell>
          <cell r="H992" t="str">
            <v>IMPLEMENTAR 100 % DEL SISTEMA DE SERVICIO AL CIUDADANO.</v>
          </cell>
          <cell r="I992" t="str">
            <v>En Ejecución</v>
          </cell>
          <cell r="J992" t="str">
            <v>https://community.secop.gov.co/Public/Tendering/OpportunityDetail/Index?noticeUID=CO1.NTC.3072368&amp;isFromPublicArea=True&amp;isModal=False</v>
          </cell>
          <cell r="K992" t="str">
            <v>SDHT-SDA-PSAG-051-2022</v>
          </cell>
          <cell r="L992" t="str">
            <v>X</v>
          </cell>
          <cell r="N992" t="str">
            <v>CC</v>
          </cell>
          <cell r="O992">
            <v>31643225</v>
          </cell>
          <cell r="Q992" t="str">
            <v>MONTOYA OCAMPO</v>
          </cell>
          <cell r="R992" t="str">
            <v>CARLA VICTORIA</v>
          </cell>
          <cell r="S992" t="str">
            <v>No Aplica</v>
          </cell>
          <cell r="T992" t="str">
            <v>CARLA VICTORIA MONTOYA OCAMPO</v>
          </cell>
          <cell r="U992" t="str">
            <v>F</v>
          </cell>
          <cell r="V992">
            <v>44769</v>
          </cell>
          <cell r="W992" t="str">
            <v>No Aplica</v>
          </cell>
          <cell r="X992">
            <v>44770</v>
          </cell>
          <cell r="Y992">
            <v>44944</v>
          </cell>
          <cell r="Z992" t="str">
            <v>Contratación Directa</v>
          </cell>
          <cell r="AA992" t="str">
            <v>Contrato</v>
          </cell>
          <cell r="AB992" t="str">
            <v>Prestación de Servicios  de Apoyo a la Gestión</v>
          </cell>
          <cell r="AC992" t="str">
            <v xml:space="preserve">	PRESTAR SERVICIOS DE APOYO A LA GESTIÓN, PARA BRINDAR ATENCIÓN A LA CIUDADANÍA SOBRE LA OFERTA INSTITUCIONAL A TRAVÉS DE LOS CANALES OFICIALES DE LA ENTIDAD</v>
          </cell>
          <cell r="AD992">
            <v>44770</v>
          </cell>
          <cell r="AE992" t="str">
            <v>pendiente</v>
          </cell>
          <cell r="AF992">
            <v>44770</v>
          </cell>
          <cell r="AG992" t="str">
            <v>pendiente</v>
          </cell>
          <cell r="AH992">
            <v>5</v>
          </cell>
          <cell r="AI992">
            <v>22</v>
          </cell>
          <cell r="AJ992">
            <v>5.7333333333333334</v>
          </cell>
          <cell r="AK992">
            <v>5</v>
          </cell>
          <cell r="AL992">
            <v>22</v>
          </cell>
          <cell r="AM992">
            <v>44945</v>
          </cell>
          <cell r="AN992">
            <v>44945</v>
          </cell>
          <cell r="AO992">
            <v>20066667</v>
          </cell>
          <cell r="AP992">
            <v>20066667</v>
          </cell>
          <cell r="AQ992">
            <v>3500000</v>
          </cell>
          <cell r="AR992">
            <v>-0.3333333320915699</v>
          </cell>
          <cell r="AS992">
            <v>4066</v>
          </cell>
          <cell r="AT992">
            <v>1195</v>
          </cell>
          <cell r="AU992">
            <v>44753</v>
          </cell>
          <cell r="AV992">
            <v>20066667</v>
          </cell>
          <cell r="AW992" t="str">
            <v>O23011605560000007754</v>
          </cell>
          <cell r="AX992" t="str">
            <v>INVERSION</v>
          </cell>
          <cell r="AZ992" t="str">
            <v>5000341855</v>
          </cell>
          <cell r="BA992">
            <v>1166</v>
          </cell>
          <cell r="BB992">
            <v>44769</v>
          </cell>
          <cell r="BC992">
            <v>20066667</v>
          </cell>
          <cell r="BK992" t="str">
            <v/>
          </cell>
          <cell r="CE992" t="str">
            <v/>
          </cell>
          <cell r="CF992" t="str">
            <v/>
          </cell>
          <cell r="EL992" t="str">
            <v>NO</v>
          </cell>
          <cell r="EM992" t="str">
            <v>No Aplica</v>
          </cell>
          <cell r="EN992">
            <v>120</v>
          </cell>
          <cell r="EO992">
            <v>45065</v>
          </cell>
          <cell r="EP992">
            <v>45845</v>
          </cell>
          <cell r="ES992" t="str">
            <v>Clausula 1 - Numeral 6 y 23</v>
          </cell>
          <cell r="ET99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92" t="str">
            <v>No Aplica</v>
          </cell>
        </row>
        <row r="993">
          <cell r="E993">
            <v>966</v>
          </cell>
          <cell r="F993" t="str">
            <v>966-2022</v>
          </cell>
          <cell r="G993" t="str">
            <v>CO1.PCCNTR.3847673</v>
          </cell>
          <cell r="H993" t="str">
            <v>GESTIONAR Y ATENDER EL 100 % DE LOS REQUERIMIENTOS ALLEGADOS A LA ENTIDAD, RELACIONADOS CON ARRENDAMIENTO Y DESARROLLO DE VIVIENDA</v>
          </cell>
          <cell r="I993" t="str">
            <v>En Ejecución</v>
          </cell>
          <cell r="J993" t="str">
            <v>https://community.secop.gov.co/Public/Tendering/OpportunityDetail/Index?noticeUID=CO1.NTC.3073914&amp;isFromPublicArea=True&amp;isModal=False</v>
          </cell>
          <cell r="K993" t="str">
            <v>SDHT-SDICV-PSP-080-2022</v>
          </cell>
          <cell r="L993" t="str">
            <v>X</v>
          </cell>
          <cell r="N993" t="str">
            <v>CC</v>
          </cell>
          <cell r="O993">
            <v>1110588794</v>
          </cell>
          <cell r="Q993" t="str">
            <v>ESPITIA MORENO</v>
          </cell>
          <cell r="R993" t="str">
            <v>JUAN DAVID</v>
          </cell>
          <cell r="S993" t="str">
            <v>No Aplica</v>
          </cell>
          <cell r="T993" t="str">
            <v>JUAN DAVID ESPITIA MORENO</v>
          </cell>
          <cell r="U993" t="str">
            <v>M</v>
          </cell>
          <cell r="V993">
            <v>44770</v>
          </cell>
          <cell r="W993" t="str">
            <v>No Aplica</v>
          </cell>
          <cell r="X993">
            <v>44771</v>
          </cell>
          <cell r="Y993">
            <v>44941</v>
          </cell>
          <cell r="Z993" t="str">
            <v>Contratación Directa</v>
          </cell>
          <cell r="AA993" t="str">
            <v>Contrato</v>
          </cell>
          <cell r="AB993" t="str">
            <v>Prestación de Servicios Profesionales</v>
          </cell>
          <cell r="AC993" t="str">
            <v>PRESTAR SERVICIOS PROFESIONALES DE APOYO JURIDICO PARA SUSTANCIAR INVESTIGACIONES ADMINISTRATIVAS RELACIONADAS CON LA ENAJENACIÓN Y ARRENDAMIENTO DE VIVIENDA</v>
          </cell>
          <cell r="AD993">
            <v>44771</v>
          </cell>
          <cell r="AE993">
            <v>44771</v>
          </cell>
          <cell r="AF993">
            <v>44771</v>
          </cell>
          <cell r="AG993">
            <v>44938</v>
          </cell>
          <cell r="AH993">
            <v>5</v>
          </cell>
          <cell r="AI993">
            <v>15</v>
          </cell>
          <cell r="AJ993">
            <v>5.5</v>
          </cell>
          <cell r="AK993">
            <v>5</v>
          </cell>
          <cell r="AL993">
            <v>15</v>
          </cell>
          <cell r="AM993">
            <v>44939</v>
          </cell>
          <cell r="AN993">
            <v>44939</v>
          </cell>
          <cell r="AO993">
            <v>31440750</v>
          </cell>
          <cell r="AP993">
            <v>31440750</v>
          </cell>
          <cell r="AQ993">
            <v>5716500</v>
          </cell>
          <cell r="AR993">
            <v>0</v>
          </cell>
          <cell r="AS993">
            <v>2961</v>
          </cell>
          <cell r="AT993">
            <v>1168</v>
          </cell>
          <cell r="AU993">
            <v>44748</v>
          </cell>
          <cell r="AV993">
            <v>31440750</v>
          </cell>
          <cell r="AW993" t="str">
            <v>O23011603450000007812</v>
          </cell>
          <cell r="AX993" t="str">
            <v>INVERSION</v>
          </cell>
          <cell r="AZ993" t="str">
            <v>5000342077</v>
          </cell>
          <cell r="BA993">
            <v>1168</v>
          </cell>
          <cell r="BB993">
            <v>44770</v>
          </cell>
          <cell r="BC993">
            <v>31440750</v>
          </cell>
          <cell r="BK993" t="str">
            <v/>
          </cell>
          <cell r="CE993" t="str">
            <v/>
          </cell>
          <cell r="CF993" t="str">
            <v/>
          </cell>
          <cell r="EL993" t="str">
            <v>NO</v>
          </cell>
          <cell r="EM993" t="str">
            <v>No Aplica</v>
          </cell>
          <cell r="EN993">
            <v>120</v>
          </cell>
          <cell r="EO993">
            <v>45059</v>
          </cell>
          <cell r="EP993">
            <v>45839</v>
          </cell>
          <cell r="ES993" t="str">
            <v>Clausula 1 - Numeral 6 y 23</v>
          </cell>
          <cell r="ET99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93" t="str">
            <v>No Aplica</v>
          </cell>
        </row>
        <row r="994">
          <cell r="E994">
            <v>967</v>
          </cell>
          <cell r="F994" t="str">
            <v>967-2022</v>
          </cell>
          <cell r="G994" t="str">
            <v>CO1.PCCNTR.3848491</v>
          </cell>
          <cell r="H994" t="str">
            <v>GESTIONAR Y ATENDER EL 100 % DE LOS REQUERIMIENTOS ALLEGADOS A LA ENTIDAD, RELACIONADOS CON ARRENDAMIENTO Y DESARROLLO DE VIVIENDA</v>
          </cell>
          <cell r="I994" t="str">
            <v>En Ejecución</v>
          </cell>
          <cell r="J994" t="str">
            <v>https://community.secop.gov.co/Public/Tendering/OpportunityDetail/Index?noticeUID=CO1.NTC.3074538&amp;isFromPublicArea=True&amp;isModal=False</v>
          </cell>
          <cell r="K994" t="str">
            <v>SDHT-SDICV-PSP-079-2022</v>
          </cell>
          <cell r="L994" t="str">
            <v>X</v>
          </cell>
          <cell r="N994" t="str">
            <v>CC</v>
          </cell>
          <cell r="O994">
            <v>80927634</v>
          </cell>
          <cell r="Q994" t="str">
            <v>ROMERO MELO</v>
          </cell>
          <cell r="R994" t="str">
            <v>FERNANDO</v>
          </cell>
          <cell r="S994" t="str">
            <v>No Aplica</v>
          </cell>
          <cell r="T994" t="str">
            <v>FERNANDO ROMERO MELO</v>
          </cell>
          <cell r="U994" t="str">
            <v>M</v>
          </cell>
          <cell r="V994">
            <v>44770</v>
          </cell>
          <cell r="W994" t="str">
            <v>No Aplica</v>
          </cell>
          <cell r="X994">
            <v>44771</v>
          </cell>
          <cell r="Y994">
            <v>44938</v>
          </cell>
          <cell r="Z994" t="str">
            <v>Contratación Directa</v>
          </cell>
          <cell r="AA994" t="str">
            <v>Contrato</v>
          </cell>
          <cell r="AB994" t="str">
            <v>Prestación de Servicios Profesionales</v>
          </cell>
          <cell r="AC994" t="str">
            <v>PRESTAR SERVICIOS PROFESIONALES DE APOYO JURIDICO PARA SUSTANCIAR INVESTIGACIONES ADMINISTRATIVAS RELACIONADAS CON LA ENAJENACIÓN Y ARRENDAMIENTO DE VIVIENDA</v>
          </cell>
          <cell r="AD994">
            <v>44771</v>
          </cell>
          <cell r="AE994">
            <v>44771</v>
          </cell>
          <cell r="AF994">
            <v>44771</v>
          </cell>
          <cell r="AG994">
            <v>44938</v>
          </cell>
          <cell r="AH994">
            <v>5</v>
          </cell>
          <cell r="AI994">
            <v>15</v>
          </cell>
          <cell r="AJ994">
            <v>5.5</v>
          </cell>
          <cell r="AK994">
            <v>5</v>
          </cell>
          <cell r="AL994">
            <v>15</v>
          </cell>
          <cell r="AM994">
            <v>44939</v>
          </cell>
          <cell r="AN994">
            <v>44939</v>
          </cell>
          <cell r="AO994">
            <v>31440750</v>
          </cell>
          <cell r="AP994">
            <v>31440750</v>
          </cell>
          <cell r="AQ994">
            <v>5716500</v>
          </cell>
          <cell r="AR994">
            <v>0</v>
          </cell>
          <cell r="AS994">
            <v>2970</v>
          </cell>
          <cell r="AT994">
            <v>1169</v>
          </cell>
          <cell r="AU994">
            <v>44748</v>
          </cell>
          <cell r="AV994">
            <v>31440750</v>
          </cell>
          <cell r="AW994" t="str">
            <v>O23011603450000007812</v>
          </cell>
          <cell r="AX994" t="str">
            <v>INVERSION</v>
          </cell>
          <cell r="AZ994" t="str">
            <v>5000342299</v>
          </cell>
          <cell r="BA994">
            <v>1170</v>
          </cell>
          <cell r="BB994">
            <v>44771</v>
          </cell>
          <cell r="BC994">
            <v>31440750</v>
          </cell>
          <cell r="BK994" t="str">
            <v/>
          </cell>
          <cell r="CE994" t="str">
            <v/>
          </cell>
          <cell r="CF994" t="str">
            <v/>
          </cell>
          <cell r="EO994">
            <v>44939</v>
          </cell>
          <cell r="EP994">
            <v>45839</v>
          </cell>
          <cell r="ES994" t="str">
            <v>Clausula 1 - Numeral 6 y 23</v>
          </cell>
          <cell r="ET994"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94" t="str">
            <v>No Aplica</v>
          </cell>
        </row>
        <row r="995">
          <cell r="E995">
            <v>968</v>
          </cell>
          <cell r="F995" t="str">
            <v>968-2022</v>
          </cell>
          <cell r="G995" t="str">
            <v>CO1.PCCNTR.3848870</v>
          </cell>
          <cell r="H995" t="str">
            <v>IMPLEMENTAR 100 % DEL SISTEMA DE SERVICIO AL CIUDADANO.</v>
          </cell>
          <cell r="I995" t="str">
            <v>En Ejecución</v>
          </cell>
          <cell r="J995" t="str">
            <v>https://community.secop.gov.co/Public/Tendering/OpportunityDetail/Index?noticeUID=CO1.NTC.3074404&amp;isFromPublicArea=True&amp;isModal=False</v>
          </cell>
          <cell r="K995" t="str">
            <v>SDHT-SDA-PSP-066-2022</v>
          </cell>
          <cell r="L995" t="str">
            <v>X</v>
          </cell>
          <cell r="N995" t="str">
            <v>CC</v>
          </cell>
          <cell r="O995">
            <v>1030636071</v>
          </cell>
          <cell r="Q995" t="str">
            <v>FERNANDEZ ALVARADO</v>
          </cell>
          <cell r="R995" t="str">
            <v>HARLEY FERNEY</v>
          </cell>
          <cell r="S995" t="str">
            <v>No Aplica</v>
          </cell>
          <cell r="T995" t="str">
            <v>HARLEY FERNEY FERNANDEZ ALVARADO</v>
          </cell>
          <cell r="U995" t="str">
            <v>M</v>
          </cell>
          <cell r="V995">
            <v>44769</v>
          </cell>
          <cell r="W995" t="str">
            <v>No Aplica</v>
          </cell>
          <cell r="X995">
            <v>44770</v>
          </cell>
          <cell r="Y995">
            <v>44944</v>
          </cell>
          <cell r="Z995" t="str">
            <v>Contratación Directa</v>
          </cell>
          <cell r="AA995" t="str">
            <v>Contrato</v>
          </cell>
          <cell r="AB995" t="str">
            <v>Prestación de Servicios Profesionales</v>
          </cell>
          <cell r="AC995" t="str">
            <v>PRESTAR SERVICIOS PROFESIONALES PARA APOYAR LAS ACTIVIDADES ADMINISTRATIVAS, ASÍ COMO EL APOYO EN EL SEGUIMIENTO A LA GENERACIÓN Y ANÁLISIS DE DATOS, RELACIONADOS CON EL PROCESO DE SERVICIO A LA CIUDADANÍA</v>
          </cell>
          <cell r="AD995">
            <v>44770</v>
          </cell>
          <cell r="AE995">
            <v>44770</v>
          </cell>
          <cell r="AF995">
            <v>44770</v>
          </cell>
          <cell r="AG995">
            <v>44944</v>
          </cell>
          <cell r="AH995">
            <v>5</v>
          </cell>
          <cell r="AI995">
            <v>22</v>
          </cell>
          <cell r="AJ995">
            <v>5.7333333333333334</v>
          </cell>
          <cell r="AK995">
            <v>5</v>
          </cell>
          <cell r="AL995">
            <v>22</v>
          </cell>
          <cell r="AM995">
            <v>44945</v>
          </cell>
          <cell r="AN995">
            <v>44945</v>
          </cell>
          <cell r="AO995">
            <v>25800000</v>
          </cell>
          <cell r="AP995">
            <v>25800000</v>
          </cell>
          <cell r="AQ995">
            <v>4500000</v>
          </cell>
          <cell r="AR995">
            <v>0</v>
          </cell>
          <cell r="AS995">
            <v>4050</v>
          </cell>
          <cell r="AT995">
            <v>1196</v>
          </cell>
          <cell r="AU995">
            <v>44753</v>
          </cell>
          <cell r="AV995">
            <v>25800000</v>
          </cell>
          <cell r="AW995" t="str">
            <v>O23011605560000007754</v>
          </cell>
          <cell r="AX995" t="str">
            <v>INVERSION</v>
          </cell>
          <cell r="AZ995" t="str">
            <v>5000341690</v>
          </cell>
          <cell r="BA995">
            <v>1163</v>
          </cell>
          <cell r="BB995">
            <v>44769</v>
          </cell>
          <cell r="BC995">
            <v>25800000</v>
          </cell>
          <cell r="BK995" t="str">
            <v/>
          </cell>
          <cell r="CE995" t="str">
            <v/>
          </cell>
          <cell r="CF995" t="str">
            <v/>
          </cell>
          <cell r="EL995" t="str">
            <v>NO</v>
          </cell>
          <cell r="EM995" t="str">
            <v>No Aplica</v>
          </cell>
          <cell r="EN995">
            <v>120</v>
          </cell>
          <cell r="EO995">
            <v>45065</v>
          </cell>
          <cell r="EP995">
            <v>45845</v>
          </cell>
          <cell r="ES995" t="str">
            <v>Clausula 1 - Numeral 6 y 23</v>
          </cell>
          <cell r="ET995"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95" t="str">
            <v>No Aplica</v>
          </cell>
        </row>
        <row r="996">
          <cell r="E996">
            <v>969</v>
          </cell>
          <cell r="F996" t="str">
            <v>969-2022</v>
          </cell>
          <cell r="G996" t="str">
            <v>CO1.PCCNTR.3857241</v>
          </cell>
          <cell r="H996" t="str">
            <v>PROMOVER 100 % DE LA IMPLEMENTACIÓN DE LAS FUENTES DE FINANCIACIÓN PARA EL HÁBITAT</v>
          </cell>
          <cell r="I996" t="str">
            <v>En Ejecución</v>
          </cell>
          <cell r="J996" t="str">
            <v>https://community.secop.gov.co/Public/Tendering/OpportunityDetail/Index?noticeUID=CO1.NTC.3082938&amp;isFromPublicArea=True&amp;isModal=False</v>
          </cell>
          <cell r="K996" t="str">
            <v>SDHT-SDRPRI-PSP-036-2022</v>
          </cell>
          <cell r="L996" t="str">
            <v>X</v>
          </cell>
          <cell r="N996" t="str">
            <v>CC</v>
          </cell>
          <cell r="O996">
            <v>1024474211</v>
          </cell>
          <cell r="P996">
            <v>0</v>
          </cell>
          <cell r="Q996" t="str">
            <v>TORRES MATIZ</v>
          </cell>
          <cell r="R996" t="str">
            <v>GLORIA OLIVIA</v>
          </cell>
          <cell r="S996" t="str">
            <v>No Aplica</v>
          </cell>
          <cell r="T996" t="str">
            <v>GLORIA OLIVIA TORRES MATIZ</v>
          </cell>
          <cell r="U996" t="str">
            <v>F</v>
          </cell>
          <cell r="V996">
            <v>44771</v>
          </cell>
          <cell r="W996" t="str">
            <v>No Aplica</v>
          </cell>
          <cell r="X996">
            <v>44774</v>
          </cell>
          <cell r="Y996">
            <v>44926</v>
          </cell>
          <cell r="Z996" t="str">
            <v>Contratación Directa</v>
          </cell>
          <cell r="AA996" t="str">
            <v>Contrato</v>
          </cell>
          <cell r="AB996" t="str">
            <v>Prestación de Servicios Profesionales</v>
          </cell>
          <cell r="AC996" t="str">
            <v>Prestar sus servicios profesionales de seguimiento y control del programa Educación e Inclusión Financiera en la Escuela Virtual del Hábitat, en el marco del diseño e implementación de los instrumentos de financiación para la adquisición de vivienda</v>
          </cell>
          <cell r="AD996">
            <v>44774</v>
          </cell>
          <cell r="AE996">
            <v>44774</v>
          </cell>
          <cell r="AF996">
            <v>44774</v>
          </cell>
          <cell r="AG996">
            <v>44926</v>
          </cell>
          <cell r="AH996">
            <v>5</v>
          </cell>
          <cell r="AI996">
            <v>0</v>
          </cell>
          <cell r="AJ996">
            <v>5</v>
          </cell>
          <cell r="AK996">
            <v>5</v>
          </cell>
          <cell r="AL996">
            <v>0</v>
          </cell>
          <cell r="AM996">
            <v>44926</v>
          </cell>
          <cell r="AN996">
            <v>44926</v>
          </cell>
          <cell r="AO996">
            <v>30900000</v>
          </cell>
          <cell r="AP996">
            <v>30900000</v>
          </cell>
          <cell r="AQ996">
            <v>6180000</v>
          </cell>
          <cell r="AR996">
            <v>0</v>
          </cell>
          <cell r="AS996">
            <v>4027</v>
          </cell>
          <cell r="AT996">
            <v>1223</v>
          </cell>
          <cell r="AU996">
            <v>44763</v>
          </cell>
          <cell r="AV996">
            <v>30900000</v>
          </cell>
          <cell r="AW996" t="str">
            <v>O23011601190000007825</v>
          </cell>
          <cell r="AX996" t="str">
            <v>INVERSION</v>
          </cell>
          <cell r="AZ996">
            <v>5000343140</v>
          </cell>
          <cell r="BA996">
            <v>1172</v>
          </cell>
          <cell r="BB996">
            <v>44774</v>
          </cell>
          <cell r="BC996">
            <v>30900000</v>
          </cell>
          <cell r="BK996" t="str">
            <v/>
          </cell>
          <cell r="CE996" t="str">
            <v/>
          </cell>
          <cell r="CF996" t="str">
            <v/>
          </cell>
          <cell r="EO996">
            <v>44926</v>
          </cell>
          <cell r="EP996">
            <v>45826</v>
          </cell>
        </row>
        <row r="997">
          <cell r="E997">
            <v>970</v>
          </cell>
          <cell r="F997" t="str">
            <v>970-2022</v>
          </cell>
          <cell r="G997" t="str">
            <v>CO1.PCCNTR.3858924</v>
          </cell>
          <cell r="H997" t="str">
            <v xml:space="preserve">ASIGNAR 4500 SUBSIDIOS PARA MEJORAMIENTO DE VIVIENDA PRIORIZANDO HOGARES CON JEFATURA FEMENINA, PERSONAS CON DISCAPACIDAD, VÍCTIMAS DEL CONFLICTO ARMADO, POBLACIÓN ÉTNICA Y ADULTOS MAYORES </v>
          </cell>
          <cell r="I997" t="str">
            <v>En Ejecución</v>
          </cell>
          <cell r="J997" t="str">
            <v>https://community.secop.gov.co/Public/Tendering/OpportunityDetail/Index?noticeUID=CO1.NTC.3084260&amp;isFromPublicArea=True&amp;isModal=False</v>
          </cell>
          <cell r="K997" t="str">
            <v>SDHT-SDB-PAG-132-2022</v>
          </cell>
          <cell r="L997" t="str">
            <v>X</v>
          </cell>
          <cell r="N997" t="str">
            <v>CC</v>
          </cell>
          <cell r="O997">
            <v>52620942</v>
          </cell>
          <cell r="P997">
            <v>0</v>
          </cell>
          <cell r="Q997" t="str">
            <v>ACOSTA BARRETO</v>
          </cell>
          <cell r="R997" t="str">
            <v>MARGARITA MARIA</v>
          </cell>
          <cell r="S997" t="str">
            <v>No Aplica</v>
          </cell>
          <cell r="T997" t="str">
            <v>MARGARITA MARIA ACOSTA BARRETO</v>
          </cell>
          <cell r="U997" t="str">
            <v>F</v>
          </cell>
          <cell r="V997">
            <v>44774</v>
          </cell>
          <cell r="W997">
            <v>44776</v>
          </cell>
          <cell r="X997">
            <v>44775</v>
          </cell>
          <cell r="Y997">
            <v>45261</v>
          </cell>
          <cell r="Z997" t="str">
            <v>Contratación Directa</v>
          </cell>
          <cell r="AA997" t="str">
            <v>Contrato</v>
          </cell>
          <cell r="AB997" t="str">
            <v>Prestación de Servicios  de Apoyo a la Gestión</v>
          </cell>
          <cell r="AC997" t="str">
            <v>PRESTAR SERVICIOS DE APOYO A LA GESTIÓN PARA EL ALISTAMIENTO Y ORGANIZACIÓN DE INFORMACIÓN REFERENTE A LA ESTRUCTURACIÓN DE LOS MEJORAMIENTOS DE VIVIENDA - MODALIDAD HABITABILIDAD EN LOS TERRITORIOS PRIORIZADOS POR LA SECRETARÍA DISTRITAL DEL HÁBITAT</v>
          </cell>
          <cell r="AD997">
            <v>44776</v>
          </cell>
          <cell r="AE997" t="str">
            <v>Pendiente</v>
          </cell>
          <cell r="AF997">
            <v>44776</v>
          </cell>
          <cell r="AG997" t="str">
            <v>Pendiente</v>
          </cell>
          <cell r="AH997">
            <v>4</v>
          </cell>
          <cell r="AI997">
            <v>28</v>
          </cell>
          <cell r="AJ997">
            <v>4.9333333333333336</v>
          </cell>
          <cell r="AK997">
            <v>4</v>
          </cell>
          <cell r="AL997">
            <v>28</v>
          </cell>
          <cell r="AM997">
            <v>44938</v>
          </cell>
          <cell r="AN997">
            <v>44938</v>
          </cell>
          <cell r="AO997">
            <v>17600000</v>
          </cell>
          <cell r="AP997">
            <v>17600000</v>
          </cell>
          <cell r="AQ997">
            <v>3300000</v>
          </cell>
          <cell r="AR997">
            <v>-1320000</v>
          </cell>
          <cell r="AS997">
            <v>3965</v>
          </cell>
          <cell r="AT997">
            <v>1284</v>
          </cell>
          <cell r="AU997">
            <v>44769</v>
          </cell>
          <cell r="AV997">
            <v>17600000</v>
          </cell>
          <cell r="AW997" t="str">
            <v>O23011601010000007715</v>
          </cell>
          <cell r="AX997" t="str">
            <v>INVERSION</v>
          </cell>
          <cell r="AZ997">
            <v>5000343883</v>
          </cell>
          <cell r="BA997">
            <v>1176</v>
          </cell>
          <cell r="BB997">
            <v>44775</v>
          </cell>
          <cell r="BC997">
            <v>17600000</v>
          </cell>
          <cell r="BK997" t="str">
            <v/>
          </cell>
          <cell r="CE997" t="str">
            <v/>
          </cell>
          <cell r="CF997" t="str">
            <v/>
          </cell>
          <cell r="EL997" t="str">
            <v>NO</v>
          </cell>
          <cell r="EM997" t="str">
            <v>No Aplica</v>
          </cell>
          <cell r="EN997">
            <v>120</v>
          </cell>
          <cell r="EO997">
            <v>45058</v>
          </cell>
          <cell r="EP997">
            <v>45838</v>
          </cell>
          <cell r="ES997" t="str">
            <v>Clausula 1 - Numeral 6 y 23</v>
          </cell>
          <cell r="ET997"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97" t="str">
            <v>No aplica</v>
          </cell>
        </row>
        <row r="998">
          <cell r="E998">
            <v>971</v>
          </cell>
          <cell r="F998" t="str">
            <v>971-2022</v>
          </cell>
          <cell r="G998" t="str">
            <v>CO1.PCCNTR.3858684</v>
          </cell>
          <cell r="H998" t="str">
            <v>ELABORAR 8 DOCUMENTOS DE LINEAMIENTOS DE INTERVENCIÓN, GESTIÓN INTERINSTITUCIONAL Y EVALUACIÓN DE LAS INTERVENCIONES TERRITORIALES EN LOS 8 TERRITORIOS PRIORIZADOS EN ÁREAS DE ORIGEN INFORMAL</v>
          </cell>
          <cell r="I998" t="str">
            <v>En Ejecución</v>
          </cell>
          <cell r="J998" t="str">
            <v>https://community.secop.gov.co/Public/Tendering/OpportunityDetail/Index?noticeUID=CO1.NTC.3084197&amp;isFromPublicArea=True&amp;isModal=False</v>
          </cell>
          <cell r="K998" t="str">
            <v>SDHT-SDB-PSP-131-2022</v>
          </cell>
          <cell r="L998" t="str">
            <v>X</v>
          </cell>
          <cell r="N998" t="str">
            <v>CC</v>
          </cell>
          <cell r="O998">
            <v>52365769</v>
          </cell>
          <cell r="P998">
            <v>0</v>
          </cell>
          <cell r="Q998" t="str">
            <v>MENDEZ LOZANO</v>
          </cell>
          <cell r="R998" t="str">
            <v>LUZ ANYELA</v>
          </cell>
          <cell r="S998" t="str">
            <v>No Aplica</v>
          </cell>
          <cell r="T998" t="str">
            <v>LUZ ANYELA MENDEZ LOZANO</v>
          </cell>
          <cell r="U998" t="str">
            <v>F</v>
          </cell>
          <cell r="V998">
            <v>44774</v>
          </cell>
          <cell r="W998">
            <v>44776</v>
          </cell>
          <cell r="X998">
            <v>44775</v>
          </cell>
          <cell r="Y998">
            <v>45261</v>
          </cell>
          <cell r="Z998" t="str">
            <v>Contratación Directa</v>
          </cell>
          <cell r="AA998" t="str">
            <v>Contrato</v>
          </cell>
          <cell r="AB998" t="str">
            <v>Prestación de Servicios Profesionales</v>
          </cell>
          <cell r="AC998" t="str">
            <v>PRESTAR SERVICIOS PROFESIONALES PARA APOYAR LA DEFINICIÓN, EJECUCIÓN, SEGUIMIENTO Y EVALUACIÓN DE LAS ACCIONES PLANTEADAS POR LA SECRETARÍA DISTRITAL DEL HÁBITAT EN LOS TERRITORIOS PRIORIZADOS</v>
          </cell>
          <cell r="AD998">
            <v>44776</v>
          </cell>
          <cell r="AE998" t="str">
            <v>Pendiente</v>
          </cell>
          <cell r="AF998">
            <v>44776</v>
          </cell>
          <cell r="AG998" t="str">
            <v>Pendiente</v>
          </cell>
          <cell r="AH998">
            <v>5</v>
          </cell>
          <cell r="AI998">
            <v>10</v>
          </cell>
          <cell r="AJ998">
            <v>5.333333333333333</v>
          </cell>
          <cell r="AK998">
            <v>5</v>
          </cell>
          <cell r="AL998">
            <v>10</v>
          </cell>
          <cell r="AM998">
            <v>44938</v>
          </cell>
          <cell r="AN998">
            <v>44938</v>
          </cell>
          <cell r="AO998">
            <v>38933333</v>
          </cell>
          <cell r="AP998">
            <v>38933333</v>
          </cell>
          <cell r="AQ998">
            <v>7300000</v>
          </cell>
          <cell r="AR998">
            <v>0.3333333358168602</v>
          </cell>
          <cell r="AS998">
            <v>3968</v>
          </cell>
          <cell r="AT998">
            <v>1286</v>
          </cell>
          <cell r="AU998">
            <v>44769</v>
          </cell>
          <cell r="AV998">
            <v>38933333</v>
          </cell>
          <cell r="AW998" t="str">
            <v>O23011601190000007575</v>
          </cell>
          <cell r="AX998" t="str">
            <v>INVERSION</v>
          </cell>
          <cell r="AZ998">
            <v>5000343892</v>
          </cell>
          <cell r="BA998">
            <v>1177</v>
          </cell>
          <cell r="BB998">
            <v>44775</v>
          </cell>
          <cell r="BC998">
            <v>38933333</v>
          </cell>
          <cell r="BK998" t="str">
            <v/>
          </cell>
          <cell r="CE998" t="str">
            <v/>
          </cell>
          <cell r="CF998" t="str">
            <v/>
          </cell>
          <cell r="EL998" t="str">
            <v>NO</v>
          </cell>
          <cell r="EM998" t="str">
            <v>No Aplica</v>
          </cell>
          <cell r="EN998">
            <v>120</v>
          </cell>
          <cell r="EO998">
            <v>45058</v>
          </cell>
          <cell r="EP998">
            <v>45838</v>
          </cell>
          <cell r="ES998" t="str">
            <v>Clausula 1 - Numeral 6 y 23</v>
          </cell>
          <cell r="ET998"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98" t="str">
            <v>No aplica</v>
          </cell>
        </row>
        <row r="999">
          <cell r="E999">
            <v>972</v>
          </cell>
          <cell r="F999" t="str">
            <v>972-2022</v>
          </cell>
          <cell r="G999" t="str">
            <v>CO1.PCCNTR.3865041</v>
          </cell>
          <cell r="H999" t="str">
            <v>EJECUTAR 100 % DEL PROGRAMA DE SANEAMIENTO FISCAL Y FINANCIERO</v>
          </cell>
          <cell r="I999" t="str">
            <v>En Ejecución</v>
          </cell>
          <cell r="J999" t="str">
            <v>https://community.secop.gov.co/Public/Tendering/OpportunityDetail/Index?noticeUID=CO1.NTC.3090992&amp;isFromPublicArea=True&amp;isModal=False</v>
          </cell>
          <cell r="K999" t="str">
            <v>SDHT-SDF-PSP-019- 2022</v>
          </cell>
          <cell r="L999" t="str">
            <v>X</v>
          </cell>
          <cell r="N999" t="str">
            <v>CC</v>
          </cell>
          <cell r="O999">
            <v>19498436</v>
          </cell>
          <cell r="P999">
            <v>0</v>
          </cell>
          <cell r="Q999" t="str">
            <v>PARRA DIAZ</v>
          </cell>
          <cell r="R999" t="str">
            <v>LUIS CARLOS</v>
          </cell>
          <cell r="S999" t="str">
            <v>No Aplica</v>
          </cell>
          <cell r="T999" t="str">
            <v>LUIS CARLOS PARRA DIAZ</v>
          </cell>
          <cell r="U999" t="str">
            <v>M</v>
          </cell>
          <cell r="V999">
            <v>44774</v>
          </cell>
          <cell r="W999" t="str">
            <v>No Aplica</v>
          </cell>
          <cell r="X999">
            <v>44776</v>
          </cell>
          <cell r="Y999">
            <v>44947</v>
          </cell>
          <cell r="Z999" t="str">
            <v>Contratación Directa</v>
          </cell>
          <cell r="AA999" t="str">
            <v>Contrato</v>
          </cell>
          <cell r="AB999" t="str">
            <v>Prestación de Servicios Profesionales</v>
          </cell>
          <cell r="AC999" t="str">
            <v>PRESTAR SERVICIOS PROFESIONALES PARA APOYAR EL PROCESO DE PAGOS A CARGO DE LA SUBDIRECCION FINANCIERA DE LA SECRETARIA DISTRITAL DEL HABITAT</v>
          </cell>
          <cell r="AD999">
            <v>44776</v>
          </cell>
          <cell r="AE999">
            <v>44776</v>
          </cell>
          <cell r="AF999">
            <v>44776</v>
          </cell>
          <cell r="AG999">
            <v>44947</v>
          </cell>
          <cell r="AH999">
            <v>5</v>
          </cell>
          <cell r="AI999">
            <v>19</v>
          </cell>
          <cell r="AJ999">
            <v>5.6333333333333329</v>
          </cell>
          <cell r="AK999">
            <v>5</v>
          </cell>
          <cell r="AL999">
            <v>19</v>
          </cell>
          <cell r="AM999">
            <v>44947</v>
          </cell>
          <cell r="AN999">
            <v>44947</v>
          </cell>
          <cell r="AO999">
            <v>37743333</v>
          </cell>
          <cell r="AP999">
            <v>37743333</v>
          </cell>
          <cell r="AQ999">
            <v>6700000</v>
          </cell>
          <cell r="AR999">
            <v>0.3333333358168602</v>
          </cell>
          <cell r="AS999">
            <v>4041</v>
          </cell>
          <cell r="AT999">
            <v>1238</v>
          </cell>
          <cell r="AU999">
            <v>44763</v>
          </cell>
          <cell r="AV999">
            <v>37743333</v>
          </cell>
          <cell r="AW999" t="str">
            <v>O23011605560000007754</v>
          </cell>
          <cell r="AX999" t="str">
            <v>INVERSION</v>
          </cell>
          <cell r="AZ999">
            <v>5000343897</v>
          </cell>
          <cell r="BA999">
            <v>1178</v>
          </cell>
          <cell r="BB999">
            <v>44775</v>
          </cell>
          <cell r="BC999">
            <v>37743333</v>
          </cell>
          <cell r="BK999" t="str">
            <v/>
          </cell>
          <cell r="CE999" t="str">
            <v/>
          </cell>
          <cell r="CF999" t="str">
            <v/>
          </cell>
          <cell r="EL999" t="str">
            <v>NO</v>
          </cell>
          <cell r="EM999" t="str">
            <v>No Aplica</v>
          </cell>
          <cell r="EN999">
            <v>120</v>
          </cell>
          <cell r="EO999">
            <v>45067</v>
          </cell>
          <cell r="EP999">
            <v>45847</v>
          </cell>
          <cell r="ES999" t="str">
            <v>Clausula 1 - Numeral 6 y 23</v>
          </cell>
          <cell r="ET999"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999" t="str">
            <v>No aplica</v>
          </cell>
        </row>
        <row r="1000">
          <cell r="E1000">
            <v>973</v>
          </cell>
          <cell r="F1000" t="str">
            <v>973-2022</v>
          </cell>
          <cell r="G1000" t="str">
            <v>CO1.PCCNTR.3898450</v>
          </cell>
          <cell r="H1000" t="str">
            <v>EJECUTAR  6 ESTRATEGIAS PARA EL FORTALECIMIENTO DE LA PARTICIPACIÓN CIUDADANA EN LOS TEMAS ESTRATÉGICOS DEL SECTOR</v>
          </cell>
          <cell r="I1000" t="str">
            <v>En Ejecución</v>
          </cell>
          <cell r="J1000" t="str">
            <v>https://community.secop.gov.co/Public/Tendering/OpportunityDetail/Index?noticeUID=CO1.NTC.3127438&amp;isFromPublicArea=True&amp;isModal=False</v>
          </cell>
          <cell r="K1000" t="str">
            <v>SDHT-SPRC-PSP-036-2022</v>
          </cell>
          <cell r="L1000" t="str">
            <v>X</v>
          </cell>
          <cell r="N1000" t="str">
            <v>CC</v>
          </cell>
          <cell r="O1000">
            <v>79878651</v>
          </cell>
          <cell r="P1000">
            <v>0</v>
          </cell>
          <cell r="Q1000" t="str">
            <v>PARRA LOPEZ</v>
          </cell>
          <cell r="R1000" t="str">
            <v>GABRIEL ANDRES</v>
          </cell>
          <cell r="S1000" t="str">
            <v>No Aplica</v>
          </cell>
          <cell r="T1000" t="str">
            <v>GABRIEL ANDRES PARRA LOPEZ</v>
          </cell>
          <cell r="U1000" t="str">
            <v>M</v>
          </cell>
          <cell r="V1000">
            <v>44782</v>
          </cell>
          <cell r="W1000" t="str">
            <v>No Aplica</v>
          </cell>
          <cell r="X1000">
            <v>44783</v>
          </cell>
          <cell r="Y1000">
            <v>44950</v>
          </cell>
          <cell r="Z1000" t="str">
            <v>Contratación Directa</v>
          </cell>
          <cell r="AA1000" t="str">
            <v>Contrato</v>
          </cell>
          <cell r="AB1000" t="str">
            <v>Prestación de Servicios Profesionales</v>
          </cell>
          <cell r="AC1000" t="str">
            <v>PRESTAR SERVICIOS PROFESIONALES PARA APOYAR LA SUPERVISIÓN DEL COMPONENTE ADMINISTRATIVO, FINANCIERO Y OPERATIVO EN EL MARCO DE LA ESTRATEGIA CONÉCTATE CON TU TERRITORIO EN LAS INTERVENCIONES PRIORIZADAS POR LA SECRETARÍA DISTRITAL DEL HÁBITAT.</v>
          </cell>
          <cell r="AD1000">
            <v>44783</v>
          </cell>
          <cell r="AE1000" t="str">
            <v>Pendiente</v>
          </cell>
          <cell r="AF1000">
            <v>44783</v>
          </cell>
          <cell r="AG1000" t="str">
            <v>Pendiente</v>
          </cell>
          <cell r="AH1000">
            <v>5</v>
          </cell>
          <cell r="AI1000">
            <v>15</v>
          </cell>
          <cell r="AJ1000">
            <v>5.5</v>
          </cell>
          <cell r="AK1000">
            <v>5</v>
          </cell>
          <cell r="AL1000">
            <v>15</v>
          </cell>
          <cell r="AM1000">
            <v>44950</v>
          </cell>
          <cell r="AN1000">
            <v>44950</v>
          </cell>
          <cell r="AO1000">
            <v>40150000</v>
          </cell>
          <cell r="AP1000">
            <v>40150000</v>
          </cell>
          <cell r="AQ1000" t="str">
            <v>$7.300.000</v>
          </cell>
          <cell r="AR1000">
            <v>0</v>
          </cell>
          <cell r="AS1000">
            <v>4031</v>
          </cell>
          <cell r="AT1000">
            <v>1256</v>
          </cell>
          <cell r="AU1000">
            <v>44764</v>
          </cell>
          <cell r="AV1000">
            <v>40150000</v>
          </cell>
          <cell r="AW1000" t="str">
            <v>O23011601210000007590</v>
          </cell>
          <cell r="AX1000" t="str">
            <v>INVERSION</v>
          </cell>
          <cell r="AZ1000">
            <v>5000347640</v>
          </cell>
          <cell r="BA1000">
            <v>1207</v>
          </cell>
          <cell r="BB1000">
            <v>44783</v>
          </cell>
          <cell r="BC1000">
            <v>40150000</v>
          </cell>
          <cell r="BK1000" t="str">
            <v/>
          </cell>
          <cell r="CE1000" t="str">
            <v/>
          </cell>
          <cell r="CF1000" t="str">
            <v/>
          </cell>
          <cell r="EL1000" t="str">
            <v>NO</v>
          </cell>
          <cell r="EM1000" t="str">
            <v>No Aplica</v>
          </cell>
          <cell r="EN1000">
            <v>120</v>
          </cell>
          <cell r="EO1000">
            <v>45070</v>
          </cell>
          <cell r="EP1000">
            <v>45850</v>
          </cell>
          <cell r="ES1000" t="str">
            <v>Clausula 1 - Numeral 6 y 23</v>
          </cell>
          <cell r="ET1000"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00" t="str">
            <v>No aplica</v>
          </cell>
        </row>
        <row r="1001">
          <cell r="E1001">
            <v>974</v>
          </cell>
          <cell r="F1001" t="str">
            <v>974-2022</v>
          </cell>
          <cell r="G1001" t="str">
            <v>CO1.PCCNTR.3869337</v>
          </cell>
          <cell r="H1001" t="str">
            <v>IMPLEMENTAR 100 % DEL SISTEMA DE SERVICIO AL CIUDADANO.</v>
          </cell>
          <cell r="I1001" t="str">
            <v>En Ejecución</v>
          </cell>
          <cell r="J1001" t="str">
            <v>https://community.secop.gov.co/Public/Tendering/OpportunityDetail/Index?noticeUID=CO1.NTC.3096709&amp;isFromPublicArea=True&amp;isModal=False</v>
          </cell>
          <cell r="K1001" t="str">
            <v>SDHT-SDA-PSAG-058-2022</v>
          </cell>
          <cell r="L1001" t="str">
            <v>X</v>
          </cell>
          <cell r="N1001" t="str">
            <v>CC</v>
          </cell>
          <cell r="O1001">
            <v>1010214716</v>
          </cell>
          <cell r="P1001">
            <v>0</v>
          </cell>
          <cell r="Q1001" t="str">
            <v>FORERO BONILLA</v>
          </cell>
          <cell r="R1001" t="str">
            <v>KATHERINE</v>
          </cell>
          <cell r="S1001" t="str">
            <v>No Aplica</v>
          </cell>
          <cell r="T1001" t="str">
            <v>KATHERINE FORERO BONILLA</v>
          </cell>
          <cell r="U1001" t="str">
            <v>F</v>
          </cell>
          <cell r="V1001">
            <v>44775</v>
          </cell>
          <cell r="W1001" t="str">
            <v>No Aplica</v>
          </cell>
          <cell r="X1001">
            <v>44776</v>
          </cell>
          <cell r="Y1001">
            <v>44959</v>
          </cell>
          <cell r="Z1001" t="str">
            <v>Contratación Directa</v>
          </cell>
          <cell r="AA1001" t="str">
            <v>Contrato</v>
          </cell>
          <cell r="AB1001" t="str">
            <v>Prestación de Servicios  de Apoyo a la Gestión</v>
          </cell>
          <cell r="AC1001" t="str">
            <v>PRESTAR SERVICIOS DE APOYO A LA GESTIÓN, PARA BRINDAR ATENCIÓN A LA CIUDADANÍA SOBRE LA OFERTA INSTITUCIONAL A TRAVÉS DE LOS CANALES OFICIALES DE LA ENTIDAD</v>
          </cell>
          <cell r="AD1001">
            <v>44776</v>
          </cell>
          <cell r="AE1001">
            <v>44776</v>
          </cell>
          <cell r="AF1001">
            <v>44776</v>
          </cell>
          <cell r="AG1001">
            <v>44959</v>
          </cell>
          <cell r="AH1001">
            <v>6</v>
          </cell>
          <cell r="AI1001">
            <v>0</v>
          </cell>
          <cell r="AJ1001">
            <v>6</v>
          </cell>
          <cell r="AK1001">
            <v>6</v>
          </cell>
          <cell r="AL1001">
            <v>0</v>
          </cell>
          <cell r="AM1001">
            <v>44959</v>
          </cell>
          <cell r="AN1001">
            <v>44959</v>
          </cell>
          <cell r="AO1001">
            <v>21000000</v>
          </cell>
          <cell r="AP1001">
            <v>21000000</v>
          </cell>
          <cell r="AQ1001">
            <v>3500000</v>
          </cell>
          <cell r="AR1001">
            <v>0</v>
          </cell>
          <cell r="AS1001">
            <v>4059</v>
          </cell>
          <cell r="AT1001">
            <v>1183</v>
          </cell>
          <cell r="AU1001">
            <v>44753</v>
          </cell>
          <cell r="AV1001">
            <v>21000000</v>
          </cell>
          <cell r="AW1001" t="str">
            <v>O23011605560000007754</v>
          </cell>
          <cell r="AX1001" t="str">
            <v>INVERSION</v>
          </cell>
          <cell r="AZ1001">
            <v>5000344299</v>
          </cell>
          <cell r="BA1001">
            <v>1187</v>
          </cell>
          <cell r="BB1001">
            <v>44775</v>
          </cell>
          <cell r="BC1001">
            <v>21000000</v>
          </cell>
          <cell r="BK1001" t="str">
            <v/>
          </cell>
          <cell r="CE1001" t="str">
            <v/>
          </cell>
          <cell r="CF1001" t="str">
            <v/>
          </cell>
          <cell r="EL1001" t="str">
            <v>NO</v>
          </cell>
          <cell r="EM1001" t="str">
            <v>No Aplica</v>
          </cell>
          <cell r="EN1001">
            <v>120</v>
          </cell>
          <cell r="EO1001">
            <v>45079</v>
          </cell>
          <cell r="EP1001">
            <v>45859</v>
          </cell>
          <cell r="ES1001" t="str">
            <v>Clausula 1 - Numeral 6 y 23</v>
          </cell>
          <cell r="ET1001"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01" t="str">
            <v>No aplica</v>
          </cell>
        </row>
        <row r="1002">
          <cell r="E1002">
            <v>975</v>
          </cell>
          <cell r="F1002" t="str">
            <v>975-2022</v>
          </cell>
          <cell r="G1002" t="str">
            <v>CO1.PCCNTR.3867491</v>
          </cell>
          <cell r="H1002" t="str">
            <v xml:space="preserve">REALIZAR ADECUACIONES DE CALIDAD A 4500 VIVIENDAS PRIORIZANDO HOGARES CON JEFATURA FEMENINA, PERSONAS CON DISCAPACIDAD, VÍCTIMAS DEL CONFLICTO ARMADO, POBLACIÓN ÉTNICA Y ADULTOS MAYORES </v>
          </cell>
          <cell r="I1002" t="str">
            <v>En Ejecución</v>
          </cell>
          <cell r="J1002" t="str">
            <v>https://community.secop.gov.co/Public/Tendering/OpportunityDetail/Index?noticeUID=CO1.NTC.3090725&amp;isFromPublicArea=True&amp;isModal=False</v>
          </cell>
          <cell r="K1002" t="str">
            <v>SDHT-SDB-PSP-129-2022</v>
          </cell>
          <cell r="L1002" t="str">
            <v>X</v>
          </cell>
          <cell r="N1002" t="str">
            <v>CC</v>
          </cell>
          <cell r="O1002">
            <v>1022337412</v>
          </cell>
          <cell r="P1002">
            <v>0</v>
          </cell>
          <cell r="Q1002" t="str">
            <v>SUAREZ DURANGO</v>
          </cell>
          <cell r="R1002" t="str">
            <v>ANDRES FELIPE</v>
          </cell>
          <cell r="S1002" t="str">
            <v>No Aplica</v>
          </cell>
          <cell r="T1002" t="str">
            <v>ANDRES FELIPE SUAREZ DURANGO</v>
          </cell>
          <cell r="U1002" t="str">
            <v>M</v>
          </cell>
          <cell r="V1002">
            <v>44775</v>
          </cell>
          <cell r="W1002">
            <v>44776</v>
          </cell>
          <cell r="X1002">
            <v>44775</v>
          </cell>
          <cell r="Y1002">
            <v>44943</v>
          </cell>
          <cell r="Z1002" t="str">
            <v>Contratación Directa</v>
          </cell>
          <cell r="AA1002" t="str">
            <v>Contrato</v>
          </cell>
          <cell r="AB1002" t="str">
            <v>Prestación de Servicios Profesionales</v>
          </cell>
          <cell r="AC1002" t="str">
            <v>PRESTAR SERVICIOS PROFESIONALES PARA APOYAR A LOS DIFERENTES PROCESOS DE PLANEACIÓN Y GESTIÓN DE LOS MEJORAMIENTOS DE VIVIENDA Y SEGUIMIENTO PRESUPUESTAL DE LOS PROCESOS Y DEMÁS ACCIONES DE COMPETENCIA DE LA DEPENDENCIA QUE SEAN REQUERIDAS</v>
          </cell>
          <cell r="AD1002">
            <v>44776</v>
          </cell>
          <cell r="AE1002">
            <v>44776</v>
          </cell>
          <cell r="AF1002">
            <v>44776</v>
          </cell>
          <cell r="AG1002">
            <v>44926</v>
          </cell>
          <cell r="AH1002">
            <v>5</v>
          </cell>
          <cell r="AI1002">
            <v>12</v>
          </cell>
          <cell r="AJ1002">
            <v>5.4</v>
          </cell>
          <cell r="AK1002">
            <v>5</v>
          </cell>
          <cell r="AL1002">
            <v>12</v>
          </cell>
          <cell r="AM1002">
            <v>44926</v>
          </cell>
          <cell r="AN1002">
            <v>44926</v>
          </cell>
          <cell r="AO1002">
            <v>51300000</v>
          </cell>
          <cell r="AP1002">
            <v>51300000</v>
          </cell>
          <cell r="AQ1002" t="str">
            <v>$9.500.000</v>
          </cell>
          <cell r="AR1002">
            <v>0</v>
          </cell>
          <cell r="AS1002">
            <v>3963</v>
          </cell>
          <cell r="AT1002">
            <v>1283</v>
          </cell>
          <cell r="AU1002">
            <v>44769</v>
          </cell>
          <cell r="AV1002">
            <v>51300000</v>
          </cell>
          <cell r="AW1002" t="str">
            <v>O23011601010000007715</v>
          </cell>
          <cell r="AX1002" t="str">
            <v>INVERSION</v>
          </cell>
          <cell r="AZ1002">
            <v>5000344000</v>
          </cell>
          <cell r="BA1002">
            <v>1180</v>
          </cell>
          <cell r="BB1002">
            <v>44775</v>
          </cell>
          <cell r="BC1002">
            <v>51300000</v>
          </cell>
          <cell r="BK1002" t="str">
            <v/>
          </cell>
          <cell r="CE1002" t="str">
            <v/>
          </cell>
          <cell r="CF1002" t="str">
            <v/>
          </cell>
          <cell r="EL1002" t="str">
            <v>NO</v>
          </cell>
          <cell r="EM1002" t="str">
            <v>No Aplica</v>
          </cell>
          <cell r="EN1002">
            <v>120</v>
          </cell>
          <cell r="EO1002">
            <v>45046</v>
          </cell>
          <cell r="EP1002">
            <v>45826</v>
          </cell>
          <cell r="ES1002" t="str">
            <v>Clausula 1 - Numeral 6 y 23</v>
          </cell>
          <cell r="ET1002"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02" t="str">
            <v>No aplica</v>
          </cell>
        </row>
        <row r="1003">
          <cell r="E1003">
            <v>976</v>
          </cell>
          <cell r="F1003" t="str">
            <v>976-2022</v>
          </cell>
          <cell r="G1003" t="str">
            <v>CO1.PCCNTR.3865451</v>
          </cell>
          <cell r="H1003" t="str">
            <v xml:space="preserve"> ADOPTAR 1 POLÍTICA DE GESTIÓN INTEGRAL DEL SECTOR HÁBITAT </v>
          </cell>
          <cell r="I1003" t="str">
            <v>En Ejecución</v>
          </cell>
          <cell r="J1003" t="str">
            <v>https://community.secop.gov.co/Public/Tendering/OpportunityDetail/Index?noticeUID=CO1.NTC.3090853&amp;isFromPublicArea=True&amp;isModal=False</v>
          </cell>
          <cell r="K1003" t="str">
            <v>SDHT-SDIS-PSP-055-2022</v>
          </cell>
          <cell r="L1003" t="str">
            <v>X</v>
          </cell>
          <cell r="N1003" t="str">
            <v>CC</v>
          </cell>
          <cell r="O1003">
            <v>1018474282</v>
          </cell>
          <cell r="P1003">
            <v>0</v>
          </cell>
          <cell r="Q1003" t="str">
            <v>CAPERA RODRIGUEZ</v>
          </cell>
          <cell r="R1003" t="str">
            <v>OSCAR ANDRES</v>
          </cell>
          <cell r="S1003" t="str">
            <v>No Aplica</v>
          </cell>
          <cell r="T1003" t="str">
            <v>OSCAR ANDRES CAPERA RODRIGUEZ</v>
          </cell>
          <cell r="U1003" t="str">
            <v>M</v>
          </cell>
          <cell r="V1003">
            <v>44775</v>
          </cell>
          <cell r="W1003">
            <v>44777</v>
          </cell>
          <cell r="X1003">
            <v>44775</v>
          </cell>
          <cell r="Y1003">
            <v>44941</v>
          </cell>
          <cell r="Z1003" t="str">
            <v>Contratación Directa</v>
          </cell>
          <cell r="AA1003" t="str">
            <v>Contrato</v>
          </cell>
          <cell r="AB1003" t="str">
            <v>Prestación de Servicios Profesionales</v>
          </cell>
          <cell r="AC1003" t="str">
            <v>PRESTAR SERVICIOS PROFESIONALES PARA APOYAR EN EL SEGUIMIENTO Y VERIFICACIÓN DE LAS ACTIVIDADES PREVISTAS EN EL PLAN DE ACCIÓN DE LA SUBDIRECCIÓN DE INFORMACIÓN SECTORIAL DE ACUERDO CON LO DISPUESTO EN EL PLAN DE DESARROLLO DISTRITAL.</v>
          </cell>
          <cell r="AD1003">
            <v>44777</v>
          </cell>
          <cell r="AE1003">
            <v>44777</v>
          </cell>
          <cell r="AF1003">
            <v>44777</v>
          </cell>
          <cell r="AG1003">
            <v>44944</v>
          </cell>
          <cell r="AH1003">
            <v>5</v>
          </cell>
          <cell r="AI1003">
            <v>15</v>
          </cell>
          <cell r="AJ1003">
            <v>5.5</v>
          </cell>
          <cell r="AK1003">
            <v>5</v>
          </cell>
          <cell r="AL1003">
            <v>15</v>
          </cell>
          <cell r="AM1003">
            <v>44944</v>
          </cell>
          <cell r="AN1003">
            <v>44944</v>
          </cell>
          <cell r="AO1003">
            <v>30250000</v>
          </cell>
          <cell r="AP1003">
            <v>30250000</v>
          </cell>
          <cell r="AQ1003">
            <v>5500000</v>
          </cell>
          <cell r="AR1003">
            <v>0</v>
          </cell>
          <cell r="AS1003">
            <v>4005</v>
          </cell>
          <cell r="AT1003">
            <v>1273</v>
          </cell>
          <cell r="AU1003">
            <v>44768</v>
          </cell>
          <cell r="AV1003">
            <v>30250000</v>
          </cell>
          <cell r="AW1003" t="str">
            <v>O23011601190000007721</v>
          </cell>
          <cell r="AX1003" t="str">
            <v>INVERSION</v>
          </cell>
          <cell r="AZ1003">
            <v>5000343988</v>
          </cell>
          <cell r="BA1003">
            <v>1179</v>
          </cell>
          <cell r="BB1003">
            <v>44775</v>
          </cell>
          <cell r="BC1003">
            <v>30250000</v>
          </cell>
          <cell r="BK1003" t="str">
            <v/>
          </cell>
          <cell r="CE1003" t="str">
            <v/>
          </cell>
          <cell r="CF1003" t="str">
            <v/>
          </cell>
          <cell r="EL1003" t="str">
            <v>NO</v>
          </cell>
          <cell r="EM1003" t="str">
            <v>No Aplica</v>
          </cell>
          <cell r="EN1003">
            <v>120</v>
          </cell>
          <cell r="EO1003">
            <v>45064</v>
          </cell>
          <cell r="EP1003">
            <v>45844</v>
          </cell>
          <cell r="ES1003" t="str">
            <v>Clausula 1 - Numeral 6 y 23</v>
          </cell>
          <cell r="ET1003" t="str">
            <v>6 - De conformidad a las obligaciones especificas, cumplir y hacer cumplir la normatividad en materia ambiental expedida por el gobierno nacional y distrital
23 - Cumplir las politicas y lineamientos que hacen parte integral del plan de gestión ambiental de la entidad.</v>
          </cell>
          <cell r="EU1003" t="str">
            <v>No aplica</v>
          </cell>
        </row>
        <row r="1004">
          <cell r="E1004">
            <v>977</v>
          </cell>
          <cell r="F1004" t="str">
            <v>977-2022</v>
          </cell>
          <cell r="G1004" t="str">
            <v>CO1.PCCNTR.3869483</v>
          </cell>
          <cell r="H1004" t="str">
            <v>IMPLEMENTAR 100 % DEL SISTEMA DE SERVICIO AL CIUDADANO.</v>
          </cell>
          <cell r="I1004" t="str">
            <v>En Ejecución</v>
          </cell>
          <cell r="J1004" t="str">
            <v>https://community.secop.gov.co/Public/Tendering/OpportunityDetail/Index?noticeUID=CO1.NTC.3096802&amp;isFromPublicArea=True&amp;isModal=False</v>
          </cell>
          <cell r="K1004" t="str">
            <v>SDHT-SDA-PSP-065-2022</v>
          </cell>
          <cell r="L1004" t="str">
            <v>X</v>
          </cell>
          <cell r="N1004" t="str">
            <v>CC</v>
          </cell>
          <cell r="O1004">
            <v>52806912</v>
          </cell>
          <cell r="P1004">
            <v>0</v>
          </cell>
          <cell r="Q1004" t="str">
            <v>SALGADO GARZA</v>
          </cell>
          <cell r="R1004" t="str">
            <v>DIANA LUCIA</v>
          </cell>
          <cell r="S1004" t="str">
            <v>No Aplica</v>
          </cell>
          <cell r="T1004" t="str">
            <v>DIANA LUCIA SALGADO GARZA</v>
          </cell>
          <cell r="U1004" t="str">
            <v>F</v>
          </cell>
          <cell r="V1004">
            <v>44775</v>
          </cell>
          <cell r="W1004" t="str">
            <v>No Aplica</v>
          </cell>
          <cell r="X1004">
            <v>44776</v>
          </cell>
          <cell r="Y1004">
            <v>44959</v>
          </cell>
          <cell r="Z1004" t="str">
            <v>Contratación Directa</v>
          </cell>
          <cell r="AA1004" t="str">
            <v>Contrato</v>
          </cell>
          <cell r="AB1004" t="str">
            <v>Prestación de Servicios Profesionales</v>
          </cell>
          <cell r="AC1004" t="str">
            <v>PRESTAR SERVICIOS PROFESIONALES PARA APOYAR LAS ACTIVIDADES ADMINISTRATIVAS Y DE SEGUIMIENTO A LA ATENCIÓN A LA CIUDADANÍA, BRINDADA EN LOS CANALES OFICIALES DE LA ENTIDAD</v>
          </cell>
          <cell r="AD1004">
            <v>44776</v>
          </cell>
          <cell r="AE1004">
            <v>44776</v>
          </cell>
          <cell r="AF1004">
            <v>44776</v>
          </cell>
          <cell r="AG1004">
            <v>44959</v>
          </cell>
          <cell r="AH1004">
            <v>6</v>
          </cell>
          <cell r="AI1004">
            <v>0</v>
          </cell>
          <cell r="AJ1004">
            <v>6</v>
          </cell>
          <cell r="AK1004">
            <v>6</v>
          </cell>
          <cell r="AL1004">
            <v>0</v>
          </cell>
          <cell r="AM1004">
            <v>44959</v>
          </cell>
          <cell r="AN1004">
            <v>44959</v>
          </cell>
          <cell r="AO1004">
            <v>27000000</v>
          </cell>
          <cell r="AP1004">
            <v>27000000</v>
          </cell>
          <cell r="AQ1004">
            <v>4500000</v>
          </cell>
          <cell r="AR1004">
            <v>0</v>
          </cell>
          <cell r="AS1004">
            <v>4049</v>
          </cell>
          <cell r="AT1004">
            <v>1194</v>
          </cell>
          <cell r="AU1004">
            <v>44753</v>
          </cell>
          <cell r="AV1004">
            <v>27000000</v>
          </cell>
          <cell r="AW1004" t="str">
            <v>O23011605560000007754</v>
          </cell>
          <cell r="AX1004" t="str">
            <v>INVERSION</v>
          </cell>
          <cell r="AZ1004">
            <v>5000344290</v>
          </cell>
          <cell r="BA1004">
            <v>1185</v>
          </cell>
          <cell r="BB1004">
            <v>44775</v>
          </cell>
          <cell r="BC1004">
            <v>27000000</v>
          </cell>
          <cell r="BK1004" t="str">
            <v/>
          </cell>
          <cell r="CE1004" t="str">
            <v/>
          </cell>
          <cell r="CF1004" t="str">
            <v/>
          </cell>
          <cell r="EO1004">
            <v>44959</v>
          </cell>
          <cell r="EP1004">
            <v>45859</v>
          </cell>
        </row>
        <row r="1005">
          <cell r="E1005">
            <v>978</v>
          </cell>
          <cell r="F1005" t="str">
            <v>978-2022</v>
          </cell>
          <cell r="G1005" t="str">
            <v xml:space="preserve">CO1.PCCNTR.3869357	</v>
          </cell>
          <cell r="H1005" t="str">
            <v>IMPLEMENTAR 100 % DEL SISTEMA DE SERVICIO AL CIUDADANO.</v>
          </cell>
          <cell r="I1005" t="str">
            <v>En Ejecución</v>
          </cell>
          <cell r="J1005" t="str">
            <v>https://community.secop.gov.co/Public/Tendering/OpportunityDetail/Index?noticeUID=CO1.NTC.3096158&amp;isFromPublicArea=True&amp;isModal=False</v>
          </cell>
          <cell r="K1005" t="str">
            <v xml:space="preserve">SDHT-SDA-PSAG-053-2022	</v>
          </cell>
          <cell r="L1005" t="str">
            <v>X</v>
          </cell>
          <cell r="N1005" t="str">
            <v>CC</v>
          </cell>
          <cell r="O1005">
            <v>20892422</v>
          </cell>
          <cell r="P1005">
            <v>0</v>
          </cell>
          <cell r="Q1005" t="str">
            <v>MENDOZA VEGA</v>
          </cell>
          <cell r="R1005" t="str">
            <v>ANGELA MILENA</v>
          </cell>
          <cell r="S1005" t="str">
            <v>No Aplica</v>
          </cell>
          <cell r="T1005" t="str">
            <v>ANGELA MILENA MENDOZA VEGA</v>
          </cell>
          <cell r="U1005" t="str">
            <v>F</v>
          </cell>
          <cell r="V1005">
            <v>44775</v>
          </cell>
          <cell r="W1005" t="str">
            <v>No Aplica</v>
          </cell>
          <cell r="X1005">
            <v>44776</v>
          </cell>
          <cell r="Y1005">
            <v>44945</v>
          </cell>
          <cell r="Z1005" t="str">
            <v>Contratación Directa</v>
          </cell>
          <cell r="AA1005" t="str">
            <v>Contrato</v>
          </cell>
          <cell r="AB1005" t="str">
            <v>Prestación de Servicios  de Apoyo a la Gestión</v>
          </cell>
          <cell r="AC1005" t="str">
            <v>PRESTAR SERVICIOS DE APOYO A LA GESTIÓN, PARA BRINDAR ATENCIÓN A LA CIUDADANÍA SOBRE LA OFERTA INSTITUCIONAL A TRAVÉS DE LOS CANALES OFICIALES DE LA ENTIDAD</v>
          </cell>
          <cell r="AD1005">
            <v>44776</v>
          </cell>
          <cell r="AE1005">
            <v>44776</v>
          </cell>
          <cell r="AF1005">
            <v>44776</v>
          </cell>
          <cell r="AG1005">
            <v>44945</v>
          </cell>
          <cell r="AH1005">
            <v>5</v>
          </cell>
          <cell r="AI1005">
            <v>17</v>
          </cell>
          <cell r="AJ1005">
            <v>5.5666666666666664</v>
          </cell>
          <cell r="AK1005">
            <v>5</v>
          </cell>
          <cell r="AL1005">
            <v>17</v>
          </cell>
          <cell r="AM1005">
            <v>44945</v>
          </cell>
          <cell r="AN1005">
            <v>44945</v>
          </cell>
          <cell r="AO1005">
            <v>19483333</v>
          </cell>
          <cell r="AP1005">
            <v>19483333</v>
          </cell>
          <cell r="AQ1005">
            <v>3500000</v>
          </cell>
          <cell r="AR1005">
            <v>0.3333333358168602</v>
          </cell>
          <cell r="AS1005">
            <v>4068</v>
          </cell>
          <cell r="AT1005">
            <v>1198</v>
          </cell>
          <cell r="AU1005">
            <v>44753</v>
          </cell>
          <cell r="AV1005">
            <v>19483333</v>
          </cell>
          <cell r="AW1005" t="str">
            <v>O23011605560000007754</v>
          </cell>
          <cell r="AX1005" t="str">
            <v>INVERSION</v>
          </cell>
          <cell r="AZ1005">
            <v>5000344293</v>
          </cell>
          <cell r="BA1005">
            <v>1186</v>
          </cell>
          <cell r="BB1005">
            <v>44775</v>
          </cell>
          <cell r="BC1005">
            <v>19483333</v>
          </cell>
          <cell r="BK1005" t="str">
            <v/>
          </cell>
          <cell r="CE1005" t="str">
            <v/>
          </cell>
          <cell r="CF1005" t="str">
            <v/>
          </cell>
          <cell r="EO1005">
            <v>44945</v>
          </cell>
          <cell r="EP1005">
            <v>45845</v>
          </cell>
        </row>
        <row r="1006">
          <cell r="E1006">
            <v>979</v>
          </cell>
          <cell r="F1006" t="str">
            <v>979-2022</v>
          </cell>
          <cell r="G1006" t="str">
            <v xml:space="preserve">CO1.PCCNTR.3869443	</v>
          </cell>
          <cell r="H1006" t="str">
            <v>IMPLEMENTAR 100 % DEL SISTEMA DE SERVICIO AL CIUDADANO.</v>
          </cell>
          <cell r="I1006" t="str">
            <v>En Ejecución</v>
          </cell>
          <cell r="J1006" t="str">
            <v>https://community.secop.gov.co/Public/Tendering/OpportunityDetail/Index?noticeUID=CO1.NTC.3096204&amp;isFromPublicArea=True&amp;isModal=False</v>
          </cell>
          <cell r="K1006" t="str">
            <v xml:space="preserve">SDHT-SDA-PSAG-055-2022	</v>
          </cell>
          <cell r="L1006" t="str">
            <v>X</v>
          </cell>
          <cell r="N1006" t="str">
            <v>CC</v>
          </cell>
          <cell r="O1006">
            <v>1026597879</v>
          </cell>
          <cell r="P1006">
            <v>0</v>
          </cell>
          <cell r="Q1006" t="str">
            <v>TORRES SOLER</v>
          </cell>
          <cell r="R1006" t="str">
            <v>JUAN ESTEBAN</v>
          </cell>
          <cell r="S1006" t="str">
            <v>No Aplica</v>
          </cell>
          <cell r="T1006" t="str">
            <v>JUAN ESTEBAN TORRES SOLER</v>
          </cell>
          <cell r="U1006" t="str">
            <v>M</v>
          </cell>
          <cell r="V1006">
            <v>44775</v>
          </cell>
          <cell r="W1006" t="str">
            <v>No Aplica</v>
          </cell>
          <cell r="X1006">
            <v>44776</v>
          </cell>
          <cell r="Y1006">
            <v>44945</v>
          </cell>
          <cell r="Z1006" t="str">
            <v>Contratación Directa</v>
          </cell>
          <cell r="AA1006" t="str">
            <v>Contrato</v>
          </cell>
          <cell r="AB1006" t="str">
            <v>Prestación de Servicios  de Apoyo a la Gestión</v>
          </cell>
          <cell r="AC1006" t="str">
            <v>PRESTAR SERVICIOS DE APOYO A LA GESTIÓN, PARA BRINDAR ATENCIÓN A LA CIUDADANÍA SOBRE LA OFERTA INSTITUCIONAL A TRAVÉS DE LOS CANALES OFICIALES DE LA ENTIDAD</v>
          </cell>
          <cell r="AD1006">
            <v>44776</v>
          </cell>
          <cell r="AE1006" t="str">
            <v>pendiente</v>
          </cell>
          <cell r="AF1006">
            <v>44776</v>
          </cell>
          <cell r="AG1006" t="str">
            <v>pendiente</v>
          </cell>
          <cell r="AH1006">
            <v>5</v>
          </cell>
          <cell r="AI1006">
            <v>17</v>
          </cell>
          <cell r="AJ1006">
            <v>5.5666666666666664</v>
          </cell>
          <cell r="AK1006">
            <v>5</v>
          </cell>
          <cell r="AL1006">
            <v>17</v>
          </cell>
          <cell r="AM1006">
            <v>44945</v>
          </cell>
          <cell r="AN1006">
            <v>44945</v>
          </cell>
          <cell r="AO1006">
            <v>19483333</v>
          </cell>
          <cell r="AP1006">
            <v>19483333</v>
          </cell>
          <cell r="AQ1006">
            <v>3500000</v>
          </cell>
          <cell r="AR1006">
            <v>0.3333333358168602</v>
          </cell>
          <cell r="AS1006">
            <v>4070</v>
          </cell>
          <cell r="AT1006">
            <v>1202</v>
          </cell>
          <cell r="AU1006">
            <v>44753</v>
          </cell>
          <cell r="AV1006">
            <v>19483333</v>
          </cell>
          <cell r="AW1006" t="str">
            <v>O23011605560000007754</v>
          </cell>
          <cell r="AX1006" t="str">
            <v>INVERSION</v>
          </cell>
          <cell r="AZ1006">
            <v>5000344270</v>
          </cell>
          <cell r="BA1006">
            <v>1182</v>
          </cell>
          <cell r="BB1006">
            <v>44775</v>
          </cell>
          <cell r="BC1006">
            <v>19483333</v>
          </cell>
          <cell r="BK1006" t="str">
            <v/>
          </cell>
          <cell r="CE1006" t="str">
            <v/>
          </cell>
          <cell r="CF1006" t="str">
            <v/>
          </cell>
          <cell r="EO1006">
            <v>44945</v>
          </cell>
          <cell r="EP1006">
            <v>45845</v>
          </cell>
        </row>
        <row r="1007">
          <cell r="E1007">
            <v>980</v>
          </cell>
          <cell r="F1007" t="str">
            <v>980-2022</v>
          </cell>
          <cell r="G1007" t="str">
            <v xml:space="preserve">CO1.PCCNTR.3869226	</v>
          </cell>
          <cell r="H1007" t="str">
            <v>IMPLEMENTAR 100 % DEL SISTEMA DE SERVICIO AL CIUDADANO.</v>
          </cell>
          <cell r="I1007" t="str">
            <v>En Ejecución</v>
          </cell>
          <cell r="J1007" t="str">
            <v>https://community.secop.gov.co/Public/Tendering/OpportunityDetail/Index?noticeUID=CO1.NTC.3096469&amp;isFromPublicArea=True&amp;isModal=False</v>
          </cell>
          <cell r="K1007" t="str">
            <v xml:space="preserve">SDHT-SDA-PSP-071-2022	</v>
          </cell>
          <cell r="L1007" t="str">
            <v>X</v>
          </cell>
          <cell r="N1007" t="str">
            <v>CC</v>
          </cell>
          <cell r="O1007">
            <v>52078028</v>
          </cell>
          <cell r="P1007">
            <v>0</v>
          </cell>
          <cell r="Q1007" t="str">
            <v>SUAREZ ACEVEDO</v>
          </cell>
          <cell r="R1007" t="str">
            <v>ARGENIS ROCIO</v>
          </cell>
          <cell r="S1007" t="str">
            <v>No Aplica</v>
          </cell>
          <cell r="T1007" t="str">
            <v>ARGENIS ROCIO SUAREZ ACEVEDO</v>
          </cell>
          <cell r="U1007" t="str">
            <v>F</v>
          </cell>
          <cell r="V1007">
            <v>44775</v>
          </cell>
          <cell r="W1007" t="str">
            <v>No Aplica</v>
          </cell>
          <cell r="X1007">
            <v>44776</v>
          </cell>
          <cell r="Y1007">
            <v>44952</v>
          </cell>
          <cell r="Z1007" t="str">
            <v>Contratación Directa</v>
          </cell>
          <cell r="AA1007" t="str">
            <v>Contrato</v>
          </cell>
          <cell r="AB1007" t="str">
            <v>Prestación de Servicios Profesionales</v>
          </cell>
          <cell r="AC1007" t="str">
            <v>PRESTAR SERVICIOS PROFESIONALES PARA ORIENTAR EL DESARROLLO DE LAS ACTIVIDADES DEL PROCESO DE ATENCIÓN AL CIUDADANO DE LA SUBDIRECCIÓN ADMINISTRATIVA DE LA SDHT</v>
          </cell>
          <cell r="AD1007">
            <v>44776</v>
          </cell>
          <cell r="AE1007" t="str">
            <v>pendiente</v>
          </cell>
          <cell r="AF1007">
            <v>44776</v>
          </cell>
          <cell r="AG1007" t="str">
            <v>pendiente</v>
          </cell>
          <cell r="AH1007">
            <v>5</v>
          </cell>
          <cell r="AI1007">
            <v>24</v>
          </cell>
          <cell r="AJ1007">
            <v>5.8</v>
          </cell>
          <cell r="AK1007">
            <v>5</v>
          </cell>
          <cell r="AL1007">
            <v>24</v>
          </cell>
          <cell r="AM1007">
            <v>44953</v>
          </cell>
          <cell r="AN1007">
            <v>44953</v>
          </cell>
          <cell r="AO1007">
            <v>47792000</v>
          </cell>
          <cell r="AP1007">
            <v>47792000</v>
          </cell>
          <cell r="AQ1007">
            <v>8240000</v>
          </cell>
          <cell r="AR1007">
            <v>0</v>
          </cell>
          <cell r="AS1007">
            <v>4045</v>
          </cell>
          <cell r="AT1007">
            <v>1185</v>
          </cell>
          <cell r="AU1007">
            <v>44753</v>
          </cell>
          <cell r="AV1007">
            <v>47792000</v>
          </cell>
          <cell r="AW1007" t="str">
            <v>O23011605560000007754</v>
          </cell>
          <cell r="AX1007" t="str">
            <v>INVERSION</v>
          </cell>
          <cell r="AZ1007">
            <v>5000344275</v>
          </cell>
          <cell r="BA1007">
            <v>1183</v>
          </cell>
          <cell r="BB1007">
            <v>44775</v>
          </cell>
          <cell r="BC1007">
            <v>47792000</v>
          </cell>
          <cell r="BK1007" t="str">
            <v/>
          </cell>
          <cell r="CE1007" t="str">
            <v/>
          </cell>
          <cell r="CF1007" t="str">
            <v/>
          </cell>
          <cell r="EO1007">
            <v>44953</v>
          </cell>
          <cell r="EP1007">
            <v>45853</v>
          </cell>
        </row>
        <row r="1008">
          <cell r="E1008">
            <v>981</v>
          </cell>
          <cell r="F1008" t="str">
            <v>981-2022</v>
          </cell>
          <cell r="G1008" t="str">
            <v xml:space="preserve">CO1.PCCNTR.3870940	</v>
          </cell>
          <cell r="H1008" t="str">
            <v>IMPLEMENTAR 100 % DEL SISTEMA DE SERVICIO AL CIUDADANO.</v>
          </cell>
          <cell r="I1008" t="str">
            <v>En Ejecución</v>
          </cell>
          <cell r="J1008" t="str">
            <v>https://community.secop.gov.co/Public/Tendering/OpportunityDetail/Index?noticeUID=CO1.NTC.3098033&amp;isFromPublicArea=True&amp;isModal=False</v>
          </cell>
          <cell r="K1008" t="str">
            <v xml:space="preserve">SDHT-SDA-PSP-069-2022	</v>
          </cell>
          <cell r="L1008" t="str">
            <v>X</v>
          </cell>
          <cell r="N1008" t="str">
            <v>CC</v>
          </cell>
          <cell r="O1008">
            <v>1022978160</v>
          </cell>
          <cell r="P1008">
            <v>0</v>
          </cell>
          <cell r="Q1008" t="str">
            <v>JAIME ARIAS</v>
          </cell>
          <cell r="R1008" t="str">
            <v>MAYRA ALEJANDRA</v>
          </cell>
          <cell r="S1008" t="str">
            <v>No Aplica</v>
          </cell>
          <cell r="T1008" t="str">
            <v>MAYRA ALEJANDRA JAIME ARIAS</v>
          </cell>
          <cell r="U1008" t="str">
            <v>F</v>
          </cell>
          <cell r="V1008">
            <v>44775</v>
          </cell>
          <cell r="W1008" t="str">
            <v>No Aplica</v>
          </cell>
          <cell r="X1008">
            <v>44776</v>
          </cell>
          <cell r="Y1008">
            <v>44952</v>
          </cell>
          <cell r="Z1008" t="str">
            <v>Contratación Directa</v>
          </cell>
          <cell r="AA1008" t="str">
            <v>Contrato</v>
          </cell>
          <cell r="AB1008" t="str">
            <v>Prestación de Servicios Profesionales</v>
          </cell>
          <cell r="AC1008" t="str">
            <v>PRESTAR SERVICIOS PROFESIONALES PARA APOYAR LAS ACTIVIDADES ADMINISTRATIVAS Y DE SEGUIMIENTO A LA ATENCIÓN A LA CIUDADANÍA, BRINDADA EN LOS CANALES OFICIALES DE LA ENTIDAD</v>
          </cell>
          <cell r="AD1008">
            <v>44776</v>
          </cell>
          <cell r="AE1008">
            <v>44776</v>
          </cell>
          <cell r="AF1008">
            <v>44776</v>
          </cell>
          <cell r="AG1008">
            <v>44952</v>
          </cell>
          <cell r="AH1008">
            <v>5</v>
          </cell>
          <cell r="AI1008">
            <v>24</v>
          </cell>
          <cell r="AJ1008">
            <v>5.8</v>
          </cell>
          <cell r="AK1008">
            <v>5</v>
          </cell>
          <cell r="AL1008">
            <v>24</v>
          </cell>
          <cell r="AM1008">
            <v>44952</v>
          </cell>
          <cell r="AN1008">
            <v>44952</v>
          </cell>
          <cell r="AO1008">
            <v>26100000</v>
          </cell>
          <cell r="AP1008">
            <v>26100000</v>
          </cell>
          <cell r="AQ1008">
            <v>4500000</v>
          </cell>
          <cell r="AR1008">
            <v>0</v>
          </cell>
          <cell r="AS1008">
            <v>4078</v>
          </cell>
          <cell r="AT1008">
            <v>1268</v>
          </cell>
          <cell r="AU1008">
            <v>44767</v>
          </cell>
          <cell r="AV1008">
            <v>26100000</v>
          </cell>
          <cell r="AW1008" t="str">
            <v>O23011605560000007754</v>
          </cell>
          <cell r="AX1008" t="str">
            <v>INVERSION</v>
          </cell>
          <cell r="AZ1008">
            <v>5000344279</v>
          </cell>
          <cell r="BA1008">
            <v>1184</v>
          </cell>
          <cell r="BB1008">
            <v>44775</v>
          </cell>
          <cell r="BC1008">
            <v>26100000</v>
          </cell>
          <cell r="BK1008" t="str">
            <v/>
          </cell>
          <cell r="CE1008" t="str">
            <v/>
          </cell>
          <cell r="CF1008" t="str">
            <v/>
          </cell>
          <cell r="EO1008">
            <v>44952</v>
          </cell>
          <cell r="EP1008">
            <v>45852</v>
          </cell>
        </row>
        <row r="1009">
          <cell r="E1009">
            <v>982</v>
          </cell>
          <cell r="F1009" t="str">
            <v>982-2022</v>
          </cell>
          <cell r="G1009" t="str">
            <v>CO1.PCCNTR.3872185</v>
          </cell>
          <cell r="H1009" t="str">
            <v>GESTIONAR Y ATENDER EL 100 % DE LOS REQUERIMIENTOS ALLEGADOS A LA ENTIDAD, RELACIONADOS CON ARRENDAMIENTO Y DESARROLLO DE VIVIENDA</v>
          </cell>
          <cell r="I1009" t="str">
            <v>En Ejecución</v>
          </cell>
          <cell r="J1009" t="str">
            <v>https://community.secop.gov.co/Public/Tendering/OpportunityDetail/Index?noticeUID=CO1.NTC.3100013&amp;isFromPublicArea=True&amp;isModal=False</v>
          </cell>
          <cell r="K1009" t="str">
            <v>SDHT-SDICV-PSAG-011-2022</v>
          </cell>
          <cell r="L1009" t="str">
            <v>X</v>
          </cell>
          <cell r="N1009" t="str">
            <v>CC</v>
          </cell>
          <cell r="O1009">
            <v>52279772</v>
          </cell>
          <cell r="P1009">
            <v>0</v>
          </cell>
          <cell r="Q1009" t="str">
            <v>COY BERNAL</v>
          </cell>
          <cell r="R1009" t="str">
            <v>BERTHA JACKELINE</v>
          </cell>
          <cell r="S1009" t="str">
            <v>No Aplica</v>
          </cell>
          <cell r="T1009" t="str">
            <v>BERTHA JACKELINE COY BERNAL</v>
          </cell>
          <cell r="U1009" t="str">
            <v>F</v>
          </cell>
          <cell r="V1009">
            <v>44775</v>
          </cell>
          <cell r="W1009" t="str">
            <v>No Aplica</v>
          </cell>
          <cell r="X1009">
            <v>44778</v>
          </cell>
          <cell r="Y1009">
            <v>44944</v>
          </cell>
          <cell r="Z1009" t="str">
            <v>Contratación Directa</v>
          </cell>
          <cell r="AA1009" t="str">
            <v>Contrato</v>
          </cell>
          <cell r="AB1009" t="str">
            <v>Prestación de Servicios  de Apoyo a la Gestión</v>
          </cell>
          <cell r="AC1009" t="str">
            <v>PRESTAR SERVICIOS DE APOYO A LA GESTIÓN EN EL DESARROLLO DE ACTIVIDADES DE CARÁCTER ADMINISTRATIVO RELACIONADAS CON EL CONTROL DE VIVIENDA</v>
          </cell>
          <cell r="AD1009">
            <v>44778</v>
          </cell>
          <cell r="AE1009" t="str">
            <v>pendiente</v>
          </cell>
          <cell r="AF1009">
            <v>44778</v>
          </cell>
          <cell r="AG1009" t="str">
            <v>pendiente</v>
          </cell>
          <cell r="AH1009">
            <v>5</v>
          </cell>
          <cell r="AI1009">
            <v>15</v>
          </cell>
          <cell r="AJ1009">
            <v>5.5</v>
          </cell>
          <cell r="AK1009">
            <v>5</v>
          </cell>
          <cell r="AL1009">
            <v>15</v>
          </cell>
          <cell r="AM1009">
            <v>44945</v>
          </cell>
          <cell r="AN1009">
            <v>44945</v>
          </cell>
          <cell r="AO1009">
            <v>16775000</v>
          </cell>
          <cell r="AP1009">
            <v>16775000</v>
          </cell>
          <cell r="AQ1009">
            <v>3050000</v>
          </cell>
          <cell r="AR1009">
            <v>0</v>
          </cell>
          <cell r="AS1009">
            <v>2939</v>
          </cell>
          <cell r="AT1009">
            <v>1167</v>
          </cell>
          <cell r="AU1009">
            <v>44748</v>
          </cell>
          <cell r="AV1009">
            <v>16995000</v>
          </cell>
          <cell r="AW1009" t="str">
            <v>O23011603450000007812</v>
          </cell>
          <cell r="AX1009" t="str">
            <v>INVERSION</v>
          </cell>
          <cell r="AZ1009">
            <v>5000344697</v>
          </cell>
          <cell r="BA1009">
            <v>1192</v>
          </cell>
          <cell r="BB1009">
            <v>44776</v>
          </cell>
          <cell r="BC1009">
            <v>16775000</v>
          </cell>
          <cell r="BK1009" t="str">
            <v/>
          </cell>
          <cell r="CE1009" t="str">
            <v/>
          </cell>
          <cell r="CF1009" t="str">
            <v/>
          </cell>
          <cell r="EO1009">
            <v>44945</v>
          </cell>
          <cell r="EP1009">
            <v>45845</v>
          </cell>
        </row>
        <row r="1010">
          <cell r="E1010">
            <v>983</v>
          </cell>
          <cell r="F1010" t="str">
            <v>983-2022</v>
          </cell>
          <cell r="G1010" t="str">
            <v xml:space="preserve">CO1.PCCNTR.3872260	</v>
          </cell>
          <cell r="H1010" t="str">
            <v>GESTIONAR Y ATENDER EL 100 % DE LOS REQUERIMIENTOS ALLEGADOS A LA ENTIDAD, RELACIONADOS CON ARRENDAMIENTO Y DESARROLLO DE VIVIENDA</v>
          </cell>
          <cell r="I1010" t="str">
            <v>En Ejecución</v>
          </cell>
          <cell r="J1010" t="str">
            <v>https://community.secop.gov.co/Public/Tendering/OpportunityDetail/Index?noticeUID=CO1.NTC.3100210&amp;isFromPublicArea=True&amp;isModal=False</v>
          </cell>
          <cell r="K1010" t="str">
            <v>SDHT-SDICV-PSP-081-2022</v>
          </cell>
          <cell r="L1010" t="str">
            <v>X</v>
          </cell>
          <cell r="N1010" t="str">
            <v>CC</v>
          </cell>
          <cell r="O1010">
            <v>80025679</v>
          </cell>
          <cell r="P1010">
            <v>0</v>
          </cell>
          <cell r="Q1010" t="str">
            <v>CARRILLO ACUÑA</v>
          </cell>
          <cell r="R1010" t="str">
            <v>DIEGO FERNANDO</v>
          </cell>
          <cell r="S1010" t="str">
            <v>No Aplica</v>
          </cell>
          <cell r="T1010" t="str">
            <v>DIEGO FERNANDO CARRILLO ACUÑA</v>
          </cell>
          <cell r="U1010" t="str">
            <v>M</v>
          </cell>
          <cell r="V1010">
            <v>44775</v>
          </cell>
          <cell r="W1010" t="str">
            <v>No Aplica</v>
          </cell>
          <cell r="X1010">
            <v>44778</v>
          </cell>
          <cell r="Y1010">
            <v>44944</v>
          </cell>
          <cell r="Z1010" t="str">
            <v>Contratación Directa</v>
          </cell>
          <cell r="AA1010" t="str">
            <v>Contrato</v>
          </cell>
          <cell r="AB1010" t="str">
            <v>Prestación de Servicios Profesionales</v>
          </cell>
          <cell r="AC1010" t="str">
            <v>PRESTAR SERVICIOS PROFESIONALES DE APOYO JURIDICO PARA SUSTANCIAR INVESTIGACIONES ADMINISTRATIVAS RELACIONADAS CON LA ENAJENACIÓN Y ARRENDAMIENTO DE VIVIENDA</v>
          </cell>
          <cell r="AD1010">
            <v>44778</v>
          </cell>
          <cell r="AE1010">
            <v>44778</v>
          </cell>
          <cell r="AF1010">
            <v>44778</v>
          </cell>
          <cell r="AG1010">
            <v>44945</v>
          </cell>
          <cell r="AH1010">
            <v>5</v>
          </cell>
          <cell r="AI1010">
            <v>15</v>
          </cell>
          <cell r="AJ1010">
            <v>5.5</v>
          </cell>
          <cell r="AK1010">
            <v>5</v>
          </cell>
          <cell r="AL1010">
            <v>15</v>
          </cell>
          <cell r="AM1010">
            <v>44945</v>
          </cell>
          <cell r="AN1010">
            <v>44945</v>
          </cell>
          <cell r="AO1010">
            <v>31440750</v>
          </cell>
          <cell r="AP1010">
            <v>31440750</v>
          </cell>
          <cell r="AQ1010">
            <v>5716500</v>
          </cell>
          <cell r="AR1010">
            <v>0</v>
          </cell>
          <cell r="AS1010">
            <v>2974</v>
          </cell>
          <cell r="AT1010">
            <v>1254</v>
          </cell>
          <cell r="AU1010">
            <v>44764</v>
          </cell>
          <cell r="AV1010">
            <v>31440750</v>
          </cell>
          <cell r="AW1010" t="str">
            <v>O23011603450000007812</v>
          </cell>
          <cell r="AX1010" t="str">
            <v>INVERSION</v>
          </cell>
          <cell r="AZ1010">
            <v>5000344467</v>
          </cell>
          <cell r="BA1010">
            <v>1190</v>
          </cell>
          <cell r="BB1010">
            <v>44776</v>
          </cell>
          <cell r="BC1010">
            <v>31440750</v>
          </cell>
          <cell r="BK1010" t="str">
            <v/>
          </cell>
          <cell r="CE1010" t="str">
            <v/>
          </cell>
          <cell r="CF1010" t="str">
            <v/>
          </cell>
          <cell r="EO1010">
            <v>44945</v>
          </cell>
          <cell r="EP1010">
            <v>45845</v>
          </cell>
        </row>
        <row r="1011">
          <cell r="E1011">
            <v>984</v>
          </cell>
          <cell r="F1011" t="str">
            <v>984-2022</v>
          </cell>
          <cell r="G1011" t="str">
            <v xml:space="preserve">CO1.PCCNTR.3872502	</v>
          </cell>
          <cell r="H1011" t="str">
            <v>IMPLEMENTAR 100 % DEL SISTEMA DE SERVICIO AL CIUDADANO.</v>
          </cell>
          <cell r="I1011" t="str">
            <v>En Ejecución</v>
          </cell>
          <cell r="J1011" t="str">
            <v>https://community.secop.gov.co/Public/Tendering/OpportunityDetail/Index?noticeUID=CO1.NTC.3099779&amp;isFromPublicArea=True&amp;isModal=False</v>
          </cell>
          <cell r="K1011" t="str">
            <v>SDHT-SDA-PSAG-050-2022</v>
          </cell>
          <cell r="L1011" t="str">
            <v>X</v>
          </cell>
          <cell r="N1011" t="str">
            <v>CC</v>
          </cell>
          <cell r="O1011">
            <v>1010208745</v>
          </cell>
          <cell r="P1011">
            <v>0</v>
          </cell>
          <cell r="Q1011" t="str">
            <v>GOMEZ ROJAS</v>
          </cell>
          <cell r="R1011" t="str">
            <v>ANYELA KATERINE</v>
          </cell>
          <cell r="S1011" t="str">
            <v>No Aplica</v>
          </cell>
          <cell r="T1011" t="str">
            <v>ANYELA KATERINE GOMEZ ROJAS</v>
          </cell>
          <cell r="U1011" t="str">
            <v>F</v>
          </cell>
          <cell r="V1011">
            <v>44775</v>
          </cell>
          <cell r="W1011" t="str">
            <v>No Aplica</v>
          </cell>
          <cell r="X1011">
            <v>44777</v>
          </cell>
          <cell r="Y1011">
            <v>44946</v>
          </cell>
          <cell r="Z1011" t="str">
            <v>Contratación Directa</v>
          </cell>
          <cell r="AA1011" t="str">
            <v>Contrato</v>
          </cell>
          <cell r="AB1011" t="str">
            <v>Prestación de Servicios  de Apoyo a la Gestión</v>
          </cell>
          <cell r="AC1011" t="str">
            <v>PRESTAR SERVICIOS DE APOYO A LA GESTIÓN, PARA BRINDAR ATENCIÓN A LA CIUDADANÍA SOBRE LA OFERTA INSTITUCIONAL A TRAVÉS DE LOS CANALES OFICIALES DE LA ENTIDAD</v>
          </cell>
          <cell r="AD1011">
            <v>44777</v>
          </cell>
          <cell r="AE1011" t="str">
            <v>pendiente</v>
          </cell>
          <cell r="AF1011">
            <v>44777</v>
          </cell>
          <cell r="AG1011" t="str">
            <v>pendiente</v>
          </cell>
          <cell r="AH1011">
            <v>5</v>
          </cell>
          <cell r="AI1011">
            <v>17</v>
          </cell>
          <cell r="AJ1011">
            <v>5.5666666666666664</v>
          </cell>
          <cell r="AK1011">
            <v>5</v>
          </cell>
          <cell r="AL1011">
            <v>17</v>
          </cell>
          <cell r="AM1011">
            <v>44946</v>
          </cell>
          <cell r="AN1011">
            <v>44946</v>
          </cell>
          <cell r="AO1011">
            <v>19483333</v>
          </cell>
          <cell r="AP1011">
            <v>19483333</v>
          </cell>
          <cell r="AQ1011">
            <v>3500000</v>
          </cell>
          <cell r="AR1011">
            <v>0.3333333358168602</v>
          </cell>
          <cell r="AS1011">
            <v>4065</v>
          </cell>
          <cell r="AT1011">
            <v>1193</v>
          </cell>
          <cell r="AU1011">
            <v>44753</v>
          </cell>
          <cell r="AV1011">
            <v>19483333</v>
          </cell>
          <cell r="AW1011" t="str">
            <v>O23011605560000007754</v>
          </cell>
          <cell r="AX1011" t="str">
            <v>INVERSION</v>
          </cell>
          <cell r="AZ1011">
            <v>5000344650</v>
          </cell>
          <cell r="BA1011">
            <v>1191</v>
          </cell>
          <cell r="BB1011">
            <v>44776</v>
          </cell>
          <cell r="BC1011">
            <v>19483333</v>
          </cell>
          <cell r="BK1011" t="str">
            <v/>
          </cell>
          <cell r="CE1011" t="str">
            <v/>
          </cell>
          <cell r="CF1011" t="str">
            <v/>
          </cell>
          <cell r="EO1011">
            <v>44946</v>
          </cell>
          <cell r="EP1011">
            <v>45846</v>
          </cell>
        </row>
        <row r="1012">
          <cell r="E1012">
            <v>985</v>
          </cell>
          <cell r="F1012" t="str">
            <v>985-2022</v>
          </cell>
          <cell r="G1012" t="str">
            <v xml:space="preserve">CO1.PCCNTR.3884500	</v>
          </cell>
          <cell r="H1012" t="str">
            <v>IMPLEMENTAR 1 SISTEMA INTEGRADO DEL SECTOR</v>
          </cell>
          <cell r="I1012" t="str">
            <v>En Ejecución</v>
          </cell>
          <cell r="J1012" t="str">
            <v>https://community.secop.gov.co/Public/Tendering/OpportunityDetail/Index?noticeUID=CO1.NTC.3111479&amp;isFromPublicArea=True&amp;isModal=False</v>
          </cell>
          <cell r="K1012" t="str">
            <v>SDHT-CD-CTI-044-2022</v>
          </cell>
          <cell r="M1012" t="str">
            <v>X</v>
          </cell>
          <cell r="N1012" t="str">
            <v>NIT</v>
          </cell>
          <cell r="O1012">
            <v>901441856</v>
          </cell>
          <cell r="P1012">
            <v>0</v>
          </cell>
          <cell r="Q1012" t="str">
            <v>No Aplica</v>
          </cell>
          <cell r="R1012" t="str">
            <v>No Aplica</v>
          </cell>
          <cell r="S1012" t="str">
            <v>AGENCIA ANALÍTICA DE DATOS SAS</v>
          </cell>
          <cell r="T1012" t="str">
            <v>AGENCIA ANALÍTICA DE DATOS SAS</v>
          </cell>
          <cell r="U1012" t="str">
            <v>No Aplica</v>
          </cell>
          <cell r="V1012">
            <v>44778</v>
          </cell>
          <cell r="W1012">
            <v>44785</v>
          </cell>
          <cell r="X1012" t="str">
            <v>No Aplica</v>
          </cell>
          <cell r="Y1012" t="str">
            <v>No Aplica</v>
          </cell>
          <cell r="Z1012" t="str">
            <v>Contratación Directa</v>
          </cell>
          <cell r="AA1012" t="str">
            <v>Contrato</v>
          </cell>
          <cell r="AB1012" t="str">
            <v>Interadministrativo</v>
          </cell>
          <cell r="AC1012" t="str">
            <v>DESARROLLO DE LA ARQUITECTURA DE REFERENCIA E IMPLEMENTACIÓN DEL LAGO DE DATOS DEL SISTEMA DE INFORMACIÓN MISIONAL DEL SECTOR HÁBITAT</v>
          </cell>
          <cell r="AD1012">
            <v>44785</v>
          </cell>
          <cell r="AE1012">
            <v>44791</v>
          </cell>
          <cell r="AF1012">
            <v>44791</v>
          </cell>
          <cell r="AG1012" t="str">
            <v>pendiente</v>
          </cell>
          <cell r="AH1012">
            <v>7</v>
          </cell>
          <cell r="AI1012">
            <v>0</v>
          </cell>
          <cell r="AJ1012">
            <v>7</v>
          </cell>
          <cell r="AK1012">
            <v>7</v>
          </cell>
          <cell r="AL1012">
            <v>0</v>
          </cell>
          <cell r="AM1012">
            <v>45002</v>
          </cell>
          <cell r="AN1012">
            <v>45002</v>
          </cell>
          <cell r="AO1012">
            <v>823906738</v>
          </cell>
          <cell r="AP1012">
            <v>823906738</v>
          </cell>
          <cell r="AQ1012" t="str">
            <v>No Aplica</v>
          </cell>
          <cell r="AR1012" t="e">
            <v>#VALUE!</v>
          </cell>
          <cell r="AS1012">
            <v>3337</v>
          </cell>
          <cell r="AT1012">
            <v>1271</v>
          </cell>
          <cell r="AU1012">
            <v>44768</v>
          </cell>
          <cell r="AV1012">
            <v>823906738</v>
          </cell>
          <cell r="AW1012" t="str">
            <v>O23011605530000007815</v>
          </cell>
          <cell r="AX1012" t="str">
            <v>INVERSION</v>
          </cell>
          <cell r="AZ1012">
            <v>5000346068</v>
          </cell>
          <cell r="BA1012">
            <v>1199</v>
          </cell>
          <cell r="BB1012">
            <v>44778</v>
          </cell>
          <cell r="BC1012">
            <v>823906738</v>
          </cell>
          <cell r="BK1012" t="str">
            <v/>
          </cell>
          <cell r="CE1012" t="str">
            <v/>
          </cell>
          <cell r="CF1012" t="str">
            <v/>
          </cell>
          <cell r="EO1012">
            <v>45002</v>
          </cell>
          <cell r="EP1012">
            <v>45902</v>
          </cell>
        </row>
        <row r="1013">
          <cell r="E1013">
            <v>986</v>
          </cell>
          <cell r="F1013" t="str">
            <v>986-2022</v>
          </cell>
          <cell r="G1013" t="str">
            <v xml:space="preserve">CO1.PCCNTR.3877352	</v>
          </cell>
          <cell r="H1013" t="str">
            <v>No Aplica</v>
          </cell>
          <cell r="I1013" t="str">
            <v>En Ejecución</v>
          </cell>
          <cell r="J1013" t="str">
            <v>https://community.secop.gov.co/Public/Tendering/OpportunityDetail/Index?noticeUID=CO1.NTC.3033986&amp;isFromPublicArea=True&amp;isModal=False</v>
          </cell>
          <cell r="K1013" t="str">
            <v xml:space="preserve">SDHT-MC-035-2022	</v>
          </cell>
          <cell r="M1013" t="str">
            <v>X</v>
          </cell>
          <cell r="N1013" t="str">
            <v>NIT</v>
          </cell>
          <cell r="O1013">
            <v>900265026</v>
          </cell>
          <cell r="P1013">
            <v>0</v>
          </cell>
          <cell r="Q1013" t="str">
            <v>No Aplica</v>
          </cell>
          <cell r="R1013" t="str">
            <v>No Aplica</v>
          </cell>
          <cell r="S1013" t="str">
            <v>E-DEA NETWORKS S.A.S</v>
          </cell>
          <cell r="T1013" t="str">
            <v>E-DEA NETWORKS S.A.S</v>
          </cell>
          <cell r="U1013" t="str">
            <v>No Aplica</v>
          </cell>
          <cell r="V1013">
            <v>44778</v>
          </cell>
          <cell r="W1013">
            <v>44781</v>
          </cell>
          <cell r="X1013" t="str">
            <v>No Aplica</v>
          </cell>
          <cell r="Y1013" t="str">
            <v>No Aplica</v>
          </cell>
          <cell r="Z1013" t="str">
            <v>Mínima Cuantía</v>
          </cell>
          <cell r="AA1013" t="str">
            <v>Contrato</v>
          </cell>
          <cell r="AB1013" t="str">
            <v>Compra-Venta</v>
          </cell>
          <cell r="AC1013" t="str">
            <v>ADQUISICIÓN DE LA HERRAMIENTA SOLARWINDS NETWORKS PERFORMANCE MONITOR Y LA RENOVACIÓN DE LA HERRAMIENTA SOLARWINDS SECURITY EVENT MANAGER PARA LA SDHT; CON SU RESPECTIVO SOPORTE.</v>
          </cell>
          <cell r="AD1013">
            <v>44781</v>
          </cell>
          <cell r="AE1013" t="str">
            <v>pendiente</v>
          </cell>
          <cell r="AF1013">
            <v>44781</v>
          </cell>
          <cell r="AG1013" t="str">
            <v>pendiente</v>
          </cell>
          <cell r="AH1013">
            <v>12</v>
          </cell>
          <cell r="AI1013">
            <v>0</v>
          </cell>
          <cell r="AJ1013">
            <v>12</v>
          </cell>
          <cell r="AK1013">
            <v>12</v>
          </cell>
          <cell r="AL1013">
            <v>0</v>
          </cell>
          <cell r="AO1013">
            <v>23183937</v>
          </cell>
          <cell r="AP1013">
            <v>23183937</v>
          </cell>
          <cell r="AQ1013" t="str">
            <v>No Aplica</v>
          </cell>
          <cell r="AR1013" t="e">
            <v>#VALUE!</v>
          </cell>
          <cell r="AS1013" t="e">
            <v>#N/A</v>
          </cell>
          <cell r="AT1013">
            <v>1146</v>
          </cell>
          <cell r="AU1013">
            <v>44741</v>
          </cell>
          <cell r="AV1013">
            <v>25534000</v>
          </cell>
          <cell r="AW1013" t="str">
            <v>O21202020080383132</v>
          </cell>
          <cell r="AX1013" t="str">
            <v>FUNCIONAMIENTO</v>
          </cell>
          <cell r="AZ1013">
            <v>5000346062</v>
          </cell>
          <cell r="BA1013">
            <v>1198</v>
          </cell>
          <cell r="BB1013">
            <v>44778</v>
          </cell>
          <cell r="BC1013">
            <v>23183937</v>
          </cell>
          <cell r="BK1013" t="str">
            <v/>
          </cell>
          <cell r="CE1013" t="str">
            <v/>
          </cell>
          <cell r="CF1013" t="str">
            <v/>
          </cell>
          <cell r="EO1013">
            <v>0</v>
          </cell>
          <cell r="EP1013">
            <v>900</v>
          </cell>
        </row>
        <row r="1014">
          <cell r="E1014">
            <v>987</v>
          </cell>
          <cell r="F1014" t="str">
            <v>987-2022</v>
          </cell>
          <cell r="G1014" t="str">
            <v xml:space="preserve">CO1.PCCNTR.3876328	</v>
          </cell>
          <cell r="H1014" t="str">
            <v>ELABORAR 8 DOCUMENTOS DE LINEAMIENTOS DE INTERVENCIÓN, GESTIÓN INTERINSTITUCIONAL Y EVALUACIÓN DE LAS INTERVENCIONES TERRITORIALES EN LOS 8 TERRITORIOS PRIORIZADOS EN ÁREAS DE ORIGEN INFORMAL</v>
          </cell>
          <cell r="I1014" t="str">
            <v>En Ejecución</v>
          </cell>
          <cell r="J1014" t="str">
            <v>https://community.secop.gov.co/Public/Tendering/OpportunityDetail/Index?noticeUID=CO1.NTC.3103779&amp;isFromPublicArea=True&amp;isModal=False</v>
          </cell>
          <cell r="K1014" t="str">
            <v>SDHT-SDB-PSP-130-2022</v>
          </cell>
          <cell r="L1014" t="str">
            <v>X</v>
          </cell>
          <cell r="N1014" t="str">
            <v>CC</v>
          </cell>
          <cell r="O1014">
            <v>1076651397</v>
          </cell>
          <cell r="P1014">
            <v>0</v>
          </cell>
          <cell r="Q1014" t="str">
            <v>NIÑO PINILLA</v>
          </cell>
          <cell r="R1014" t="str">
            <v>IRMA LORENA</v>
          </cell>
          <cell r="S1014" t="str">
            <v>No Aplica</v>
          </cell>
          <cell r="T1014" t="str">
            <v>IRMA LORENA NIÑO PINILLA</v>
          </cell>
          <cell r="U1014" t="str">
            <v>F</v>
          </cell>
          <cell r="V1014">
            <v>44776</v>
          </cell>
          <cell r="W1014">
            <v>44777</v>
          </cell>
          <cell r="X1014">
            <v>44777</v>
          </cell>
          <cell r="Y1014">
            <v>44941</v>
          </cell>
          <cell r="Z1014" t="str">
            <v>Contratación Directa</v>
          </cell>
          <cell r="AA1014" t="str">
            <v>Contrato</v>
          </cell>
          <cell r="AB1014" t="str">
            <v>Prestación de Servicios Profesionales</v>
          </cell>
          <cell r="AC1014" t="str">
            <v>PRESTAR SERVICIOS PROFESIONALES PARA APOYAR LA ELABORACIÓN Y ACTUALIZACIÓN DE LA INFORMACIÓN GEOGRÁFICA, LA CARTOGRAFÍA TEMÁTICA Y LOS ANÁLISIS NECESARIOS EN LA FORMULACIÓN Y SEGUIMIENTO DE LOS LINEAMIENTOS DE INTERVENCIÓN, GESTIÓN INTERINSTITUCIONAL Y DEMÁS PROCESOS ADELANTADOS POR LA SUBDIRECCIÓN DE BARRIOS.</v>
          </cell>
          <cell r="AD1014">
            <v>44777</v>
          </cell>
          <cell r="AE1014" t="str">
            <v>pendiente</v>
          </cell>
          <cell r="AF1014">
            <v>44777</v>
          </cell>
          <cell r="AG1014" t="str">
            <v>pendiente</v>
          </cell>
          <cell r="AH1014">
            <v>5</v>
          </cell>
          <cell r="AI1014">
            <v>10</v>
          </cell>
          <cell r="AJ1014">
            <v>5.333333333333333</v>
          </cell>
          <cell r="AK1014">
            <v>5</v>
          </cell>
          <cell r="AL1014">
            <v>10</v>
          </cell>
          <cell r="AM1014">
            <v>44939</v>
          </cell>
          <cell r="AN1014">
            <v>44939</v>
          </cell>
          <cell r="AO1014">
            <v>38933333</v>
          </cell>
          <cell r="AP1014">
            <v>38933333</v>
          </cell>
          <cell r="AQ1014">
            <v>7300000</v>
          </cell>
          <cell r="AR1014">
            <v>0.3333333358168602</v>
          </cell>
          <cell r="AS1014">
            <v>3970</v>
          </cell>
          <cell r="AT1014">
            <v>1287</v>
          </cell>
          <cell r="AU1014">
            <v>44769</v>
          </cell>
          <cell r="AV1014">
            <v>38933333</v>
          </cell>
          <cell r="AW1014" t="str">
            <v>O23011601190000007575</v>
          </cell>
          <cell r="AX1014" t="str">
            <v>INVERSION</v>
          </cell>
          <cell r="AZ1014">
            <v>5000344971</v>
          </cell>
          <cell r="BA1014">
            <v>1193</v>
          </cell>
          <cell r="BB1014">
            <v>44777</v>
          </cell>
          <cell r="BC1014">
            <v>38933333</v>
          </cell>
          <cell r="BK1014" t="str">
            <v/>
          </cell>
          <cell r="CE1014" t="str">
            <v/>
          </cell>
          <cell r="CF1014" t="str">
            <v/>
          </cell>
          <cell r="EO1014">
            <v>44939</v>
          </cell>
          <cell r="EP1014">
            <v>45839</v>
          </cell>
        </row>
        <row r="1015">
          <cell r="E1015">
            <v>988</v>
          </cell>
          <cell r="F1015" t="str">
            <v>988-2022</v>
          </cell>
          <cell r="G1015" t="str">
            <v>SECOP I</v>
          </cell>
          <cell r="H1015" t="str">
            <v xml:space="preserve">REALIZAR 2 ESTUDIOS O DISEÑOS DE PREFACTIBILIDAD Y FACTIBILIDAD PARA PROYECTOS GESTIONADOS DE REVITALIZACIÓN URBANA PARA LA COMPETITIVIDAD EN TORNO A NUEVAS INTERVENCIONES PÚBLICAS DE DESARROLLO URBANO. </v>
          </cell>
          <cell r="I1015" t="str">
            <v>En Ejecución</v>
          </cell>
          <cell r="J1015" t="str">
            <v>https://www.contratos.gov.co/consultas/detalleProceso.do?numConstancia=22-22-40784&amp;g-recaptcha</v>
          </cell>
          <cell r="K1015" t="str">
            <v>988-2022 - CONVENIO 459-2022 SDCRD (DERIVADO 2 CONVENIO MARCO 932-2021)</v>
          </cell>
          <cell r="M1015" t="str">
            <v>X</v>
          </cell>
          <cell r="N1015" t="str">
            <v>NIT</v>
          </cell>
          <cell r="O1015">
            <v>830144890</v>
          </cell>
          <cell r="P1015">
            <v>0</v>
          </cell>
          <cell r="Q1015" t="str">
            <v>No Aplica</v>
          </cell>
          <cell r="R1015" t="str">
            <v>No Aplica</v>
          </cell>
          <cell r="S1015" t="str">
            <v>SECRETARÍA DISTRITAL DE CULTURA RECREACIÓN Y DEPORTE (SDCRD), INSTITUTO DE DESARROLLO URBANO Y EMPRESA DE RENOVACIÓN Y DESARROLLO URBANO DE BOGOTÁ (ERU)</v>
          </cell>
          <cell r="T1015" t="str">
            <v>SECRETARÍA DISTRITAL DE CULTURA RECREACIÓN Y DEPORTE (SDCRD), INSTITUTO DE DESARROLLO URBANO Y EMPRESA DE RENOVACIÓN Y DESARROLLO URBANO DE BOGOTÁ (ERU)</v>
          </cell>
          <cell r="U1015" t="str">
            <v>No Aplica</v>
          </cell>
          <cell r="V1015">
            <v>44777</v>
          </cell>
          <cell r="W1015" t="str">
            <v>PENDIENTE</v>
          </cell>
          <cell r="X1015" t="str">
            <v>No Aplica</v>
          </cell>
          <cell r="Y1015" t="str">
            <v>No Aplica</v>
          </cell>
          <cell r="Z1015" t="str">
            <v>Contratación Directa</v>
          </cell>
          <cell r="AA1015" t="str">
            <v>Convenio</v>
          </cell>
          <cell r="AB1015" t="str">
            <v>Interadministrativo</v>
          </cell>
          <cell r="AC1015" t="str">
            <v>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v>
          </cell>
          <cell r="AD1015" t="str">
            <v>Pendiente dato de legalización</v>
          </cell>
          <cell r="AE1015">
            <v>44777</v>
          </cell>
          <cell r="AF1015">
            <v>44777</v>
          </cell>
          <cell r="AG1015">
            <v>45443</v>
          </cell>
          <cell r="AH1015">
            <v>21</v>
          </cell>
          <cell r="AI1015">
            <v>28</v>
          </cell>
          <cell r="AJ1015">
            <v>21.933333333333334</v>
          </cell>
          <cell r="AK1015">
            <v>21</v>
          </cell>
          <cell r="AL1015">
            <v>28</v>
          </cell>
          <cell r="AM1015">
            <v>45443</v>
          </cell>
          <cell r="AN1015">
            <v>45443</v>
          </cell>
          <cell r="AO1015">
            <v>3600000000</v>
          </cell>
          <cell r="AP1015">
            <v>3600000000</v>
          </cell>
          <cell r="AQ1015" t="str">
            <v>No Aplica</v>
          </cell>
          <cell r="AR1015" t="e">
            <v>#VALUE!</v>
          </cell>
          <cell r="AS1015">
            <v>3330</v>
          </cell>
          <cell r="AT1015">
            <v>1233</v>
          </cell>
          <cell r="AU1015">
            <v>44763</v>
          </cell>
          <cell r="AV1015">
            <v>3600000000</v>
          </cell>
          <cell r="AW1015" t="str">
            <v>O23011602320000007641</v>
          </cell>
          <cell r="AX1015" t="str">
            <v>INVERSION</v>
          </cell>
          <cell r="AZ1015">
            <v>5000346389</v>
          </cell>
          <cell r="BA1015">
            <v>1200</v>
          </cell>
          <cell r="BB1015">
            <v>44781</v>
          </cell>
          <cell r="BC1015">
            <v>3600000000</v>
          </cell>
          <cell r="CE1015" t="str">
            <v/>
          </cell>
          <cell r="CF1015" t="str">
            <v/>
          </cell>
          <cell r="EO1015">
            <v>45443</v>
          </cell>
          <cell r="EP1015">
            <v>46343</v>
          </cell>
          <cell r="EU1015" t="str">
            <v>Juan Guillermo Jimenez Gomez</v>
          </cell>
        </row>
        <row r="1016">
          <cell r="E1016">
            <v>988</v>
          </cell>
          <cell r="F1016" t="str">
            <v>988-2022</v>
          </cell>
          <cell r="G1016" t="str">
            <v>SECOP I</v>
          </cell>
          <cell r="H1016" t="str">
            <v>No Aplica</v>
          </cell>
          <cell r="I1016" t="str">
            <v>En Ejecución</v>
          </cell>
          <cell r="J1016" t="str">
            <v>https://www.contratos.gov.co/consultas/detalleProceso.do?numConstancia=22-22-40784&amp;g-recaptcha</v>
          </cell>
          <cell r="K1016" t="str">
            <v>988-2022 - CONVENIO 459-2022 SDCRD (DERIVADO 2 CONVENIO MARCO 932-2021)</v>
          </cell>
          <cell r="M1016" t="str">
            <v>X</v>
          </cell>
          <cell r="N1016" t="str">
            <v>NIT</v>
          </cell>
          <cell r="O1016">
            <v>830144890</v>
          </cell>
          <cell r="P1016">
            <v>0</v>
          </cell>
          <cell r="Q1016" t="str">
            <v>No Aplica</v>
          </cell>
          <cell r="R1016" t="str">
            <v>No Aplica</v>
          </cell>
          <cell r="S1016" t="str">
            <v>SECRETARÍA DISTRITAL DE CULTURA RECREACIÓN Y DEPORTE (SDCRD), INSTITUTO DE DESARROLLO URBANO Y EMPRESA DE RENOVACIÓN Y DESARROLLO URBANO DE BOGOTÁ (ERU)</v>
          </cell>
          <cell r="T1016" t="str">
            <v>SECRETARÍA DISTRITAL DE CULTURA RECREACIÓN Y DEPORTE (SDCRD), INSTITUTO DE DESARROLLO URBANO Y EMPRESA DE RENOVACIÓN Y DESARROLLO URBANO DE BOGOTÁ (ERU)</v>
          </cell>
          <cell r="U1016" t="str">
            <v>No Aplica</v>
          </cell>
          <cell r="V1016">
            <v>44777</v>
          </cell>
          <cell r="W1016" t="str">
            <v>PENDIENTE</v>
          </cell>
          <cell r="X1016" t="str">
            <v>No Aplica</v>
          </cell>
          <cell r="Y1016" t="str">
            <v>No Aplica</v>
          </cell>
          <cell r="Z1016" t="str">
            <v>Contratación Directa</v>
          </cell>
          <cell r="AA1016" t="str">
            <v>Convenio</v>
          </cell>
          <cell r="AB1016" t="str">
            <v>Interadministrativo</v>
          </cell>
          <cell r="AC1016" t="str">
            <v>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v>
          </cell>
          <cell r="AD1016" t="str">
            <v>Pendiente dato de legalización</v>
          </cell>
          <cell r="AE1016">
            <v>44777</v>
          </cell>
          <cell r="AF1016">
            <v>44777</v>
          </cell>
          <cell r="AG1016">
            <v>45443</v>
          </cell>
          <cell r="AH1016">
            <v>21</v>
          </cell>
          <cell r="AI1016">
            <v>28</v>
          </cell>
          <cell r="AJ1016">
            <v>21.933333333333334</v>
          </cell>
          <cell r="AK1016">
            <v>21</v>
          </cell>
          <cell r="AL1016">
            <v>28</v>
          </cell>
          <cell r="AM1016">
            <v>45443</v>
          </cell>
          <cell r="AN1016">
            <v>45443</v>
          </cell>
          <cell r="AO1016">
            <v>3400000000</v>
          </cell>
          <cell r="AP1016">
            <v>3400000000</v>
          </cell>
          <cell r="AQ1016" t="str">
            <v>No Aplica</v>
          </cell>
          <cell r="AR1016" t="e">
            <v>#VALUE!</v>
          </cell>
          <cell r="AS1016" t="str">
            <v>Recurso Externo SDCRD</v>
          </cell>
          <cell r="AT1016" t="str">
            <v>Recurso Externo</v>
          </cell>
          <cell r="AU1016">
            <v>44763</v>
          </cell>
          <cell r="AV1016">
            <v>3400000000</v>
          </cell>
          <cell r="AW1016" t="str">
            <v>Recurso Externo</v>
          </cell>
          <cell r="AX1016" t="str">
            <v>Recurso Externo</v>
          </cell>
          <cell r="AZ1016" t="str">
            <v>Recurso Externo</v>
          </cell>
          <cell r="BA1016" t="str">
            <v>Recurso Externo</v>
          </cell>
          <cell r="BB1016">
            <v>44781</v>
          </cell>
          <cell r="BC1016">
            <v>3400000000</v>
          </cell>
          <cell r="CE1016" t="str">
            <v/>
          </cell>
          <cell r="CF1016" t="str">
            <v/>
          </cell>
          <cell r="EO1016">
            <v>45443</v>
          </cell>
          <cell r="EP1016">
            <v>46343</v>
          </cell>
          <cell r="EU1016" t="str">
            <v>Juan Guillermo Jimenez Gomez</v>
          </cell>
        </row>
        <row r="1017">
          <cell r="E1017">
            <v>988</v>
          </cell>
          <cell r="F1017" t="str">
            <v>988-2022</v>
          </cell>
          <cell r="G1017" t="str">
            <v>SECOP I</v>
          </cell>
          <cell r="H1017" t="str">
            <v>No Aplica</v>
          </cell>
          <cell r="I1017" t="str">
            <v>En Ejecución</v>
          </cell>
          <cell r="J1017" t="str">
            <v>https://www.contratos.gov.co/consultas/detalleProceso.do?numConstancia=22-22-40784&amp;g-recaptcha</v>
          </cell>
          <cell r="K1017" t="str">
            <v>988-2022 - CONVENIO 459-2022 SDCRD (DERIVADO 2 CONVENIO MARCO 932-2021)</v>
          </cell>
          <cell r="M1017" t="str">
            <v>X</v>
          </cell>
          <cell r="N1017" t="str">
            <v>NIT</v>
          </cell>
          <cell r="O1017">
            <v>830144890</v>
          </cell>
          <cell r="P1017">
            <v>0</v>
          </cell>
          <cell r="Q1017" t="str">
            <v>No Aplica</v>
          </cell>
          <cell r="R1017" t="str">
            <v>No Aplica</v>
          </cell>
          <cell r="S1017" t="str">
            <v>SECRETARÍA DISTRITAL DE CULTURA RECREACIÓN Y DEPORTE (SDCRD), INSTITUTO DE DESARROLLO URBANO Y EMPRESA DE RENOVACIÓN Y DESARROLLO URBANO DE BOGOTÁ (ERU)</v>
          </cell>
          <cell r="T1017" t="str">
            <v>SECRETARÍA DISTRITAL DE CULTURA RECREACIÓN Y DEPORTE (SDCRD), INSTITUTO DE DESARROLLO URBANO Y EMPRESA DE RENOVACIÓN Y DESARROLLO URBANO DE BOGOTÁ (ERU)</v>
          </cell>
          <cell r="U1017" t="str">
            <v>No Aplica</v>
          </cell>
          <cell r="V1017">
            <v>44777</v>
          </cell>
          <cell r="W1017" t="str">
            <v>PENDIENTE</v>
          </cell>
          <cell r="X1017" t="str">
            <v>No Aplica</v>
          </cell>
          <cell r="Y1017" t="str">
            <v>No Aplica</v>
          </cell>
          <cell r="Z1017" t="str">
            <v>Contratación Directa</v>
          </cell>
          <cell r="AA1017" t="str">
            <v>Convenio</v>
          </cell>
          <cell r="AB1017" t="str">
            <v>Interadministrativo</v>
          </cell>
          <cell r="AC1017" t="str">
            <v>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v>
          </cell>
          <cell r="AD1017" t="str">
            <v>Pendiente dato de legalización</v>
          </cell>
          <cell r="AE1017">
            <v>44777</v>
          </cell>
          <cell r="AF1017">
            <v>44777</v>
          </cell>
          <cell r="AG1017">
            <v>45443</v>
          </cell>
          <cell r="AH1017">
            <v>21</v>
          </cell>
          <cell r="AI1017">
            <v>28</v>
          </cell>
          <cell r="AJ1017">
            <v>21.933333333333334</v>
          </cell>
          <cell r="AK1017">
            <v>21</v>
          </cell>
          <cell r="AL1017">
            <v>28</v>
          </cell>
          <cell r="AM1017">
            <v>45443</v>
          </cell>
          <cell r="AN1017">
            <v>45443</v>
          </cell>
          <cell r="AO1017">
            <v>83020610</v>
          </cell>
          <cell r="AP1017">
            <v>83020610</v>
          </cell>
          <cell r="AQ1017" t="str">
            <v>No Aplica</v>
          </cell>
          <cell r="AR1017" t="e">
            <v>#VALUE!</v>
          </cell>
          <cell r="AS1017" t="str">
            <v>Recurso Externo ERU</v>
          </cell>
          <cell r="AT1017" t="str">
            <v>Recurso Externo</v>
          </cell>
          <cell r="AU1017">
            <v>44763</v>
          </cell>
          <cell r="AV1017">
            <v>83020610</v>
          </cell>
          <cell r="AW1017" t="str">
            <v>Recurso Externo</v>
          </cell>
          <cell r="AX1017" t="str">
            <v>Recurso Externo</v>
          </cell>
          <cell r="AZ1017" t="str">
            <v>Recurso Externo</v>
          </cell>
          <cell r="BA1017" t="str">
            <v>Recurso Externo</v>
          </cell>
          <cell r="BB1017">
            <v>44781</v>
          </cell>
          <cell r="BC1017">
            <v>83020610</v>
          </cell>
          <cell r="CE1017" t="str">
            <v/>
          </cell>
          <cell r="CF1017" t="str">
            <v/>
          </cell>
          <cell r="EO1017">
            <v>45443</v>
          </cell>
          <cell r="EP1017">
            <v>46343</v>
          </cell>
          <cell r="EU1017" t="str">
            <v>Juan Guillermo Jimenez Gomez</v>
          </cell>
        </row>
        <row r="1018">
          <cell r="E1018">
            <v>989</v>
          </cell>
          <cell r="F1018" t="str">
            <v>989-2022</v>
          </cell>
          <cell r="G1018" t="str">
            <v xml:space="preserve">CO1.PCCNTR.3877710	</v>
          </cell>
          <cell r="H1018" t="str">
            <v>PROMOVER 100 % DE LA IMPLEMENTACIÓN DE LAS FUENTES DE FINANCIACIÓN PARA EL HÁBITAT</v>
          </cell>
          <cell r="I1018" t="str">
            <v>En Ejecución</v>
          </cell>
          <cell r="J1018" t="str">
            <v>https://community.secop.gov.co/Public/Tendering/OpportunityDetail/Index?noticeUID=CO1.NTC.3105945&amp;isFromPublicArea=True&amp;isModal=False</v>
          </cell>
          <cell r="K1018" t="str">
            <v>SDHT-SDRPRI-PSP-037-2022</v>
          </cell>
          <cell r="L1018" t="str">
            <v>X</v>
          </cell>
          <cell r="N1018" t="str">
            <v>CC</v>
          </cell>
          <cell r="O1018">
            <v>79796749</v>
          </cell>
          <cell r="P1018">
            <v>0</v>
          </cell>
          <cell r="Q1018" t="str">
            <v>PEREZ CORTES</v>
          </cell>
          <cell r="R1018" t="str">
            <v>ALEXANDER</v>
          </cell>
          <cell r="S1018" t="str">
            <v>No Aplica</v>
          </cell>
          <cell r="T1018" t="str">
            <v>ALEXANDER PEREZ CORTES</v>
          </cell>
          <cell r="U1018" t="str">
            <v>M</v>
          </cell>
          <cell r="V1018">
            <v>44777</v>
          </cell>
          <cell r="W1018" t="str">
            <v>No Aplica</v>
          </cell>
          <cell r="X1018">
            <v>44782</v>
          </cell>
          <cell r="Y1018">
            <v>44933</v>
          </cell>
          <cell r="Z1018" t="str">
            <v>Contratación Directa</v>
          </cell>
          <cell r="AA1018" t="str">
            <v>Contrato</v>
          </cell>
          <cell r="AB1018" t="str">
            <v>Prestación de Servicios Profesionales</v>
          </cell>
          <cell r="AC1018" t="str">
            <v>PRESTAR SERVICIOS PROFESIONALES PARA EL ANÁLISIS, DESARROLLO Y SEGUIMIENTO DE LOS PROGRAMAS PRIORIZADOS POR LA SUBSECRETARIA DE GESTIÓN FINANCIERA Y LA SUBDIRECCIÓN DE RECURSOS PRIVADOS, QUE SE LE ASIGNEN EN EL MARCO DE LA COOPERACIÓN CON ENTIDADES PÚBLICAS Y/O PRIVADAS, DE ORDEN NACIONAL E INTERNACIONAL, QUE PROMUEVAN LA GESTIÓN DE NUEVAS FUENTES DE FINANCIACIÓN QUE CONTRIBUYAN AL MEJORAMIENTO DEL HÁBITAT</v>
          </cell>
          <cell r="AD1018">
            <v>44782</v>
          </cell>
          <cell r="AE1018">
            <v>44781</v>
          </cell>
          <cell r="AF1018">
            <v>44782</v>
          </cell>
          <cell r="AG1018">
            <v>44933</v>
          </cell>
          <cell r="AH1018">
            <v>5</v>
          </cell>
          <cell r="AI1018">
            <v>0</v>
          </cell>
          <cell r="AJ1018">
            <v>5</v>
          </cell>
          <cell r="AK1018">
            <v>5</v>
          </cell>
          <cell r="AL1018">
            <v>0</v>
          </cell>
          <cell r="AM1018">
            <v>44934</v>
          </cell>
          <cell r="AN1018">
            <v>44934</v>
          </cell>
          <cell r="AO1018">
            <v>30900000</v>
          </cell>
          <cell r="AP1018">
            <v>30900000</v>
          </cell>
          <cell r="AQ1018">
            <v>6180000</v>
          </cell>
          <cell r="AR1018">
            <v>0</v>
          </cell>
          <cell r="AS1018">
            <v>4084</v>
          </cell>
          <cell r="AT1018">
            <v>1264</v>
          </cell>
          <cell r="AU1018">
            <v>44767</v>
          </cell>
          <cell r="AV1018">
            <v>30900000</v>
          </cell>
          <cell r="AW1018" t="str">
            <v>O23011601190000007825</v>
          </cell>
          <cell r="AX1018" t="str">
            <v>INVERSION</v>
          </cell>
          <cell r="AZ1018">
            <v>5000345548</v>
          </cell>
          <cell r="BA1018">
            <v>1195</v>
          </cell>
          <cell r="BB1018">
            <v>44778</v>
          </cell>
          <cell r="BC1018">
            <v>30900000</v>
          </cell>
          <cell r="BK1018" t="str">
            <v/>
          </cell>
          <cell r="CE1018" t="str">
            <v/>
          </cell>
          <cell r="CF1018" t="str">
            <v/>
          </cell>
          <cell r="EO1018">
            <v>44934</v>
          </cell>
          <cell r="EP1018">
            <v>45834</v>
          </cell>
        </row>
        <row r="1019">
          <cell r="E1019">
            <v>990</v>
          </cell>
          <cell r="F1019" t="str">
            <v>990-2022</v>
          </cell>
          <cell r="G1019" t="str">
            <v xml:space="preserve">CO1.PCCNTR.3878616	</v>
          </cell>
          <cell r="H1019" t="str">
            <v>REALIZAR SERVICIOS DE ASISTENCIA TÉCNICA AL 100 % DE LOS PROYECTOS VINCULADOS COMO ASOCIATIVOS Y/O PROYECTOS ESTRATÉGICOS EN EL MARCO DEL PDD.</v>
          </cell>
          <cell r="I1019" t="str">
            <v>En Ejecución</v>
          </cell>
          <cell r="J1019" t="str">
            <v>https://community.secop.gov.co/Public/Tendering/OpportunityDetail/Index?noticeUID=CO1.NTC.3107428&amp;isFromPublicArea=True&amp;isModal=False</v>
          </cell>
          <cell r="K1019" t="str">
            <v xml:space="preserve">SDHT-SDGS-PSP-047-2022	</v>
          </cell>
          <cell r="L1019" t="str">
            <v>X</v>
          </cell>
          <cell r="N1019" t="str">
            <v>CC</v>
          </cell>
          <cell r="O1019">
            <v>2000009383</v>
          </cell>
          <cell r="P1019">
            <v>0</v>
          </cell>
          <cell r="Q1019" t="str">
            <v>URBINA PALMERA</v>
          </cell>
          <cell r="R1019" t="str">
            <v>VALENTIN ALEJANDRO</v>
          </cell>
          <cell r="S1019" t="str">
            <v>No Aplica</v>
          </cell>
          <cell r="T1019" t="str">
            <v>VALENTIN ALEJANDRO URBINA PALMERA</v>
          </cell>
          <cell r="U1019" t="str">
            <v>M</v>
          </cell>
          <cell r="V1019">
            <v>44778</v>
          </cell>
          <cell r="W1019" t="str">
            <v>No Aplica</v>
          </cell>
          <cell r="X1019">
            <v>44778</v>
          </cell>
          <cell r="Y1019">
            <v>44930</v>
          </cell>
          <cell r="Z1019" t="str">
            <v>Contratación Directa</v>
          </cell>
          <cell r="AA1019" t="str">
            <v>Contrato</v>
          </cell>
          <cell r="AB1019" t="str">
            <v>Prestación de Servicios Profesionales</v>
          </cell>
          <cell r="AC1019" t="str">
            <v>PRESTAR SERVICIOS PROFESIONALES PARA ANÁLISIS E IDENTIFICACIÓN DE SUELO POTENCIAL PARA PROYECTOS DE VIVIENDA, VIS VIP Y USOS COMPLEMENTARIOS EN LA CIUDAD</v>
          </cell>
          <cell r="AD1019">
            <v>44778</v>
          </cell>
          <cell r="AE1019" t="str">
            <v>pendiente</v>
          </cell>
          <cell r="AF1019">
            <v>44778</v>
          </cell>
          <cell r="AG1019" t="str">
            <v>pendiente</v>
          </cell>
          <cell r="AH1019">
            <v>5</v>
          </cell>
          <cell r="AI1019">
            <v>0</v>
          </cell>
          <cell r="AJ1019">
            <v>5</v>
          </cell>
          <cell r="AK1019">
            <v>5</v>
          </cell>
          <cell r="AL1019">
            <v>0</v>
          </cell>
          <cell r="AM1019">
            <v>44930</v>
          </cell>
          <cell r="AN1019">
            <v>44930</v>
          </cell>
          <cell r="AO1019">
            <v>35000000</v>
          </cell>
          <cell r="AP1019">
            <v>35000000</v>
          </cell>
          <cell r="AQ1019">
            <v>7000000</v>
          </cell>
          <cell r="AR1019">
            <v>0</v>
          </cell>
          <cell r="AS1019">
            <v>3497</v>
          </cell>
          <cell r="AT1019">
            <v>1242</v>
          </cell>
          <cell r="AU1019">
            <v>44764</v>
          </cell>
          <cell r="AV1019">
            <v>35000000</v>
          </cell>
          <cell r="AW1019" t="str">
            <v>O23011601190000007798</v>
          </cell>
          <cell r="AX1019" t="str">
            <v>INVERSION</v>
          </cell>
          <cell r="AZ1019">
            <v>5000345739</v>
          </cell>
          <cell r="BA1019">
            <v>1197</v>
          </cell>
          <cell r="BB1019">
            <v>44778</v>
          </cell>
          <cell r="BC1019">
            <v>35000000</v>
          </cell>
          <cell r="BK1019" t="str">
            <v/>
          </cell>
          <cell r="CE1019" t="str">
            <v/>
          </cell>
          <cell r="CF1019" t="str">
            <v/>
          </cell>
          <cell r="EO1019">
            <v>44930</v>
          </cell>
          <cell r="EP1019">
            <v>45830</v>
          </cell>
        </row>
        <row r="1020">
          <cell r="E1020">
            <v>991</v>
          </cell>
          <cell r="F1020" t="str">
            <v>991-2022</v>
          </cell>
          <cell r="G1020" t="str">
            <v xml:space="preserve">CO1.PCCNTR.3878451	</v>
          </cell>
          <cell r="H1020" t="str">
            <v>REALIZAR SERVICIOS DE ASISTENCIA TÉCNICA AL 100 % DE LOS PROYECTOS VINCULADOS COMO ASOCIATIVOS Y/O PROYECTOS ESTRATÉGICOS EN EL MARCO DEL PDD.</v>
          </cell>
          <cell r="I1020" t="str">
            <v>En Ejecución</v>
          </cell>
          <cell r="J1020" t="str">
            <v>https://community.secop.gov.co/Public/Tendering/OpportunityDetail/Index?noticeUID=CO1.NTC.3107603&amp;isFromPublicArea=True&amp;isModal=False</v>
          </cell>
          <cell r="K1020" t="str">
            <v>SDHT-SDGS-PSP-048-2022</v>
          </cell>
          <cell r="L1020" t="str">
            <v>X</v>
          </cell>
          <cell r="N1020" t="str">
            <v>CC</v>
          </cell>
          <cell r="O1020">
            <v>80872398</v>
          </cell>
          <cell r="P1020">
            <v>0</v>
          </cell>
          <cell r="Q1020" t="str">
            <v>BALLESTAS MURCIA</v>
          </cell>
          <cell r="R1020" t="str">
            <v>HELBERT EDUARDO</v>
          </cell>
          <cell r="S1020" t="str">
            <v>No Aplica</v>
          </cell>
          <cell r="T1020" t="str">
            <v>HELBERT EDUARDO BALLESTAS MURCIA</v>
          </cell>
          <cell r="U1020" t="str">
            <v>M</v>
          </cell>
          <cell r="V1020">
            <v>44777</v>
          </cell>
          <cell r="W1020" t="str">
            <v>No Aplica</v>
          </cell>
          <cell r="X1020">
            <v>44778</v>
          </cell>
          <cell r="Y1020">
            <v>44930</v>
          </cell>
          <cell r="Z1020" t="str">
            <v>Contratación Directa</v>
          </cell>
          <cell r="AA1020" t="str">
            <v>Contrato</v>
          </cell>
          <cell r="AB1020" t="str">
            <v>Prestación de Servicios Profesionales</v>
          </cell>
          <cell r="AC1020" t="str">
            <v>PRESTAR SERVICIOS PROFESIONALES PARA REALIZAR LA CONCEPTUALIZACIÓN ARQUITECTÓNICA Y LA GESTIÓN DE LOS PROYECTOS ESTRATÉGICOS EN RESPONSABILIDAD DE LA SUBDIRECCIÓN.</v>
          </cell>
          <cell r="AD1020">
            <v>44778</v>
          </cell>
          <cell r="AE1020" t="str">
            <v>pendiente</v>
          </cell>
          <cell r="AF1020">
            <v>44778</v>
          </cell>
          <cell r="AG1020" t="str">
            <v>pendiente</v>
          </cell>
          <cell r="AH1020">
            <v>5</v>
          </cell>
          <cell r="AI1020">
            <v>0</v>
          </cell>
          <cell r="AJ1020">
            <v>5</v>
          </cell>
          <cell r="AK1020">
            <v>5</v>
          </cell>
          <cell r="AL1020">
            <v>0</v>
          </cell>
          <cell r="AM1020">
            <v>44930</v>
          </cell>
          <cell r="AN1020">
            <v>44930</v>
          </cell>
          <cell r="AO1020">
            <v>35000000</v>
          </cell>
          <cell r="AP1020">
            <v>35000000</v>
          </cell>
          <cell r="AQ1020">
            <v>7000000</v>
          </cell>
          <cell r="AR1020">
            <v>0</v>
          </cell>
          <cell r="AS1020">
            <v>4116</v>
          </cell>
          <cell r="AT1020">
            <v>1269</v>
          </cell>
          <cell r="AU1020">
            <v>44767</v>
          </cell>
          <cell r="AV1020">
            <v>35000000</v>
          </cell>
          <cell r="AW1020" t="str">
            <v>O23011601190000007798</v>
          </cell>
          <cell r="AX1020" t="str">
            <v>INVERSION</v>
          </cell>
          <cell r="AZ1020">
            <v>5000345555</v>
          </cell>
          <cell r="BA1020">
            <v>1196</v>
          </cell>
          <cell r="BB1020">
            <v>44778</v>
          </cell>
          <cell r="BC1020">
            <v>35000000</v>
          </cell>
          <cell r="BK1020" t="str">
            <v/>
          </cell>
          <cell r="CE1020" t="str">
            <v/>
          </cell>
          <cell r="CF1020" t="str">
            <v/>
          </cell>
          <cell r="EO1020">
            <v>44930</v>
          </cell>
          <cell r="EP1020">
            <v>45830</v>
          </cell>
        </row>
        <row r="1021">
          <cell r="E1021">
            <v>992</v>
          </cell>
          <cell r="F1021" t="str">
            <v>992-2022</v>
          </cell>
          <cell r="G1021" t="str">
            <v>CO1.PCCNTR.3904835</v>
          </cell>
          <cell r="H1021" t="str">
            <v>FORTALECER TÉCNICA Y ORGANIZACIONALMENTE 100 % DE LOS ACUEDUCTOS IDENTIFICADOS Y PRIORIZADOS EN LA ZONA RURAL DEL DISTRITO.</v>
          </cell>
          <cell r="I1021" t="str">
            <v>En Ejecución</v>
          </cell>
          <cell r="J1021" t="str">
            <v>https://community.secop.gov.co/Public/Tendering/OpportunityDetail/Index?noticeUID=CO1.NTC.3135797&amp;isFromPublicArea=True&amp;isModal=False</v>
          </cell>
          <cell r="K1021" t="str">
            <v>SDHT-SDSP-PSP-033-2022</v>
          </cell>
          <cell r="L1021" t="str">
            <v>X</v>
          </cell>
          <cell r="N1021" t="str">
            <v>CC</v>
          </cell>
          <cell r="O1021">
            <v>52647246</v>
          </cell>
          <cell r="P1021">
            <v>0</v>
          </cell>
          <cell r="Q1021" t="str">
            <v>GUTIERREZ PEÑALOZA</v>
          </cell>
          <cell r="R1021" t="str">
            <v>NATALIA</v>
          </cell>
          <cell r="S1021" t="str">
            <v>No Aplica</v>
          </cell>
          <cell r="T1021" t="str">
            <v>NATALIA GUTIERREZ PEÑALOZA</v>
          </cell>
          <cell r="U1021" t="str">
            <v>F</v>
          </cell>
          <cell r="V1021">
            <v>44783</v>
          </cell>
          <cell r="W1021">
            <v>44785</v>
          </cell>
          <cell r="X1021">
            <v>44785</v>
          </cell>
          <cell r="Y1021">
            <v>44952</v>
          </cell>
          <cell r="Z1021" t="str">
            <v>Contratación Directa</v>
          </cell>
          <cell r="AA1021" t="str">
            <v>Contrato</v>
          </cell>
          <cell r="AB1021" t="str">
            <v>Prestación de Servicios Profesionales</v>
          </cell>
          <cell r="AC1021" t="str">
            <v>PRESTAR SERVICIOS PROFESIONALES PARA LA MEDICIÓN Y SEGUIMIENTO DE LOS INDICADORES QUE PERMITAN DETERMINAR EL IMPACTO DEL FORTALECIMIENTO TÉCNICO, COMERCIAL, ORGANIZACIONAL, FINANCIERO Y SOCIAL QUE BRINDA LA SDHT A LOS ACUEDUCTOS COMUNITARIOS DE ACUERDO CON LA NORMATIVIDAD REGULATORIA VIGENTE</v>
          </cell>
          <cell r="AD1021">
            <v>44785</v>
          </cell>
          <cell r="AE1021">
            <v>44785</v>
          </cell>
          <cell r="AF1021">
            <v>44785</v>
          </cell>
          <cell r="AG1021">
            <v>44952</v>
          </cell>
          <cell r="AH1021">
            <v>5</v>
          </cell>
          <cell r="AI1021">
            <v>15</v>
          </cell>
          <cell r="AJ1021">
            <v>5.5</v>
          </cell>
          <cell r="AK1021">
            <v>5</v>
          </cell>
          <cell r="AL1021">
            <v>15</v>
          </cell>
          <cell r="AM1021">
            <v>44952</v>
          </cell>
          <cell r="AN1021">
            <v>44952</v>
          </cell>
          <cell r="AO1021">
            <v>58632750</v>
          </cell>
          <cell r="AP1021">
            <v>58632750</v>
          </cell>
          <cell r="AQ1021">
            <v>10660500</v>
          </cell>
          <cell r="AR1021">
            <v>0</v>
          </cell>
          <cell r="AS1021">
            <v>3953</v>
          </cell>
          <cell r="AT1021">
            <v>1206</v>
          </cell>
          <cell r="AU1021">
            <v>44754</v>
          </cell>
          <cell r="AV1021">
            <v>58632750</v>
          </cell>
          <cell r="AW1021" t="str">
            <v>O23011602370000007615</v>
          </cell>
          <cell r="AX1021" t="str">
            <v>INVERSION</v>
          </cell>
          <cell r="AZ1021">
            <v>5000348811</v>
          </cell>
          <cell r="BA1021">
            <v>1217</v>
          </cell>
          <cell r="BB1021">
            <v>44784</v>
          </cell>
          <cell r="BC1021">
            <v>58632750</v>
          </cell>
          <cell r="BK1021" t="str">
            <v/>
          </cell>
          <cell r="CE1021" t="str">
            <v/>
          </cell>
          <cell r="CF1021" t="str">
            <v/>
          </cell>
          <cell r="EO1021">
            <v>44952</v>
          </cell>
          <cell r="EP1021">
            <v>45852</v>
          </cell>
        </row>
        <row r="1022">
          <cell r="E1022">
            <v>993</v>
          </cell>
          <cell r="F1022" t="str">
            <v>993-2022</v>
          </cell>
          <cell r="G1022" t="str">
            <v>CO1.PCCNTR.3897818</v>
          </cell>
          <cell r="H1022" t="str">
            <v xml:space="preserve">REALIZAR ADECUACIONES DE CALIDAD A 4500 VIVIENDAS PRIORIZANDO HOGARES CON JEFATURA FEMENINA, PERSONAS CON DISCAPACIDAD, VÍCTIMAS DEL CONFLICTO ARMADO, POBLACIÓN ÉTNICA Y ADULTOS MAYORES </v>
          </cell>
          <cell r="I1022" t="str">
            <v>En Ejecución</v>
          </cell>
          <cell r="J1022" t="str">
            <v>https://community.secop.gov.co/Public/Tendering/OpportunityDetail/Index?noticeUID=CO1.NTC.2978072&amp;isFromPublicArea=True&amp;isModal=False</v>
          </cell>
          <cell r="K1022" t="str">
            <v>SDHT-LP-013-2022</v>
          </cell>
          <cell r="M1022" t="str">
            <v>X</v>
          </cell>
          <cell r="N1022" t="str">
            <v>NIT</v>
          </cell>
          <cell r="O1022">
            <v>900372215</v>
          </cell>
          <cell r="P1022">
            <v>0</v>
          </cell>
          <cell r="Q1022" t="str">
            <v>No Aplica</v>
          </cell>
          <cell r="R1022" t="str">
            <v>No Aplica</v>
          </cell>
          <cell r="S1022" t="str">
            <v>GRUPO EMPRESARIAL PINZON MUÑOZ SA.S - GEPM</v>
          </cell>
          <cell r="T1022" t="str">
            <v>GRUPO EMPRESARIAL PINZON MUÑOZ SA.S - GEPM</v>
          </cell>
          <cell r="U1022" t="str">
            <v>No Aplica</v>
          </cell>
          <cell r="V1022">
            <v>44782</v>
          </cell>
          <cell r="W1022">
            <v>44803</v>
          </cell>
          <cell r="X1022" t="str">
            <v>No Aplica</v>
          </cell>
          <cell r="Y1022" t="str">
            <v>No Aplica</v>
          </cell>
          <cell r="Z1022" t="str">
            <v>Licitación</v>
          </cell>
          <cell r="AA1022" t="str">
            <v>Contrato</v>
          </cell>
          <cell r="AB1022" t="str">
            <v>Obra</v>
          </cell>
          <cell r="AC1022" t="str">
            <v>CONTRATAR LA EJECUCIÓN DE LAS OBRAS DE MEJORAMIENTO DE VIVIENDA EN LA MODALIDAD DE HABITABILIDAD DE LOS PROYECTOS ESTRUCTURADOS EN LOS TERRITORIOS PRIORIZADOS POR LA SECRETARÍA DISTRITAL DEL HÁBITAT. GRUPO 3- 2022.</v>
          </cell>
          <cell r="AD1022">
            <v>44803</v>
          </cell>
          <cell r="AE1022">
            <v>44805</v>
          </cell>
          <cell r="AF1022">
            <v>44805</v>
          </cell>
          <cell r="AG1022">
            <v>44926</v>
          </cell>
          <cell r="AH1022">
            <v>4</v>
          </cell>
          <cell r="AI1022">
            <v>0</v>
          </cell>
          <cell r="AJ1022">
            <v>4</v>
          </cell>
          <cell r="AK1022">
            <v>4</v>
          </cell>
          <cell r="AL1022">
            <v>0</v>
          </cell>
          <cell r="AM1022">
            <v>44926</v>
          </cell>
          <cell r="AN1022">
            <v>44926</v>
          </cell>
          <cell r="AO1022">
            <v>3600000000</v>
          </cell>
          <cell r="AP1022">
            <v>3600000000</v>
          </cell>
          <cell r="AQ1022" t="str">
            <v>No Aplica</v>
          </cell>
          <cell r="AR1022" t="e">
            <v>#VALUE!</v>
          </cell>
          <cell r="AS1022">
            <v>2754</v>
          </cell>
          <cell r="AT1022">
            <v>1059</v>
          </cell>
          <cell r="AU1022">
            <v>44697</v>
          </cell>
          <cell r="AV1022">
            <v>10800000000</v>
          </cell>
          <cell r="AW1022" t="str">
            <v>O23011601010000007715</v>
          </cell>
          <cell r="AX1022" t="str">
            <v>INVERSION</v>
          </cell>
          <cell r="AZ1022" t="str">
            <v>5000352164</v>
          </cell>
          <cell r="BA1022">
            <v>1242</v>
          </cell>
          <cell r="BB1022">
            <v>44792</v>
          </cell>
          <cell r="BC1022">
            <v>3600000000</v>
          </cell>
          <cell r="BK1022" t="str">
            <v/>
          </cell>
          <cell r="CE1022" t="str">
            <v/>
          </cell>
          <cell r="CF1022" t="str">
            <v/>
          </cell>
          <cell r="EO1022">
            <v>44926</v>
          </cell>
          <cell r="EP1022">
            <v>45826</v>
          </cell>
          <cell r="EU1022" t="str">
            <v>Jorge Hernando Pinzon Castiblanco</v>
          </cell>
        </row>
        <row r="1023">
          <cell r="E1023">
            <v>994</v>
          </cell>
          <cell r="F1023" t="str">
            <v>994-2022</v>
          </cell>
          <cell r="G1023" t="str">
            <v>CO1.PCCNTR.3835636</v>
          </cell>
          <cell r="H1023" t="str">
            <v xml:space="preserve">REALIZAR ADECUACIONES DE CALIDAD A 4500 VIVIENDAS PRIORIZANDO HOGARES CON JEFATURA FEMENINA, PERSONAS CON DISCAPACIDAD, VÍCTIMAS DEL CONFLICTO ARMADO, POBLACIÓN ÉTNICA Y ADULTOS MAYORES </v>
          </cell>
          <cell r="I1023" t="str">
            <v>En Ejecución</v>
          </cell>
          <cell r="J1023" t="str">
            <v>https://community.secop.gov.co/Public/Tendering/OpportunityDetail/Index?noticeUID=CO1.NTC.2978072&amp;isFromPublicArea=True&amp;isModal=False</v>
          </cell>
          <cell r="K1023" t="str">
            <v>SDHT-LP-013-2022</v>
          </cell>
          <cell r="M1023" t="str">
            <v>X</v>
          </cell>
          <cell r="N1023" t="str">
            <v>NIT</v>
          </cell>
          <cell r="O1023">
            <v>804002715</v>
          </cell>
          <cell r="P1023">
            <v>0</v>
          </cell>
          <cell r="Q1023" t="str">
            <v>No Aplica</v>
          </cell>
          <cell r="R1023" t="str">
            <v>No Aplica</v>
          </cell>
          <cell r="S1023" t="str">
            <v>BUILDING LTDA</v>
          </cell>
          <cell r="T1023" t="str">
            <v>BUILDING LTDA</v>
          </cell>
          <cell r="U1023" t="str">
            <v>No Aplica</v>
          </cell>
          <cell r="V1023">
            <v>44783</v>
          </cell>
          <cell r="W1023">
            <v>44795</v>
          </cell>
          <cell r="X1023" t="str">
            <v>No Aplica</v>
          </cell>
          <cell r="Y1023" t="str">
            <v>No Aplica</v>
          </cell>
          <cell r="Z1023" t="str">
            <v>Licitación</v>
          </cell>
          <cell r="AA1023" t="str">
            <v>Contrato</v>
          </cell>
          <cell r="AB1023" t="str">
            <v>Obra</v>
          </cell>
          <cell r="AC1023" t="str">
            <v>CONTRATAR LA EJECUCIÓN DE LAS OBRAS DE MEJORAMIENTO DE VIVIENDA EN LA MODALIDAD DE HABITABILIDAD DE LOS PROYECTOS ESTRUCTURADOS EN LOS TERRITORIOS PRIORIZADOS POR LA SECRETARÍA DISTRITAL DEL HÁBITAT. GRUPO 2 2022.</v>
          </cell>
          <cell r="AD1023">
            <v>44795</v>
          </cell>
          <cell r="AE1023">
            <v>44805</v>
          </cell>
          <cell r="AF1023">
            <v>44805</v>
          </cell>
          <cell r="AG1023">
            <v>44926</v>
          </cell>
          <cell r="AH1023">
            <v>4</v>
          </cell>
          <cell r="AI1023">
            <v>0</v>
          </cell>
          <cell r="AJ1023">
            <v>4</v>
          </cell>
          <cell r="AK1023">
            <v>4</v>
          </cell>
          <cell r="AL1023">
            <v>0</v>
          </cell>
          <cell r="AM1023">
            <v>44926</v>
          </cell>
          <cell r="AN1023">
            <v>44926</v>
          </cell>
          <cell r="AO1023">
            <v>3600000000</v>
          </cell>
          <cell r="AP1023">
            <v>3600000000</v>
          </cell>
          <cell r="AQ1023" t="str">
            <v>No Aplica</v>
          </cell>
          <cell r="AR1023" t="e">
            <v>#VALUE!</v>
          </cell>
          <cell r="AS1023">
            <v>2754</v>
          </cell>
          <cell r="AT1023">
            <v>1059</v>
          </cell>
          <cell r="AU1023">
            <v>44697</v>
          </cell>
          <cell r="AV1023">
            <v>10800000000</v>
          </cell>
          <cell r="AW1023" t="str">
            <v>O23011601010000007715</v>
          </cell>
          <cell r="AX1023" t="str">
            <v>INVERSION</v>
          </cell>
          <cell r="AZ1023">
            <v>5000348653</v>
          </cell>
          <cell r="BA1023">
            <v>1215</v>
          </cell>
          <cell r="BB1023">
            <v>44784</v>
          </cell>
          <cell r="BC1023">
            <v>3600000000</v>
          </cell>
          <cell r="BK1023" t="str">
            <v/>
          </cell>
          <cell r="CE1023" t="str">
            <v/>
          </cell>
          <cell r="CF1023" t="str">
            <v/>
          </cell>
          <cell r="EO1023">
            <v>44926</v>
          </cell>
          <cell r="EP1023">
            <v>45826</v>
          </cell>
        </row>
        <row r="1024">
          <cell r="E1024">
            <v>995</v>
          </cell>
          <cell r="F1024" t="str">
            <v>995-2022</v>
          </cell>
          <cell r="G1024" t="str">
            <v>CO1.PCCNTR.3781808</v>
          </cell>
          <cell r="H1024" t="str">
            <v>REALIZAR 13 ESTUDIOS Y DISEÑOS PARA CONECTIVIDAD URBANA EN LAS ÁREAS PRIORIZADAS DE ORIGEN INFORMAL</v>
          </cell>
          <cell r="I1024" t="str">
            <v>En Ejecución</v>
          </cell>
          <cell r="J1024" t="str">
            <v>https://community.secop.gov.co/Public/Tendering/OpportunityDetail/Index?noticeUID=CO1.NTC.2964115&amp;isFromPublicArea=True&amp;isModal=False</v>
          </cell>
          <cell r="K1024" t="str">
            <v>SDHT-CMA-019-2022</v>
          </cell>
          <cell r="M1024" t="str">
            <v>X</v>
          </cell>
          <cell r="N1024" t="str">
            <v>NIT</v>
          </cell>
          <cell r="O1024">
            <v>901615059</v>
          </cell>
          <cell r="P1024">
            <v>0</v>
          </cell>
          <cell r="Q1024" t="str">
            <v>No Aplica</v>
          </cell>
          <cell r="R1024" t="str">
            <v>No Aplica</v>
          </cell>
          <cell r="S1024" t="str">
            <v>CONSORCIO SAN ANDRES 019</v>
          </cell>
          <cell r="T1024" t="str">
            <v>CONSORCIO SAN ANDRES 019</v>
          </cell>
          <cell r="U1024" t="str">
            <v>No Aplica</v>
          </cell>
          <cell r="V1024">
            <v>44778</v>
          </cell>
          <cell r="W1024">
            <v>44791</v>
          </cell>
          <cell r="X1024" t="str">
            <v>No Aplica</v>
          </cell>
          <cell r="Y1024" t="str">
            <v>No Aplica</v>
          </cell>
          <cell r="Z1024" t="str">
            <v>SA-Concurso de Méritos AB</v>
          </cell>
          <cell r="AA1024" t="str">
            <v>Contrato</v>
          </cell>
          <cell r="AB1024" t="str">
            <v>Interventoría</v>
          </cell>
          <cell r="AC1024" t="str">
            <v>REALIZAR LA INTERVENTORÍA TÉCNICA, JURÍDICA, SOCIAL, AMBIENTAL, SST-MA, ADMINISTRATIVA Y FINANCIERA PARA LOS ESTUDIOS Y DISEÑOS DEL COMPONENTE DE MOVILIDAD Y ESPACIO PÚBLICO EN LOS TERRITORIOS "ALFONSO LOPEZ", DE LA LOCALIDAD DE USME, PRIORIZADOS POR LA SECRETARÍA DISTRITAL DEL HÁBITAT EN LA CIUDAD DE BOGOTA D.C.</v>
          </cell>
          <cell r="AD1024">
            <v>44791</v>
          </cell>
          <cell r="AE1024">
            <v>44795</v>
          </cell>
          <cell r="AF1024">
            <v>44795</v>
          </cell>
          <cell r="AG1024">
            <v>45098</v>
          </cell>
          <cell r="AH1024">
            <v>10</v>
          </cell>
          <cell r="AI1024">
            <v>0</v>
          </cell>
          <cell r="AJ1024">
            <v>10</v>
          </cell>
          <cell r="AK1024">
            <v>10</v>
          </cell>
          <cell r="AL1024">
            <v>0</v>
          </cell>
          <cell r="AM1024">
            <v>45098</v>
          </cell>
          <cell r="AN1024">
            <v>45098</v>
          </cell>
          <cell r="AO1024">
            <v>355161424</v>
          </cell>
          <cell r="AP1024">
            <v>355161424</v>
          </cell>
          <cell r="AQ1024" t="str">
            <v>No Aplica</v>
          </cell>
          <cell r="AR1024" t="e">
            <v>#VALUE!</v>
          </cell>
          <cell r="AS1024">
            <v>2776</v>
          </cell>
          <cell r="AT1024">
            <v>1038</v>
          </cell>
          <cell r="AU1024">
            <v>44676</v>
          </cell>
          <cell r="AV1024">
            <v>596154041</v>
          </cell>
          <cell r="AW1024" t="str">
            <v>O23011601190000007575</v>
          </cell>
          <cell r="AX1024" t="str">
            <v>INVERSION</v>
          </cell>
          <cell r="AZ1024">
            <v>5000347416</v>
          </cell>
          <cell r="BA1024">
            <v>1204</v>
          </cell>
          <cell r="BB1024">
            <v>44782</v>
          </cell>
          <cell r="BC1024">
            <v>355161424</v>
          </cell>
          <cell r="BK1024" t="str">
            <v/>
          </cell>
          <cell r="CE1024" t="str">
            <v/>
          </cell>
          <cell r="CF1024" t="str">
            <v/>
          </cell>
          <cell r="EO1024">
            <v>45098</v>
          </cell>
          <cell r="EP1024">
            <v>45998</v>
          </cell>
        </row>
        <row r="1025">
          <cell r="E1025">
            <v>996</v>
          </cell>
          <cell r="F1025" t="str">
            <v>996-2022</v>
          </cell>
          <cell r="G1025" t="str">
            <v>CO1.PCCNTR.3781322</v>
          </cell>
          <cell r="H1025" t="str">
            <v>REALIZAR 13 ESTUDIOS Y DISEÑOS PARA CONECTIVIDAD URBANA EN LAS ÁREAS PRIORIZADAS DE ORIGEN INFORMAL</v>
          </cell>
          <cell r="I1025" t="str">
            <v>En Ejecución</v>
          </cell>
          <cell r="J1025" t="str">
            <v>https://community.secop.gov.co/Public/Tendering/OpportunityDetail/Index?noticeUID=CO1.NTC.2964115&amp;isFromPublicArea=True&amp;isModal=False</v>
          </cell>
          <cell r="K1025" t="str">
            <v>SDHT-CMA-019-2022</v>
          </cell>
          <cell r="M1025" t="str">
            <v>X</v>
          </cell>
          <cell r="N1025" t="str">
            <v>NIT</v>
          </cell>
          <cell r="O1025">
            <v>901616875</v>
          </cell>
          <cell r="P1025">
            <v>0</v>
          </cell>
          <cell r="Q1025" t="str">
            <v>No Aplica</v>
          </cell>
          <cell r="R1025" t="str">
            <v>No Aplica</v>
          </cell>
          <cell r="S1025" t="str">
            <v>CONSORCIO IV</v>
          </cell>
          <cell r="T1025" t="str">
            <v>CONSORCIO IV</v>
          </cell>
          <cell r="U1025" t="str">
            <v>No Aplica</v>
          </cell>
          <cell r="V1025">
            <v>44778</v>
          </cell>
          <cell r="W1025">
            <v>44789</v>
          </cell>
          <cell r="X1025" t="str">
            <v>No Aplica</v>
          </cell>
          <cell r="Y1025" t="str">
            <v>No Aplica</v>
          </cell>
          <cell r="Z1025" t="str">
            <v>SA-Concurso de Méritos AB</v>
          </cell>
          <cell r="AA1025" t="str">
            <v>Contrato</v>
          </cell>
          <cell r="AB1025" t="str">
            <v>Interventoría</v>
          </cell>
          <cell r="AC1025" t="str">
            <v>REALIZAR LA INTERVENTORÍA TÉCNICA, JURÍDICA, SOCIAL, AMBIENTAL, SST-MA, ADMINISTRATIVA Y FINANCIERA PARA LOS ESTUDIOS Y DISEÑOS DEL COMPONENTE DE MOVILIDAD Y ESPACIO PÚBLICO EN LOS TERRITORIOS "TIBABUYES - JUAN AMARILLO", DE LA LOCALIDAD DE SUBA Y "CABLE SAN CRISTÓBAL" DE LA LOCALIDAD DE SAN CRISTÓBAL, PRIORIZADOS POR LA SECRETARÍA DISTRITAL DEL HÁBITAT EN LA CIUDAD DE BOGOTA D.C.</v>
          </cell>
          <cell r="AD1025">
            <v>44789</v>
          </cell>
          <cell r="AF1025">
            <v>44789</v>
          </cell>
          <cell r="AH1025">
            <v>7</v>
          </cell>
          <cell r="AI1025">
            <v>0</v>
          </cell>
          <cell r="AJ1025">
            <v>7</v>
          </cell>
          <cell r="AK1025">
            <v>7</v>
          </cell>
          <cell r="AL1025">
            <v>0</v>
          </cell>
          <cell r="AO1025">
            <v>240991897</v>
          </cell>
          <cell r="AP1025">
            <v>240991897</v>
          </cell>
          <cell r="AQ1025" t="str">
            <v>No Aplica</v>
          </cell>
          <cell r="AR1025" t="e">
            <v>#VALUE!</v>
          </cell>
          <cell r="AS1025">
            <v>2776</v>
          </cell>
          <cell r="AT1025">
            <v>1038</v>
          </cell>
          <cell r="AU1025">
            <v>44676</v>
          </cell>
          <cell r="AV1025">
            <v>596154041</v>
          </cell>
          <cell r="AW1025" t="str">
            <v>O23011601190000007575</v>
          </cell>
          <cell r="AX1025" t="str">
            <v>INVERSION</v>
          </cell>
          <cell r="AZ1025">
            <v>5000347521</v>
          </cell>
          <cell r="BA1025">
            <v>1205</v>
          </cell>
          <cell r="BB1025">
            <v>44782</v>
          </cell>
          <cell r="BC1025">
            <v>240991897</v>
          </cell>
          <cell r="BK1025" t="str">
            <v/>
          </cell>
          <cell r="CE1025" t="str">
            <v/>
          </cell>
          <cell r="CF1025" t="str">
            <v/>
          </cell>
          <cell r="EO1025">
            <v>0</v>
          </cell>
          <cell r="EP1025">
            <v>900</v>
          </cell>
        </row>
        <row r="1026">
          <cell r="E1026">
            <v>997</v>
          </cell>
          <cell r="F1026" t="str">
            <v>997-2022</v>
          </cell>
          <cell r="G1026" t="str">
            <v>CO1.PCCNTR.3894998</v>
          </cell>
          <cell r="H1026" t="str">
            <v xml:space="preserve">CONFORMAR Y AJUSTAR 100 EXPEDIENTES URBANOS PARA LA REGULARIZACIÓN DE ASENTAMIENTOS LEGALIZADOS </v>
          </cell>
          <cell r="I1026" t="str">
            <v>En Ejecución</v>
          </cell>
          <cell r="J1026" t="str">
            <v>https://community.secop.gov.co/Public/Tendering/OpportunityDetail/Index?noticeUID=CO1.NTC.3125712&amp;isFromPublicArea=True&amp;isModal=False</v>
          </cell>
          <cell r="K1026" t="str">
            <v>SDHT-SDB-PSP-134-2022</v>
          </cell>
          <cell r="L1026" t="str">
            <v>X</v>
          </cell>
          <cell r="N1026" t="str">
            <v>CC</v>
          </cell>
          <cell r="O1026">
            <v>1032468132</v>
          </cell>
          <cell r="P1026">
            <v>0</v>
          </cell>
          <cell r="Q1026" t="str">
            <v>SARMIENTO OSPINA</v>
          </cell>
          <cell r="R1026" t="str">
            <v>PAULA JIMENA</v>
          </cell>
          <cell r="S1026" t="str">
            <v>No Aplica</v>
          </cell>
          <cell r="T1026" t="str">
            <v>PAULA JIMENA SARMIENTO OSPINA</v>
          </cell>
          <cell r="U1026" t="str">
            <v>F</v>
          </cell>
          <cell r="V1026">
            <v>44783</v>
          </cell>
          <cell r="W1026">
            <v>44795</v>
          </cell>
          <cell r="X1026">
            <v>44785</v>
          </cell>
          <cell r="Y1026">
            <v>44926</v>
          </cell>
          <cell r="Z1026" t="str">
            <v>Contratación Directa</v>
          </cell>
          <cell r="AA1026" t="str">
            <v>Contrato</v>
          </cell>
          <cell r="AB1026" t="str">
            <v>Prestación de Servicios Profesionales</v>
          </cell>
          <cell r="AC1026" t="str">
            <v>PRESTAR SERVICIOS PROFESIONALES PARA APOYAR LA ELABORACIÓN Y ACTUALIZACIÓN DE LA INFORMACIÓN GEOGRÁFICA, LA CARTOGRAFÍA TEMÁTICA Y LOS ANÁLISIS NECESARIOS PARA LA LEGALIZACIÓN URBANÍSTICA, REGULARIZACIÓN DE DESARROLLOS LEGALIZADOS Y DEMÁS PROCESOS A CARGO DE LA SUBDIRECCIÓN DE BARRIOS DE LA SECRETARÍA DISTRITAL DEL HÁBITAT.</v>
          </cell>
          <cell r="AD1026">
            <v>44795</v>
          </cell>
          <cell r="AF1026">
            <v>44795</v>
          </cell>
          <cell r="AH1026">
            <v>4</v>
          </cell>
          <cell r="AI1026">
            <v>9</v>
          </cell>
          <cell r="AJ1026">
            <v>4.3</v>
          </cell>
          <cell r="AK1026">
            <v>4</v>
          </cell>
          <cell r="AL1026">
            <v>9</v>
          </cell>
          <cell r="AM1026">
            <v>44926</v>
          </cell>
          <cell r="AN1026">
            <v>44926</v>
          </cell>
          <cell r="AO1026">
            <v>36500000</v>
          </cell>
          <cell r="AP1026">
            <v>36500000</v>
          </cell>
          <cell r="AQ1026">
            <v>7300000</v>
          </cell>
          <cell r="AR1026">
            <v>-5110000</v>
          </cell>
          <cell r="AS1026">
            <v>3977</v>
          </cell>
          <cell r="AT1026">
            <v>1285</v>
          </cell>
          <cell r="AU1026">
            <v>44769</v>
          </cell>
          <cell r="AV1026">
            <v>36500000</v>
          </cell>
          <cell r="AW1026" t="str">
            <v>O23011601190000007577</v>
          </cell>
          <cell r="AX1026" t="str">
            <v>INVERSION</v>
          </cell>
          <cell r="AZ1026">
            <v>5000348240</v>
          </cell>
          <cell r="BA1026">
            <v>1212</v>
          </cell>
          <cell r="BB1026">
            <v>44783</v>
          </cell>
          <cell r="BC1026">
            <v>36500000</v>
          </cell>
          <cell r="BK1026" t="str">
            <v/>
          </cell>
          <cell r="CE1026" t="str">
            <v/>
          </cell>
          <cell r="CF1026" t="str">
            <v/>
          </cell>
          <cell r="EO1026">
            <v>44926</v>
          </cell>
          <cell r="EP1026">
            <v>45826</v>
          </cell>
        </row>
        <row r="1027">
          <cell r="E1027">
            <v>998</v>
          </cell>
          <cell r="F1027" t="str">
            <v>998-2022</v>
          </cell>
          <cell r="G1027" t="str">
            <v>CO1.PCCNTR.3895394</v>
          </cell>
          <cell r="H1027" t="e">
            <v>#N/A</v>
          </cell>
          <cell r="I1027" t="str">
            <v>En Ejecución</v>
          </cell>
          <cell r="J1027" t="str">
            <v>https://community.secop.gov.co/Public/Tendering/OpportunityDetail/Index?noticeUID=CO1.NTC.2993340&amp;isFromPublicArea=True&amp;isModal=False</v>
          </cell>
          <cell r="K1027" t="str">
            <v>SDHT-LP-021-2022</v>
          </cell>
          <cell r="M1027" t="str">
            <v>X</v>
          </cell>
          <cell r="N1027" t="str">
            <v>NIT</v>
          </cell>
          <cell r="O1027">
            <v>901622226</v>
          </cell>
          <cell r="P1027">
            <v>5</v>
          </cell>
          <cell r="Q1027" t="str">
            <v>No Aplica</v>
          </cell>
          <cell r="R1027" t="str">
            <v>No Aplica</v>
          </cell>
          <cell r="S1027" t="str">
            <v>CONSORCIO VIVIENDA D&amp;O</v>
          </cell>
          <cell r="T1027" t="str">
            <v>CONSORCIO VIVIENDA D&amp;O</v>
          </cell>
          <cell r="U1027" t="str">
            <v>No aplica</v>
          </cell>
          <cell r="V1027">
            <v>44796</v>
          </cell>
          <cell r="W1027">
            <v>44824</v>
          </cell>
          <cell r="X1027" t="str">
            <v>No Aplica</v>
          </cell>
          <cell r="Y1027" t="str">
            <v>No Aplica</v>
          </cell>
          <cell r="Z1027" t="str">
            <v>Licitación</v>
          </cell>
          <cell r="AA1027" t="str">
            <v>Contrato</v>
          </cell>
          <cell r="AB1027" t="str">
            <v>Obra</v>
          </cell>
          <cell r="AC1027" t="str">
            <v>CONTRATAR LA EJECUCIÓN DE LAS OBRAS PARA LOS MEJORAMIENTOS DE VIVIENDA RURAL EN LOS TERRITORIOS PRIORIZADOS POR LA SECRETARÍA DISTRITAL DEL HÁBITAT.</v>
          </cell>
          <cell r="AD1027">
            <v>44824</v>
          </cell>
          <cell r="AF1027">
            <v>44824</v>
          </cell>
          <cell r="AH1027">
            <v>6</v>
          </cell>
          <cell r="AI1027">
            <v>0</v>
          </cell>
          <cell r="AJ1027">
            <v>6</v>
          </cell>
          <cell r="AK1027">
            <v>6</v>
          </cell>
          <cell r="AL1027">
            <v>0</v>
          </cell>
          <cell r="AO1027">
            <v>4500000000</v>
          </cell>
          <cell r="AP1027">
            <v>4500000000</v>
          </cell>
          <cell r="AQ1027" t="str">
            <v>No Aplica</v>
          </cell>
          <cell r="AR1027" t="e">
            <v>#VALUE!</v>
          </cell>
          <cell r="AS1027" t="e">
            <v>#N/A</v>
          </cell>
          <cell r="AT1027">
            <v>1090</v>
          </cell>
          <cell r="AU1027">
            <v>44715</v>
          </cell>
          <cell r="AW1027" t="str">
            <v>O23011601190000007659</v>
          </cell>
          <cell r="AX1027" t="str">
            <v>INVERSION</v>
          </cell>
          <cell r="AZ1027" t="str">
            <v>5000358787</v>
          </cell>
          <cell r="BA1027">
            <v>1296</v>
          </cell>
          <cell r="BB1027">
            <v>44810</v>
          </cell>
          <cell r="BC1027">
            <v>4500000000</v>
          </cell>
          <cell r="BK1027" t="str">
            <v/>
          </cell>
          <cell r="CE1027" t="str">
            <v/>
          </cell>
          <cell r="CF1027" t="str">
            <v/>
          </cell>
          <cell r="EO1027">
            <v>0</v>
          </cell>
          <cell r="EP1027">
            <v>900</v>
          </cell>
        </row>
        <row r="1028">
          <cell r="E1028">
            <v>999</v>
          </cell>
          <cell r="F1028" t="str">
            <v>999-2022</v>
          </cell>
          <cell r="G1028" t="str">
            <v>CO1.PCCNTR.3897814</v>
          </cell>
          <cell r="H1028" t="str">
            <v xml:space="preserve">REALIZAR ADECUACIONES DE CALIDAD A 4500 VIVIENDAS PRIORIZANDO HOGARES CON JEFATURA FEMENINA, PERSONAS CON DISCAPACIDAD, VÍCTIMAS DEL CONFLICTO ARMADO, POBLACIÓN ÉTNICA Y ADULTOS MAYORES </v>
          </cell>
          <cell r="I1028" t="str">
            <v>En Ejecución</v>
          </cell>
          <cell r="J1028" t="str">
            <v>https://community.secop.gov.co/Public/Tendering/OpportunityDetail/Index?noticeUID=CO1.NTC.2978072&amp;isFromPublicArea=True&amp;isModal=False</v>
          </cell>
          <cell r="K1028" t="str">
            <v>SDHT-LP-013-2022</v>
          </cell>
          <cell r="M1028" t="str">
            <v>X</v>
          </cell>
          <cell r="N1028" t="str">
            <v>NIT</v>
          </cell>
          <cell r="O1028">
            <v>900372215</v>
          </cell>
          <cell r="P1028">
            <v>0</v>
          </cell>
          <cell r="Q1028" t="str">
            <v>No Aplica</v>
          </cell>
          <cell r="R1028" t="str">
            <v>No Aplica</v>
          </cell>
          <cell r="S1028" t="str">
            <v>GRUPO EMPRESARIAL PINZON MUÑOZ SA.S - GEPM</v>
          </cell>
          <cell r="T1028" t="str">
            <v>GRUPO EMPRESARIAL PINZON MUÑOZ SA.S - GEPM</v>
          </cell>
          <cell r="U1028" t="str">
            <v>M</v>
          </cell>
          <cell r="V1028">
            <v>44792</v>
          </cell>
          <cell r="W1028">
            <v>44803</v>
          </cell>
          <cell r="X1028" t="str">
            <v>No Aplica</v>
          </cell>
          <cell r="Y1028" t="str">
            <v>No Aplica</v>
          </cell>
          <cell r="Z1028" t="str">
            <v>Licitación</v>
          </cell>
          <cell r="AA1028" t="str">
            <v>Contrato</v>
          </cell>
          <cell r="AB1028" t="str">
            <v>Obra</v>
          </cell>
          <cell r="AC1028" t="str">
            <v>CONTRATAR LA EJECUCIÓN DE LAS OBRAS DE MEJORAMIENTO DE VIVIENDA EN LA MODALIDAD DE HABITABILIDAD DE LOS PROYECTOS ESTRUCTURADOS EN LOS TERRITORIOS PRIORIZADOS POR LA SECRETARÍA DISTRITAL DEL HÁBITAT. GRUPO 1- 2022.</v>
          </cell>
          <cell r="AD1028">
            <v>44803</v>
          </cell>
          <cell r="AE1028">
            <v>44805</v>
          </cell>
          <cell r="AF1028">
            <v>44805</v>
          </cell>
          <cell r="AH1028">
            <v>4</v>
          </cell>
          <cell r="AI1028">
            <v>0</v>
          </cell>
          <cell r="AJ1028">
            <v>4</v>
          </cell>
          <cell r="AK1028">
            <v>4</v>
          </cell>
          <cell r="AL1028">
            <v>0</v>
          </cell>
          <cell r="AM1028">
            <v>44926</v>
          </cell>
          <cell r="AN1028">
            <v>44926</v>
          </cell>
          <cell r="AO1028">
            <v>3600000000</v>
          </cell>
          <cell r="AP1028">
            <v>3600000000</v>
          </cell>
          <cell r="AQ1028" t="str">
            <v>No Aplica</v>
          </cell>
          <cell r="AR1028" t="e">
            <v>#VALUE!</v>
          </cell>
          <cell r="AS1028">
            <v>2754</v>
          </cell>
          <cell r="AT1028">
            <v>1059</v>
          </cell>
          <cell r="AU1028">
            <v>44697</v>
          </cell>
          <cell r="AV1028">
            <v>10800000000</v>
          </cell>
          <cell r="AW1028" t="str">
            <v>O23011601010000007715</v>
          </cell>
          <cell r="AX1028" t="str">
            <v>INVERSION</v>
          </cell>
          <cell r="AZ1028" t="str">
            <v>5000352159</v>
          </cell>
          <cell r="BA1028">
            <v>1241</v>
          </cell>
          <cell r="BB1028">
            <v>44792</v>
          </cell>
          <cell r="BC1028">
            <v>3600000000</v>
          </cell>
          <cell r="BK1028" t="str">
            <v/>
          </cell>
          <cell r="CE1028" t="str">
            <v/>
          </cell>
          <cell r="CF1028" t="str">
            <v/>
          </cell>
          <cell r="EO1028">
            <v>44926</v>
          </cell>
          <cell r="EP1028">
            <v>45826</v>
          </cell>
        </row>
        <row r="1029">
          <cell r="E1029">
            <v>1000</v>
          </cell>
          <cell r="F1029" t="str">
            <v>1000-2022</v>
          </cell>
          <cell r="G1029" t="str">
            <v>CO1.PCCNTR.3900545</v>
          </cell>
          <cell r="H1029" t="str">
            <v>MEJORAR 682 VIVIENDAS  RURALES Y EN BORDES URBANOS PRIORIZADAS</v>
          </cell>
          <cell r="I1029" t="str">
            <v>En Ejecución</v>
          </cell>
          <cell r="J1029" t="str">
            <v>https://community.secop.gov.co/Public/Tendering/OpportunityDetail/Index?noticeUID=CO1.NTC.2991542&amp;isFromPublicArea=True&amp;isModal=False</v>
          </cell>
          <cell r="K1029" t="str">
            <v>SDHT-CMA-026-2022</v>
          </cell>
          <cell r="M1029" t="str">
            <v>X</v>
          </cell>
          <cell r="N1029" t="str">
            <v>NIT</v>
          </cell>
          <cell r="O1029">
            <v>900535486</v>
          </cell>
          <cell r="P1029">
            <v>0</v>
          </cell>
          <cell r="Q1029" t="str">
            <v>No Aplica</v>
          </cell>
          <cell r="R1029" t="str">
            <v>No Aplica</v>
          </cell>
          <cell r="S1029" t="str">
            <v>PRAN CONSTRUCCIONES SAS</v>
          </cell>
          <cell r="T1029" t="str">
            <v>PRAN CONSTRUCCIONES SAS</v>
          </cell>
          <cell r="U1029" t="str">
            <v>No Aplica</v>
          </cell>
          <cell r="V1029">
            <v>44784</v>
          </cell>
          <cell r="W1029">
            <v>44790</v>
          </cell>
          <cell r="X1029" t="str">
            <v>No Aplica</v>
          </cell>
          <cell r="Y1029" t="str">
            <v>No Aplica</v>
          </cell>
          <cell r="Z1029" t="str">
            <v>SA-Concurso de Méritos AB</v>
          </cell>
          <cell r="AA1029" t="str">
            <v>Contrato</v>
          </cell>
          <cell r="AB1029" t="str">
            <v>Interventoría</v>
          </cell>
          <cell r="AC1029" t="str">
            <v>REALIZAR LA INTERVENTORÍA INTEGRAL (TÉCNICA. ADMINISTRATIVA, FINANCIERA, CONTABLE, SOCIAL, AMBIENTAL Y LEGAL) DE LA EJECUCIÓN DE LAS OBRAS PARA LOS MEJORAMIENTOS DE VIVIENDA RURAL PRIORIZADOS POR LA SECRETARIA DISTRITAL DEL HÁBITAT</v>
          </cell>
          <cell r="AD1029">
            <v>44790</v>
          </cell>
          <cell r="AF1029">
            <v>44790</v>
          </cell>
          <cell r="AH1029">
            <v>7</v>
          </cell>
          <cell r="AI1029">
            <v>0</v>
          </cell>
          <cell r="AJ1029">
            <v>7</v>
          </cell>
          <cell r="AK1029">
            <v>7</v>
          </cell>
          <cell r="AL1029">
            <v>0</v>
          </cell>
          <cell r="AO1029">
            <v>812533111</v>
          </cell>
          <cell r="AP1029">
            <v>812533111</v>
          </cell>
          <cell r="AQ1029" t="str">
            <v>No Aplica</v>
          </cell>
          <cell r="AR1029" t="e">
            <v>#VALUE!</v>
          </cell>
          <cell r="AS1029">
            <v>3920</v>
          </cell>
          <cell r="AT1029">
            <v>1087</v>
          </cell>
          <cell r="AU1029">
            <v>44715</v>
          </cell>
          <cell r="AV1029">
            <v>815948757</v>
          </cell>
          <cell r="AW1029" t="str">
            <v>O23011601190000007659</v>
          </cell>
          <cell r="AX1029" t="str">
            <v>INVERSION</v>
          </cell>
          <cell r="AZ1029" t="str">
            <v>5000350558</v>
          </cell>
          <cell r="BA1029">
            <v>1230</v>
          </cell>
          <cell r="BB1029">
            <v>44790</v>
          </cell>
          <cell r="BC1029">
            <v>812533111</v>
          </cell>
          <cell r="BK1029" t="str">
            <v/>
          </cell>
          <cell r="CE1029" t="str">
            <v/>
          </cell>
          <cell r="CF1029" t="str">
            <v/>
          </cell>
          <cell r="EO1029">
            <v>0</v>
          </cell>
          <cell r="EP1029">
            <v>900</v>
          </cell>
        </row>
        <row r="1030">
          <cell r="E1030">
            <v>1001</v>
          </cell>
          <cell r="F1030" t="str">
            <v>1001-2022</v>
          </cell>
          <cell r="G1030" t="str">
            <v>CO1.PCCNTR.3907733</v>
          </cell>
          <cell r="H1030" t="str">
            <v>PROMOVER 100 % DE LA IMPLEMENTACIÓN DE LAS FUENTES DE FINANCIACIÓN PARA EL HÁBITAT</v>
          </cell>
          <cell r="I1030" t="str">
            <v>En Ejecución</v>
          </cell>
          <cell r="J1030" t="str">
            <v>https://community.secop.gov.co/Public/Tendering/OpportunityDetail/Index?noticeUID=CO1.NTC.3139637&amp;isFromPublicArea=True&amp;isModal=False</v>
          </cell>
          <cell r="K1030" t="str">
            <v>SDHT-SDRPRI-PSAG-005-2022</v>
          </cell>
          <cell r="L1030" t="str">
            <v>X</v>
          </cell>
          <cell r="N1030" t="str">
            <v>CC</v>
          </cell>
          <cell r="O1030">
            <v>79701501</v>
          </cell>
          <cell r="P1030">
            <v>0</v>
          </cell>
          <cell r="Q1030" t="str">
            <v>JIMENEZ BUSTACARA</v>
          </cell>
          <cell r="R1030" t="str">
            <v>JUAN CARLOS</v>
          </cell>
          <cell r="S1030" t="str">
            <v>No Aplica</v>
          </cell>
          <cell r="T1030" t="str">
            <v>JUAN CARLOS JIMENEZ BUSTACARA</v>
          </cell>
          <cell r="U1030" t="str">
            <v>M</v>
          </cell>
          <cell r="V1030">
            <v>44784</v>
          </cell>
          <cell r="W1030" t="str">
            <v>No Aplica</v>
          </cell>
          <cell r="X1030">
            <v>44789</v>
          </cell>
          <cell r="Y1030">
            <v>44941</v>
          </cell>
          <cell r="Z1030" t="str">
            <v>Contratación Directa</v>
          </cell>
          <cell r="AA1030" t="str">
            <v>Contrato</v>
          </cell>
          <cell r="AB1030" t="str">
            <v>Prestación de Servicios  de Apoyo a la Gestión</v>
          </cell>
          <cell r="AC1030" t="str">
            <v>PRESTAR SERVICIOS TÉCNICOS PARA APOYAR LAS ACTIVIDADES DE PROMOCIÓN, PRODUCCIÓN DE PIEZAS COMUNICATIVAS DIGITALES Y VIRTUALIZACIÓN DE LAS ESTRATEGIAS PEDAGÓGICAS EN EL MARCO DE LA GESTIÓN DEL CONOCIMIENTO DE LA SDHT.</v>
          </cell>
          <cell r="AD1030">
            <v>44789</v>
          </cell>
          <cell r="AF1030">
            <v>44789</v>
          </cell>
          <cell r="AH1030">
            <v>5</v>
          </cell>
          <cell r="AI1030">
            <v>0</v>
          </cell>
          <cell r="AJ1030">
            <v>5</v>
          </cell>
          <cell r="AK1030">
            <v>5</v>
          </cell>
          <cell r="AL1030">
            <v>0</v>
          </cell>
          <cell r="AM1030">
            <v>44941</v>
          </cell>
          <cell r="AN1030">
            <v>44941</v>
          </cell>
          <cell r="AO1030">
            <v>24300000</v>
          </cell>
          <cell r="AP1030">
            <v>24300000</v>
          </cell>
          <cell r="AQ1030">
            <v>4860000</v>
          </cell>
          <cell r="AR1030">
            <v>0</v>
          </cell>
          <cell r="AS1030">
            <v>4082</v>
          </cell>
          <cell r="AT1030">
            <v>1266</v>
          </cell>
          <cell r="AU1030">
            <v>44767</v>
          </cell>
          <cell r="AV1030">
            <v>24300000</v>
          </cell>
          <cell r="AW1030" t="str">
            <v>O23011601190000007825</v>
          </cell>
          <cell r="AX1030" t="str">
            <v>INVERSION</v>
          </cell>
          <cell r="AZ1030">
            <v>5000349017</v>
          </cell>
          <cell r="BA1030">
            <v>1219</v>
          </cell>
          <cell r="BB1030">
            <v>44785</v>
          </cell>
          <cell r="BC1030">
            <v>24300000</v>
          </cell>
          <cell r="BK1030" t="str">
            <v/>
          </cell>
          <cell r="CE1030" t="str">
            <v/>
          </cell>
          <cell r="CF1030" t="str">
            <v/>
          </cell>
          <cell r="EO1030">
            <v>44941</v>
          </cell>
          <cell r="EP1030">
            <v>45841</v>
          </cell>
        </row>
        <row r="1031">
          <cell r="E1031">
            <v>1002</v>
          </cell>
          <cell r="F1031" t="str">
            <v>1002-2022</v>
          </cell>
          <cell r="G1031" t="str">
            <v>CO1.PCCNTR.3910791</v>
          </cell>
          <cell r="H1031" t="str">
            <v>EJECUTAR  6 ESTRATEGIAS PARA EL FORTALECIMIENTO DE LA PARTICIPACIÓN CIUDADANA EN LOS TEMAS ESTRATÉGICOS DEL SECTOR</v>
          </cell>
          <cell r="I1031" t="str">
            <v>En Ejecución</v>
          </cell>
          <cell r="J1031" t="str">
            <v>https://community.secop.gov.co/Public/Tendering/OpportunityDetail/Index?noticeUID=CO1.NTC.3143742&amp;isFromPublicArea=True&amp;isModal=False</v>
          </cell>
          <cell r="K1031" t="str">
            <v>SDHT-SPRC-PSP-037-2022</v>
          </cell>
          <cell r="L1031" t="str">
            <v>X</v>
          </cell>
          <cell r="N1031" t="str">
            <v>CC</v>
          </cell>
          <cell r="O1031">
            <v>1122785139</v>
          </cell>
          <cell r="P1031">
            <v>0</v>
          </cell>
          <cell r="Q1031" t="str">
            <v>JAMIOY</v>
          </cell>
          <cell r="R1031" t="str">
            <v>JULIANA ANDREA</v>
          </cell>
          <cell r="S1031" t="str">
            <v>No Aplica</v>
          </cell>
          <cell r="T1031" t="str">
            <v>JULIANA ANDREA JAMIOY</v>
          </cell>
          <cell r="U1031" t="str">
            <v>F</v>
          </cell>
          <cell r="V1031">
            <v>44785</v>
          </cell>
          <cell r="W1031" t="str">
            <v>No Aplica</v>
          </cell>
          <cell r="X1031">
            <v>44790</v>
          </cell>
          <cell r="Y1031">
            <v>44931</v>
          </cell>
          <cell r="Z1031" t="str">
            <v>Contratación Directa</v>
          </cell>
          <cell r="AA1031" t="str">
            <v>Contrato</v>
          </cell>
          <cell r="AB1031" t="str">
            <v>Prestación de Servicios Profesionales</v>
          </cell>
          <cell r="AC1031" t="str">
            <v>PRESTAR SERVICIOS PROFESIONALES PARA APOYAR LA GESTIÓN SOCIAL DERIVADA DE LAS ACCIONES DE LA SECRETARÍA DEL HÁBITAT EN LOS TERRITORIOS, TANTO EN LAS ESTRATEGIAS DE PARTICIPACIÓN COMO DE LAS ACCIONES DE ACOMPAÑAMIENTO ASOCIADAS A PROGRAMAS DE VIVIENDA.</v>
          </cell>
          <cell r="AD1031">
            <v>44790</v>
          </cell>
          <cell r="AF1031">
            <v>44790</v>
          </cell>
          <cell r="AH1031">
            <v>4</v>
          </cell>
          <cell r="AI1031">
            <v>20</v>
          </cell>
          <cell r="AJ1031">
            <v>4.666666666666667</v>
          </cell>
          <cell r="AK1031">
            <v>4</v>
          </cell>
          <cell r="AL1031">
            <v>20</v>
          </cell>
          <cell r="AM1031">
            <v>44932</v>
          </cell>
          <cell r="AN1031">
            <v>44932</v>
          </cell>
          <cell r="AO1031">
            <v>24733333</v>
          </cell>
          <cell r="AP1031">
            <v>24733333</v>
          </cell>
          <cell r="AQ1031">
            <v>5300000</v>
          </cell>
          <cell r="AR1031">
            <v>0.3333333320915699</v>
          </cell>
          <cell r="AS1031">
            <v>4032</v>
          </cell>
          <cell r="AT1031">
            <v>1260</v>
          </cell>
          <cell r="AU1031">
            <v>44764</v>
          </cell>
          <cell r="AV1031">
            <v>26500000</v>
          </cell>
          <cell r="AW1031" t="str">
            <v>O23011601210000007590</v>
          </cell>
          <cell r="AX1031" t="str">
            <v>INVERSION</v>
          </cell>
          <cell r="AZ1031">
            <v>5000350023</v>
          </cell>
          <cell r="BA1031">
            <v>1224</v>
          </cell>
          <cell r="BB1031">
            <v>44789</v>
          </cell>
          <cell r="BC1031">
            <v>24733333</v>
          </cell>
          <cell r="BK1031" t="str">
            <v/>
          </cell>
          <cell r="CE1031" t="str">
            <v/>
          </cell>
          <cell r="CF1031" t="str">
            <v/>
          </cell>
          <cell r="EO1031">
            <v>44932</v>
          </cell>
          <cell r="EP1031">
            <v>45832</v>
          </cell>
        </row>
        <row r="1032">
          <cell r="E1032">
            <v>1003</v>
          </cell>
          <cell r="F1032" t="str">
            <v>1003-2022</v>
          </cell>
          <cell r="G1032" t="str">
            <v>CO1.PCCNTR.3910961</v>
          </cell>
          <cell r="H1032" t="str">
            <v>EJECUTAR  6 ESTRATEGIAS PARA EL FORTALECIMIENTO DE LA PARTICIPACIÓN CIUDADANA EN LOS TEMAS ESTRATÉGICOS DEL SECTOR</v>
          </cell>
          <cell r="I1032" t="str">
            <v>En Ejecución</v>
          </cell>
          <cell r="J1032" t="str">
            <v>https://community.secop.gov.co/Public/Tendering/OpportunityDetail/Index?noticeUID=CO1.NTC.3143719&amp;isFromPublicArea=True&amp;isModal=False</v>
          </cell>
          <cell r="K1032" t="str">
            <v>SDHT-SPRC-PSP-039-2022</v>
          </cell>
          <cell r="L1032" t="str">
            <v>X</v>
          </cell>
          <cell r="N1032" t="str">
            <v>CC</v>
          </cell>
          <cell r="O1032">
            <v>1032475428</v>
          </cell>
          <cell r="P1032">
            <v>0</v>
          </cell>
          <cell r="Q1032" t="str">
            <v>ALVAREZ GONZALEZ</v>
          </cell>
          <cell r="R1032" t="str">
            <v>NICOLAS JAIRO</v>
          </cell>
          <cell r="S1032" t="str">
            <v>No Aplica</v>
          </cell>
          <cell r="T1032" t="str">
            <v>NICOLAS JAIRO ALVAREZ GONZALEZ</v>
          </cell>
          <cell r="U1032" t="str">
            <v>F</v>
          </cell>
          <cell r="V1032">
            <v>44785</v>
          </cell>
          <cell r="W1032" t="str">
            <v>No Aplica</v>
          </cell>
          <cell r="X1032">
            <v>44790</v>
          </cell>
          <cell r="Y1032">
            <v>44926</v>
          </cell>
          <cell r="Z1032" t="str">
            <v>Contratación Directa</v>
          </cell>
          <cell r="AA1032" t="str">
            <v>Contrato</v>
          </cell>
          <cell r="AB1032" t="str">
            <v>Prestación de Servicios Profesionales</v>
          </cell>
          <cell r="AC1032" t="str">
            <v>PRESTAR SERVICIOS PROFESIONALES PARA APOYAR EL DISEÑO EJECUCIÓN Y SEGUIMIENTO A LAS INTERVENCIONES EN ESPACIO PÚBLICO LIDERADAS DESDE LA ESTRATEGIA DE EMBELLECIMIENTO CON COLOR DEL PROYECTO 7590</v>
          </cell>
          <cell r="AD1032">
            <v>44790</v>
          </cell>
          <cell r="AF1032">
            <v>44790</v>
          </cell>
          <cell r="AH1032">
            <v>4</v>
          </cell>
          <cell r="AI1032">
            <v>15</v>
          </cell>
          <cell r="AJ1032">
            <v>4.5</v>
          </cell>
          <cell r="AK1032">
            <v>4</v>
          </cell>
          <cell r="AL1032">
            <v>15</v>
          </cell>
          <cell r="AM1032">
            <v>44927</v>
          </cell>
          <cell r="AN1032">
            <v>44927</v>
          </cell>
          <cell r="AO1032">
            <v>26550000</v>
          </cell>
          <cell r="AP1032">
            <v>26550000</v>
          </cell>
          <cell r="AQ1032">
            <v>5900000</v>
          </cell>
          <cell r="AR1032">
            <v>0</v>
          </cell>
          <cell r="AS1032">
            <v>4085</v>
          </cell>
          <cell r="AT1032">
            <v>1319</v>
          </cell>
          <cell r="AU1032">
            <v>44783</v>
          </cell>
          <cell r="AV1032">
            <v>26550000</v>
          </cell>
          <cell r="AW1032" t="str">
            <v>O23011601210000007590</v>
          </cell>
          <cell r="AX1032" t="str">
            <v>INVERSION</v>
          </cell>
          <cell r="AZ1032">
            <v>5000350034</v>
          </cell>
          <cell r="BA1032">
            <v>1225</v>
          </cell>
          <cell r="BB1032">
            <v>44789</v>
          </cell>
          <cell r="BC1032">
            <v>26550000</v>
          </cell>
          <cell r="BK1032" t="str">
            <v/>
          </cell>
          <cell r="CE1032" t="str">
            <v/>
          </cell>
          <cell r="CF1032" t="str">
            <v/>
          </cell>
          <cell r="EO1032">
            <v>44927</v>
          </cell>
          <cell r="EP1032">
            <v>45827</v>
          </cell>
        </row>
        <row r="1033">
          <cell r="E1033">
            <v>1004</v>
          </cell>
          <cell r="F1033" t="str">
            <v>1004-2022</v>
          </cell>
          <cell r="G1033" t="str">
            <v>CO1.PCCNTR.3912026</v>
          </cell>
          <cell r="H1033" t="str">
            <v>EJECUTAR  6 ESTRATEGIAS PARA EL FORTALECIMIENTO DE LA PARTICIPACIÓN CIUDADANA EN LOS TEMAS ESTRATÉGICOS DEL SECTOR</v>
          </cell>
          <cell r="I1033" t="str">
            <v>En Ejecución</v>
          </cell>
          <cell r="J1033" t="str">
            <v>https://community.secop.gov.co/Public/Tendering/OpportunityDetail/Index?noticeUID=CO1.NTC.3141802&amp;isFromPublicArea=True&amp;isModal=False</v>
          </cell>
          <cell r="K1033" t="str">
            <v>SDHT-CD-CVI-048-2022.</v>
          </cell>
          <cell r="M1033" t="str">
            <v>X</v>
          </cell>
          <cell r="N1033" t="str">
            <v>NIT</v>
          </cell>
          <cell r="O1033">
            <v>900127054</v>
          </cell>
          <cell r="P1033">
            <v>0</v>
          </cell>
          <cell r="Q1033" t="str">
            <v>No Aplica</v>
          </cell>
          <cell r="R1033" t="str">
            <v>No Aplica</v>
          </cell>
          <cell r="S1033" t="str">
            <v>INSTITUTO DISTRITAL DE LA PARTICIPACION Y ACCION COMUNAL - IDPAC</v>
          </cell>
          <cell r="T1033" t="str">
            <v>INSTITUTO DISTRITAL DE LA PARTICIPACION Y ACCION COMUNAL - IDPAC</v>
          </cell>
          <cell r="U1033" t="str">
            <v>No Aplica</v>
          </cell>
          <cell r="V1033">
            <v>44785</v>
          </cell>
          <cell r="W1033" t="str">
            <v>No Aplica</v>
          </cell>
          <cell r="X1033" t="str">
            <v>No Aplica</v>
          </cell>
          <cell r="Y1033" t="str">
            <v>No Aplica</v>
          </cell>
          <cell r="Z1033" t="str">
            <v>Contratación Directa</v>
          </cell>
          <cell r="AA1033" t="str">
            <v>Convenio</v>
          </cell>
          <cell r="AB1033" t="str">
            <v>Interadministrativo</v>
          </cell>
          <cell r="AC1033" t="str">
            <v>AUNAR ESFUERZOS TÉCNICOS, ADMINISTRATIVOS, JURÍDICOS Y FINANCIEROS PARA FORTALECER EL TEJIDO SOCIAL DE LA CIUDAD, PROMOVIENDO LA PARTICIPACIÓN CIUDADANA Y LA CUALIFICACIÓN CIUDADANA, CON ENFOQUES DE INNOVACIÓN SOCIAL, CULTURA CIUDADANA Y SISTEMA DEL CUIDADO, QUE APORTEN A LA PROMOCIÓN DE LA SOSTENIBILIDAD DEL HÁBITAT, MEDIANTE EL ACOMPAÑAMIENTO DE INICIATIVAS COMUNITARIAS EN EL MARCO DE LA ESTRATEGIA DE OBRAS CON SALDO PEDAGÓGICO DEL IDPAC</v>
          </cell>
          <cell r="AD1033">
            <v>44785</v>
          </cell>
          <cell r="AE1033">
            <v>44785</v>
          </cell>
          <cell r="AF1033">
            <v>44785</v>
          </cell>
          <cell r="AG1033">
            <v>45027</v>
          </cell>
          <cell r="AH1033">
            <v>8</v>
          </cell>
          <cell r="AI1033">
            <v>0</v>
          </cell>
          <cell r="AJ1033">
            <v>8</v>
          </cell>
          <cell r="AK1033">
            <v>8</v>
          </cell>
          <cell r="AL1033">
            <v>0</v>
          </cell>
          <cell r="AM1033">
            <v>45027</v>
          </cell>
          <cell r="AN1033">
            <v>45027</v>
          </cell>
          <cell r="AO1033">
            <v>2217200000</v>
          </cell>
          <cell r="AP1033">
            <v>2217200000</v>
          </cell>
          <cell r="AQ1033" t="str">
            <v>No Aplica</v>
          </cell>
          <cell r="AR1033" t="e">
            <v>#VALUE!</v>
          </cell>
          <cell r="AS1033">
            <v>2899</v>
          </cell>
          <cell r="AT1033">
            <v>1270</v>
          </cell>
          <cell r="AU1033">
            <v>44767</v>
          </cell>
          <cell r="AV1033">
            <v>2217200000</v>
          </cell>
          <cell r="AW1033" t="str">
            <v>O23011601210000007590</v>
          </cell>
          <cell r="AX1033" t="str">
            <v>INVERSION</v>
          </cell>
          <cell r="AZ1033">
            <v>5000349337</v>
          </cell>
          <cell r="BA1033">
            <v>1223</v>
          </cell>
          <cell r="BB1033">
            <v>44785</v>
          </cell>
          <cell r="BC1033">
            <v>2217200000</v>
          </cell>
          <cell r="BK1033" t="str">
            <v/>
          </cell>
          <cell r="CE1033" t="str">
            <v/>
          </cell>
          <cell r="CF1033" t="str">
            <v/>
          </cell>
          <cell r="EO1033">
            <v>45027</v>
          </cell>
          <cell r="EP1033">
            <v>45927</v>
          </cell>
        </row>
        <row r="1034">
          <cell r="E1034">
            <v>1004</v>
          </cell>
          <cell r="F1034" t="str">
            <v>1004-2022</v>
          </cell>
          <cell r="G1034" t="str">
            <v>CO1.PCCNTR.3912026</v>
          </cell>
          <cell r="H1034" t="str">
            <v>No Aplica</v>
          </cell>
          <cell r="I1034" t="str">
            <v>En Ejecución</v>
          </cell>
          <cell r="J1034" t="str">
            <v>https://community.secop.gov.co/Public/Tendering/OpportunityDetail/Index?noticeUID=CO1.NTC.3141802&amp;isFromPublicArea=True&amp;isModal=False</v>
          </cell>
          <cell r="K1034" t="str">
            <v>SDHT-CD-CVI-048-2022.</v>
          </cell>
          <cell r="M1034" t="str">
            <v>X</v>
          </cell>
          <cell r="N1034" t="str">
            <v>NIT</v>
          </cell>
          <cell r="O1034">
            <v>900127054</v>
          </cell>
          <cell r="P1034">
            <v>0</v>
          </cell>
          <cell r="Q1034" t="str">
            <v>No Aplica</v>
          </cell>
          <cell r="R1034" t="str">
            <v>No Aplica</v>
          </cell>
          <cell r="S1034" t="str">
            <v>INSTITUTO DISTRITAL DE LA PARTICIPACION Y ACCION COMUNAL - IDPAC</v>
          </cell>
          <cell r="T1034" t="str">
            <v>INSTITUTO DISTRITAL DE LA PARTICIPACION Y ACCION COMUNAL - IDPAC</v>
          </cell>
          <cell r="U1034" t="str">
            <v>No Aplica</v>
          </cell>
          <cell r="V1034">
            <v>44785</v>
          </cell>
          <cell r="W1034" t="str">
            <v>No Aplica</v>
          </cell>
          <cell r="X1034" t="str">
            <v>No Aplica</v>
          </cell>
          <cell r="Y1034" t="str">
            <v>No Aplica</v>
          </cell>
          <cell r="Z1034" t="str">
            <v>Contratación Directa</v>
          </cell>
          <cell r="AA1034" t="str">
            <v>Convenio</v>
          </cell>
          <cell r="AB1034" t="str">
            <v>Interadministrativo</v>
          </cell>
          <cell r="AC1034" t="str">
            <v>AUNAR ESFUERZOS TÉCNICOS, ADMINISTRATIVOS, JURÍDICOS Y FINANCIEROS PARA FORTALECER EL TEJIDO SOCIAL DE LA CIUDAD, PROMOVIENDO LA PARTICIPACIÓN CIUDADANA Y LA CUALIFICACIÓN CIUDADANA, CON ENFOQUES DE INNOVACIÓN SOCIAL, CULTURA CIUDADANA Y SISTEMA DEL CUIDADO, QUE APORTEN A LA PROMOCIÓN DE LA SOSTENIBILIDAD DEL HÁBITAT, MEDIANTE EL ACOMPAÑAMIENTO DE INICIATIVAS COMUNITARIAS EN EL MARCO DE LA ESTRATEGIA DE OBRAS CON SALDO PEDAGÓGICO DEL IDPAC</v>
          </cell>
          <cell r="AD1034">
            <v>44785</v>
          </cell>
          <cell r="AE1034">
            <v>44785</v>
          </cell>
          <cell r="AF1034">
            <v>44785</v>
          </cell>
          <cell r="AG1034">
            <v>45027</v>
          </cell>
          <cell r="AH1034">
            <v>8</v>
          </cell>
          <cell r="AI1034">
            <v>0</v>
          </cell>
          <cell r="AJ1034">
            <v>8</v>
          </cell>
          <cell r="AK1034">
            <v>8</v>
          </cell>
          <cell r="AL1034">
            <v>0</v>
          </cell>
          <cell r="AM1034">
            <v>45027</v>
          </cell>
          <cell r="AN1034">
            <v>45027</v>
          </cell>
          <cell r="AO1034">
            <v>130689600</v>
          </cell>
          <cell r="AP1034">
            <v>130689600</v>
          </cell>
          <cell r="AQ1034" t="str">
            <v>No Aplica</v>
          </cell>
          <cell r="AR1034" t="e">
            <v>#VALUE!</v>
          </cell>
          <cell r="AS1034" t="str">
            <v>Recurso Externo</v>
          </cell>
          <cell r="AT1034" t="str">
            <v>Recurso Externo</v>
          </cell>
          <cell r="AU1034" t="str">
            <v>Recurso Externo</v>
          </cell>
          <cell r="AV1034" t="str">
            <v>Recurso Externo</v>
          </cell>
          <cell r="AW1034" t="str">
            <v>Recurso Externo</v>
          </cell>
          <cell r="AX1034" t="str">
            <v>Recurso Externo</v>
          </cell>
          <cell r="AZ1034" t="str">
            <v>Recurso Externo</v>
          </cell>
          <cell r="BA1034" t="str">
            <v>Recurso Externo</v>
          </cell>
          <cell r="BB1034">
            <v>44785</v>
          </cell>
          <cell r="BC1034">
            <v>130689600</v>
          </cell>
          <cell r="BK1034" t="str">
            <v/>
          </cell>
          <cell r="CE1034" t="str">
            <v/>
          </cell>
          <cell r="CF1034" t="str">
            <v/>
          </cell>
          <cell r="EO1034">
            <v>45027</v>
          </cell>
          <cell r="EP1034">
            <v>45927</v>
          </cell>
        </row>
        <row r="1035">
          <cell r="E1035">
            <v>1005</v>
          </cell>
          <cell r="F1035" t="str">
            <v>1005-2022</v>
          </cell>
          <cell r="G1035" t="str">
            <v>CO1.PCCNTR.3920989</v>
          </cell>
          <cell r="H1035" t="str">
            <v xml:space="preserve">IMPLEMENTAR 1  SISTEMA  DE GESTIÓN DOCUMENTAL </v>
          </cell>
          <cell r="I1035" t="str">
            <v>En Ejecución</v>
          </cell>
          <cell r="J1035" t="str">
            <v>https://community.secop.gov.co/Public/Tendering/OpportunityDetail/Index?noticeUID=CO1.NTC.3154430&amp;isFromPublicArea=True&amp;isModal=False</v>
          </cell>
          <cell r="K1035" t="str">
            <v>SDHT-SDA-PSAG-057-2022</v>
          </cell>
          <cell r="L1035" t="str">
            <v>X</v>
          </cell>
          <cell r="N1035" t="str">
            <v>CC</v>
          </cell>
          <cell r="O1035">
            <v>79363711</v>
          </cell>
          <cell r="P1035">
            <v>0</v>
          </cell>
          <cell r="Q1035" t="str">
            <v>ESPAÑA POLO</v>
          </cell>
          <cell r="R1035" t="str">
            <v>EDUARDO</v>
          </cell>
          <cell r="S1035" t="str">
            <v>No Aplica</v>
          </cell>
          <cell r="T1035" t="str">
            <v>EDUARDO ESPAÑA POLO</v>
          </cell>
          <cell r="U1035" t="str">
            <v>M</v>
          </cell>
          <cell r="V1035">
            <v>44790</v>
          </cell>
          <cell r="W1035" t="str">
            <v>No Aplica</v>
          </cell>
          <cell r="X1035">
            <v>44791</v>
          </cell>
          <cell r="Y1035">
            <v>44983</v>
          </cell>
          <cell r="Z1035" t="str">
            <v>Contratación Directa</v>
          </cell>
          <cell r="AA1035" t="str">
            <v>Contrato</v>
          </cell>
          <cell r="AB1035" t="str">
            <v>Prestación de Servicios  de Apoyo a la Gestión</v>
          </cell>
          <cell r="AC1035" t="str">
            <v>PRESTAR SERVICIOS DE APOYO ADMINISTRATIVO Y OPERATIVO PARA EL PROCESO DE GESTIÓN DOCUMENTAL.</v>
          </cell>
          <cell r="AD1035">
            <v>44791</v>
          </cell>
          <cell r="AE1035">
            <v>44790</v>
          </cell>
          <cell r="AF1035">
            <v>44791</v>
          </cell>
          <cell r="AG1035">
            <v>44595</v>
          </cell>
          <cell r="AH1035">
            <v>5</v>
          </cell>
          <cell r="AI1035">
            <v>18</v>
          </cell>
          <cell r="AJ1035">
            <v>5.6</v>
          </cell>
          <cell r="AK1035">
            <v>5</v>
          </cell>
          <cell r="AL1035">
            <v>18</v>
          </cell>
          <cell r="AM1035">
            <v>44962</v>
          </cell>
          <cell r="AN1035">
            <v>44962</v>
          </cell>
          <cell r="AO1035">
            <v>17136000</v>
          </cell>
          <cell r="AP1035">
            <v>17136000</v>
          </cell>
          <cell r="AQ1035">
            <v>3060000</v>
          </cell>
          <cell r="AR1035">
            <v>0</v>
          </cell>
          <cell r="AS1035">
            <v>4040</v>
          </cell>
          <cell r="AT1035">
            <v>1294</v>
          </cell>
          <cell r="AU1035">
            <v>44774</v>
          </cell>
          <cell r="AV1035">
            <v>17136000</v>
          </cell>
          <cell r="AW1035" t="str">
            <v>O23011605560000007754</v>
          </cell>
          <cell r="AX1035" t="str">
            <v>INVERSION</v>
          </cell>
          <cell r="AZ1035">
            <v>5000350891</v>
          </cell>
          <cell r="BA1035">
            <v>1235</v>
          </cell>
          <cell r="BB1035">
            <v>44790</v>
          </cell>
          <cell r="BC1035">
            <v>17136000</v>
          </cell>
          <cell r="BK1035" t="str">
            <v/>
          </cell>
          <cell r="CE1035" t="str">
            <v/>
          </cell>
          <cell r="CF1035" t="str">
            <v/>
          </cell>
          <cell r="EO1035">
            <v>44962</v>
          </cell>
          <cell r="EP1035">
            <v>45862</v>
          </cell>
        </row>
        <row r="1036">
          <cell r="E1036">
            <v>1006</v>
          </cell>
          <cell r="F1036" t="str">
            <v>1006-2022</v>
          </cell>
          <cell r="G1036" t="str">
            <v>CO1.PCCNTR.3926968</v>
          </cell>
          <cell r="H1036" t="str">
            <v>IMPLEMENTAR 100 % DEL SISTEMA DE SERVICIO AL CIUDADANO.</v>
          </cell>
          <cell r="I1036" t="str">
            <v>En Ejecución</v>
          </cell>
          <cell r="J1036" t="str">
            <v xml:space="preserve">https://community.secop.gov.co/Public/Tendering/OpportunityDetail/Index?noticeUID=CO1.NTC.3160371&amp;isFromPublicArea=True&amp;isModal=False
</v>
          </cell>
          <cell r="K1036" t="str">
            <v>SDHT-SDA-PSAG-060-2022</v>
          </cell>
          <cell r="L1036" t="str">
            <v>X</v>
          </cell>
          <cell r="N1036" t="str">
            <v>CC</v>
          </cell>
          <cell r="O1036">
            <v>1030674943</v>
          </cell>
          <cell r="Q1036" t="str">
            <v>GUTIERREZ GARZON</v>
          </cell>
          <cell r="R1036" t="str">
            <v>NILSON FARIC</v>
          </cell>
          <cell r="S1036" t="str">
            <v>No Aplica</v>
          </cell>
          <cell r="T1036" t="str">
            <v>NILSON FARIC GUTIERREZ GARZON</v>
          </cell>
          <cell r="U1036" t="str">
            <v>M</v>
          </cell>
          <cell r="V1036">
            <v>44791</v>
          </cell>
          <cell r="W1036" t="str">
            <v>No Aplica</v>
          </cell>
          <cell r="X1036">
            <v>44796</v>
          </cell>
          <cell r="Y1036">
            <v>44967</v>
          </cell>
          <cell r="Z1036" t="str">
            <v>Contratación Directa</v>
          </cell>
          <cell r="AA1036" t="str">
            <v>Contrato</v>
          </cell>
          <cell r="AB1036" t="str">
            <v>Prestación de Servicios  de Apoyo a la Gestión</v>
          </cell>
          <cell r="AC1036" t="str">
            <v>PRESTAR SERVICIOS DE APOYO A LA GESTIÓN, PARA BRINDAR ATENCIÓN A LA CIUDADANÍA SOBRE LA OFERTA INSTITUCIONAL A TRAVÉS DE LOS CANALES OFICIALES DE LA ENTIDAD</v>
          </cell>
          <cell r="AD1036">
            <v>44796</v>
          </cell>
          <cell r="AF1036">
            <v>44796</v>
          </cell>
          <cell r="AH1036">
            <v>5</v>
          </cell>
          <cell r="AI1036">
            <v>16</v>
          </cell>
          <cell r="AJ1036">
            <v>5.5333333333333332</v>
          </cell>
          <cell r="AK1036">
            <v>5</v>
          </cell>
          <cell r="AL1036">
            <v>16</v>
          </cell>
          <cell r="AM1036">
            <v>44965</v>
          </cell>
          <cell r="AN1036">
            <v>44965</v>
          </cell>
          <cell r="AO1036">
            <v>19366667</v>
          </cell>
          <cell r="AP1036">
            <v>19366667</v>
          </cell>
          <cell r="AQ1036">
            <v>3500000</v>
          </cell>
          <cell r="AR1036">
            <v>-0.3333333320915699</v>
          </cell>
          <cell r="AS1036">
            <v>4071</v>
          </cell>
          <cell r="AT1036">
            <v>1204</v>
          </cell>
          <cell r="AU1036">
            <v>44753</v>
          </cell>
          <cell r="AV1036">
            <v>19366667</v>
          </cell>
          <cell r="AW1036" t="str">
            <v>O23011605560000007754</v>
          </cell>
          <cell r="AX1036" t="str">
            <v>INVERSION</v>
          </cell>
          <cell r="AZ1036" t="str">
            <v>5000352635</v>
          </cell>
          <cell r="BA1036">
            <v>1250</v>
          </cell>
          <cell r="BB1036">
            <v>44795</v>
          </cell>
          <cell r="BC1036">
            <v>19366667</v>
          </cell>
          <cell r="BK1036" t="str">
            <v/>
          </cell>
          <cell r="CE1036" t="str">
            <v/>
          </cell>
          <cell r="CF1036" t="str">
            <v/>
          </cell>
          <cell r="EO1036">
            <v>44965</v>
          </cell>
          <cell r="EP1036">
            <v>45865</v>
          </cell>
        </row>
        <row r="1037">
          <cell r="E1037">
            <v>1007</v>
          </cell>
          <cell r="F1037" t="str">
            <v>1007-2022</v>
          </cell>
          <cell r="G1037" t="str">
            <v>CO1.PCCNTR.3934537</v>
          </cell>
          <cell r="H1037" t="str">
            <v>REALIZAR EL 100% DEL MANTENIMIENTO DE LAS 3 SEDES DE LA SDHT</v>
          </cell>
          <cell r="I1037" t="str">
            <v>En Ejecución</v>
          </cell>
          <cell r="J1037" t="str">
            <v xml:space="preserve">https://community.secop.gov.co/Public/Tendering/OpportunityDetail/Index?noticeUID=CO1.NTC.3165805&amp;isFromPublicArea=True&amp;isModal=False
</v>
          </cell>
          <cell r="K1037" t="str">
            <v>SDHT-SDA-PSAG-059-2022.</v>
          </cell>
          <cell r="L1037" t="str">
            <v>X</v>
          </cell>
          <cell r="N1037" t="str">
            <v>CC</v>
          </cell>
          <cell r="O1037">
            <v>28089387</v>
          </cell>
          <cell r="Q1037" t="str">
            <v>MEJIA QUINTANILLA</v>
          </cell>
          <cell r="R1037" t="str">
            <v>MARIA ELENA</v>
          </cell>
          <cell r="S1037" t="str">
            <v>No Aplica</v>
          </cell>
          <cell r="T1037" t="str">
            <v>MARIA ELENA MEJIA QUINTANILLA</v>
          </cell>
          <cell r="U1037" t="str">
            <v>F</v>
          </cell>
          <cell r="V1037">
            <v>44792</v>
          </cell>
          <cell r="W1037" t="str">
            <v>No Aplica</v>
          </cell>
          <cell r="X1037">
            <v>44795</v>
          </cell>
          <cell r="Y1037">
            <v>44973</v>
          </cell>
          <cell r="Z1037" t="str">
            <v>Contratación Directa</v>
          </cell>
          <cell r="AA1037" t="str">
            <v>Contrato</v>
          </cell>
          <cell r="AB1037" t="str">
            <v>Prestación de Servicios  de Apoyo a la Gestión</v>
          </cell>
          <cell r="AC1037" t="str">
            <v>PRESTAR SERVICIOS PARA BRINDAR APOYO TÉCNICO Y OPERATIVO EN LAS ACTIVIDADES DESARROLLADAS EN EL PROCESO DE GESTIÓN DE BIENES, SERVICIOS E INFRAESTRUCTURA DE LA SDHT.</v>
          </cell>
          <cell r="AD1037">
            <v>44795</v>
          </cell>
          <cell r="AF1037">
            <v>44795</v>
          </cell>
          <cell r="AH1037">
            <v>5</v>
          </cell>
          <cell r="AI1037">
            <v>26</v>
          </cell>
          <cell r="AJ1037">
            <v>5.8666666666666671</v>
          </cell>
          <cell r="AK1037">
            <v>5</v>
          </cell>
          <cell r="AL1037">
            <v>26</v>
          </cell>
          <cell r="AM1037">
            <v>44974</v>
          </cell>
          <cell r="AN1037">
            <v>44974</v>
          </cell>
          <cell r="AO1037">
            <v>19195733</v>
          </cell>
          <cell r="AP1037">
            <v>19195733</v>
          </cell>
          <cell r="AQ1037">
            <v>3272000</v>
          </cell>
          <cell r="AR1037">
            <v>0.3333333358168602</v>
          </cell>
          <cell r="AS1037">
            <v>4224</v>
          </cell>
          <cell r="AT1037">
            <v>1306</v>
          </cell>
          <cell r="AU1037">
            <v>44778</v>
          </cell>
          <cell r="AV1037">
            <v>19195733</v>
          </cell>
          <cell r="AW1037" t="str">
            <v>O23011605560000007754</v>
          </cell>
          <cell r="AX1037" t="str">
            <v>INVERSION</v>
          </cell>
          <cell r="AZ1037" t="str">
            <v>5000352354</v>
          </cell>
          <cell r="BA1037">
            <v>1247</v>
          </cell>
          <cell r="BB1037">
            <v>44795</v>
          </cell>
          <cell r="BC1037">
            <v>19195733</v>
          </cell>
          <cell r="BK1037" t="str">
            <v/>
          </cell>
          <cell r="CE1037" t="str">
            <v/>
          </cell>
          <cell r="CF1037" t="str">
            <v/>
          </cell>
          <cell r="EO1037">
            <v>44974</v>
          </cell>
          <cell r="EP1037">
            <v>45874</v>
          </cell>
        </row>
        <row r="1038">
          <cell r="E1038">
            <v>1008</v>
          </cell>
          <cell r="F1038" t="str">
            <v>1008-2022</v>
          </cell>
          <cell r="G1038" t="str">
            <v>CO1.PCCNTR.3931326</v>
          </cell>
          <cell r="H1038" t="str">
            <v xml:space="preserve">REALIZAR ADECUACIONES DE CALIDAD A 4500 VIVIENDAS PRIORIZANDO HOGARES CON JEFATURA FEMENINA, PERSONAS CON DISCAPACIDAD, VÍCTIMAS DEL CONFLICTO ARMADO, POBLACIÓN ÉTNICA Y ADULTOS MAYORES </v>
          </cell>
          <cell r="I1038" t="str">
            <v>En Ejecución</v>
          </cell>
          <cell r="J1038" t="str">
            <v>https://community.secop.gov.co/Public/Tendering/OpportunityDetail/Index?noticeUID=CO1.NTC.2979410&amp;isFromPublicArea=True&amp;isModal=False</v>
          </cell>
          <cell r="K1038" t="str">
            <v>SDHT-CMA-024-2022</v>
          </cell>
          <cell r="M1038" t="str">
            <v>X</v>
          </cell>
          <cell r="N1038" t="str">
            <v>NIT</v>
          </cell>
          <cell r="O1038">
            <v>901627224</v>
          </cell>
          <cell r="Q1038" t="str">
            <v>No Aplica</v>
          </cell>
          <cell r="R1038" t="str">
            <v>No Aplica</v>
          </cell>
          <cell r="S1038" t="str">
            <v>CONSORCIO INTERVIVIENDA 22</v>
          </cell>
          <cell r="T1038" t="str">
            <v>CONSORCIO INTERVIVIENDA 22</v>
          </cell>
          <cell r="U1038" t="str">
            <v>No Aplica</v>
          </cell>
          <cell r="V1038">
            <v>44792</v>
          </cell>
          <cell r="W1038">
            <v>44818</v>
          </cell>
          <cell r="X1038" t="str">
            <v>No Aplica</v>
          </cell>
          <cell r="Y1038" t="str">
            <v>No Aplica</v>
          </cell>
          <cell r="Z1038" t="str">
            <v>SA-Concurso de Méritos AB</v>
          </cell>
          <cell r="AA1038" t="str">
            <v>Contrato</v>
          </cell>
          <cell r="AB1038" t="str">
            <v>Interventoría</v>
          </cell>
          <cell r="AC1038" t="str">
            <v>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2 Y 3 -2022</v>
          </cell>
          <cell r="AD1038">
            <v>44818</v>
          </cell>
          <cell r="AE1038">
            <v>44805</v>
          </cell>
          <cell r="AF1038">
            <v>44818</v>
          </cell>
          <cell r="AG1038">
            <v>44957</v>
          </cell>
          <cell r="AH1038">
            <v>5</v>
          </cell>
          <cell r="AI1038">
            <v>0</v>
          </cell>
          <cell r="AJ1038">
            <v>5</v>
          </cell>
          <cell r="AK1038">
            <v>5</v>
          </cell>
          <cell r="AL1038">
            <v>0</v>
          </cell>
          <cell r="AM1038">
            <v>44957</v>
          </cell>
          <cell r="AN1038">
            <v>44957</v>
          </cell>
          <cell r="AO1038">
            <v>432000000</v>
          </cell>
          <cell r="AP1038">
            <v>432000000</v>
          </cell>
          <cell r="AQ1038" t="str">
            <v>No Aplica</v>
          </cell>
          <cell r="AR1038" t="e">
            <v>#VALUE!</v>
          </cell>
          <cell r="AS1038" t="e">
            <v>#N/A</v>
          </cell>
          <cell r="AT1038">
            <v>1058</v>
          </cell>
          <cell r="AW1038" t="str">
            <v>O23011601010000007715</v>
          </cell>
          <cell r="AX1038" t="str">
            <v>INVERSION</v>
          </cell>
          <cell r="AZ1038" t="str">
            <v>5000357126</v>
          </cell>
          <cell r="BA1038">
            <v>1282</v>
          </cell>
          <cell r="BB1038">
            <v>44805</v>
          </cell>
          <cell r="BC1038">
            <v>432000000</v>
          </cell>
          <cell r="BK1038" t="str">
            <v/>
          </cell>
          <cell r="CE1038" t="str">
            <v/>
          </cell>
          <cell r="CF1038" t="str">
            <v/>
          </cell>
          <cell r="EO1038">
            <v>44957</v>
          </cell>
          <cell r="EP1038">
            <v>45857</v>
          </cell>
        </row>
        <row r="1039">
          <cell r="E1039">
            <v>1009</v>
          </cell>
          <cell r="F1039" t="str">
            <v>1009-2022</v>
          </cell>
          <cell r="G1039" t="str">
            <v>CO1.PCCNTR.3931330</v>
          </cell>
          <cell r="H1039" t="str">
            <v xml:space="preserve">REALIZAR ADECUACIONES DE CALIDAD A 4500 VIVIENDAS PRIORIZANDO HOGARES CON JEFATURA FEMENINA, PERSONAS CON DISCAPACIDAD, VÍCTIMAS DEL CONFLICTO ARMADO, POBLACIÓN ÉTNICA Y ADULTOS MAYORES </v>
          </cell>
          <cell r="I1039" t="str">
            <v>En Ejecución</v>
          </cell>
          <cell r="J1039" t="str">
            <v>https://community.secop.gov.co/Public/Tendering/ContractNoticePhases/View?PPI=CO1.PPI.18855862&amp;isFromPublicArea=True&amp;isModal=False</v>
          </cell>
          <cell r="K1039" t="str">
            <v>SDHT-CMA-024-2022</v>
          </cell>
          <cell r="M1039" t="str">
            <v>X</v>
          </cell>
          <cell r="N1039" t="str">
            <v>NIT</v>
          </cell>
          <cell r="O1039">
            <v>860524168</v>
          </cell>
          <cell r="Q1039" t="str">
            <v>No Aplica</v>
          </cell>
          <cell r="R1039" t="str">
            <v>No Aplica</v>
          </cell>
          <cell r="S1039" t="str">
            <v>INPLAYCO SAS</v>
          </cell>
          <cell r="T1039" t="str">
            <v>INPLAYCO SAS</v>
          </cell>
          <cell r="U1039" t="str">
            <v>No Aplica</v>
          </cell>
          <cell r="V1039">
            <v>44792</v>
          </cell>
          <cell r="W1039">
            <v>44804</v>
          </cell>
          <cell r="X1039" t="str">
            <v>No Aplica</v>
          </cell>
          <cell r="Y1039" t="str">
            <v>No Aplica</v>
          </cell>
          <cell r="Z1039" t="str">
            <v>SA-Concurso de Méritos AB</v>
          </cell>
          <cell r="AA1039" t="str">
            <v>Contrato</v>
          </cell>
          <cell r="AB1039" t="str">
            <v>Interventoría</v>
          </cell>
          <cell r="AC1039" t="str">
            <v>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2 Y 3 -2022</v>
          </cell>
          <cell r="AD1039">
            <v>44804</v>
          </cell>
          <cell r="AE1039">
            <v>44805</v>
          </cell>
          <cell r="AF1039">
            <v>44805</v>
          </cell>
          <cell r="AG1039">
            <v>44957</v>
          </cell>
          <cell r="AH1039">
            <v>5</v>
          </cell>
          <cell r="AI1039">
            <v>0</v>
          </cell>
          <cell r="AJ1039">
            <v>5</v>
          </cell>
          <cell r="AK1039">
            <v>5</v>
          </cell>
          <cell r="AL1039">
            <v>0</v>
          </cell>
          <cell r="AM1039">
            <v>44957</v>
          </cell>
          <cell r="AN1039">
            <v>44957</v>
          </cell>
          <cell r="AO1039">
            <v>432000000</v>
          </cell>
          <cell r="AP1039">
            <v>432000000</v>
          </cell>
          <cell r="AQ1039" t="str">
            <v>No Aplica</v>
          </cell>
          <cell r="AR1039" t="e">
            <v>#VALUE!</v>
          </cell>
          <cell r="AS1039">
            <v>2755</v>
          </cell>
          <cell r="AT1039">
            <v>1058</v>
          </cell>
          <cell r="AU1039">
            <v>44697</v>
          </cell>
          <cell r="AV1039">
            <v>1296000000</v>
          </cell>
          <cell r="AW1039" t="str">
            <v>O23011601010000007715</v>
          </cell>
          <cell r="AX1039" t="str">
            <v>INVERSION</v>
          </cell>
          <cell r="AZ1039" t="str">
            <v>5000352883</v>
          </cell>
          <cell r="BA1039">
            <v>1251</v>
          </cell>
          <cell r="BB1039">
            <v>44797</v>
          </cell>
          <cell r="BC1039">
            <v>432000000</v>
          </cell>
          <cell r="BK1039" t="str">
            <v/>
          </cell>
          <cell r="CE1039" t="str">
            <v/>
          </cell>
          <cell r="CF1039" t="str">
            <v/>
          </cell>
          <cell r="EO1039">
            <v>44957</v>
          </cell>
          <cell r="EP1039">
            <v>45857</v>
          </cell>
        </row>
        <row r="1040">
          <cell r="E1040">
            <v>1010</v>
          </cell>
          <cell r="F1040" t="str">
            <v>1010-2022</v>
          </cell>
          <cell r="G1040" t="str">
            <v>CO1.PCCNTR.3931292</v>
          </cell>
          <cell r="H1040" t="str">
            <v xml:space="preserve">REALIZAR ADECUACIONES DE CALIDAD A 4500 VIVIENDAS PRIORIZANDO HOGARES CON JEFATURA FEMENINA, PERSONAS CON DISCAPACIDAD, VÍCTIMAS DEL CONFLICTO ARMADO, POBLACIÓN ÉTNICA Y ADULTOS MAYORES </v>
          </cell>
          <cell r="I1040" t="str">
            <v>En Ejecución</v>
          </cell>
          <cell r="J1040" t="str">
            <v>https://community.secop.gov.co/Public/Tendering/ContractNoticePhases/View?PPI=CO1.PPI.18855862&amp;isFromPublicArea=True&amp;isModal=False</v>
          </cell>
          <cell r="K1040" t="str">
            <v>SDHT-CMA-024-2022</v>
          </cell>
          <cell r="M1040" t="str">
            <v>X</v>
          </cell>
          <cell r="N1040" t="str">
            <v>NIT</v>
          </cell>
          <cell r="O1040">
            <v>830509427</v>
          </cell>
          <cell r="Q1040" t="str">
            <v>No Aplica</v>
          </cell>
          <cell r="R1040" t="str">
            <v>No Aplica</v>
          </cell>
          <cell r="S1040" t="str">
            <v>SERVICIOS Y CONSULTORIAS EN INGENIERIA S.A.S.</v>
          </cell>
          <cell r="T1040" t="str">
            <v>SERVICIOS Y CONSULTORIAS EN INGENIERIA S.A.S.</v>
          </cell>
          <cell r="U1040" t="str">
            <v>No Aplica</v>
          </cell>
          <cell r="V1040">
            <v>44792</v>
          </cell>
          <cell r="W1040">
            <v>44802</v>
          </cell>
          <cell r="X1040" t="str">
            <v>No Aplica</v>
          </cell>
          <cell r="Y1040" t="str">
            <v>No Aplica</v>
          </cell>
          <cell r="Z1040" t="str">
            <v>SA-Concurso de Méritos AB</v>
          </cell>
          <cell r="AA1040" t="str">
            <v>Contrato</v>
          </cell>
          <cell r="AB1040" t="str">
            <v>Interventoría</v>
          </cell>
          <cell r="AC1040" t="str">
            <v>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2 Y 3 -2022</v>
          </cell>
          <cell r="AD1040">
            <v>44802</v>
          </cell>
          <cell r="AE1040">
            <v>44805</v>
          </cell>
          <cell r="AF1040">
            <v>44805</v>
          </cell>
          <cell r="AG1040">
            <v>44957</v>
          </cell>
          <cell r="AH1040">
            <v>5</v>
          </cell>
          <cell r="AI1040">
            <v>0</v>
          </cell>
          <cell r="AJ1040">
            <v>5</v>
          </cell>
          <cell r="AK1040">
            <v>5</v>
          </cell>
          <cell r="AL1040">
            <v>0</v>
          </cell>
          <cell r="AM1040">
            <v>44957</v>
          </cell>
          <cell r="AN1040">
            <v>44957</v>
          </cell>
          <cell r="AO1040">
            <v>431990875</v>
          </cell>
          <cell r="AP1040">
            <v>431990875</v>
          </cell>
          <cell r="AQ1040" t="str">
            <v>No Aplica</v>
          </cell>
          <cell r="AR1040" t="e">
            <v>#VALUE!</v>
          </cell>
          <cell r="AS1040">
            <v>2755</v>
          </cell>
          <cell r="AT1040">
            <v>1058</v>
          </cell>
          <cell r="AU1040">
            <v>44697</v>
          </cell>
          <cell r="AV1040">
            <v>1296000000</v>
          </cell>
          <cell r="AW1040" t="str">
            <v>O23011601010000007715</v>
          </cell>
          <cell r="AX1040" t="str">
            <v>INVERSION</v>
          </cell>
          <cell r="AZ1040" t="str">
            <v>5000353737</v>
          </cell>
          <cell r="BA1040">
            <v>1258</v>
          </cell>
          <cell r="BB1040">
            <v>44797</v>
          </cell>
          <cell r="BC1040">
            <v>431990875</v>
          </cell>
          <cell r="BK1040" t="str">
            <v/>
          </cell>
          <cell r="CE1040" t="str">
            <v/>
          </cell>
          <cell r="CF1040" t="str">
            <v/>
          </cell>
          <cell r="EO1040">
            <v>44957</v>
          </cell>
          <cell r="EP1040">
            <v>45857</v>
          </cell>
          <cell r="EU1040" t="str">
            <v>Pedro Mauricio Beltran Dulcey</v>
          </cell>
        </row>
        <row r="1041">
          <cell r="E1041">
            <v>1011</v>
          </cell>
          <cell r="F1041" t="str">
            <v>1011-2022</v>
          </cell>
          <cell r="G1041" t="str">
            <v>CO1.PCCNTR.3940639</v>
          </cell>
          <cell r="H1041" t="str">
            <v>REALIZAR 5 PROCESOS DE SENSIBILIZACIÓN EN TEMAS DE LUCHA CONTRA LA CORRUPCIÓN PARA EL PERSONAL QUE LABORA EN LA SDHT (1 PROCESO ANUAL)</v>
          </cell>
          <cell r="I1041" t="str">
            <v>En Ejecución</v>
          </cell>
          <cell r="J1041" t="str">
            <v xml:space="preserve">https://community.secop.gov.co/Public/Tendering/OpportunityDetail/Index?noticeUID=CO1.NTC.3170852&amp;isFromPublicArea=True&amp;isModal=False
</v>
          </cell>
          <cell r="K1041" t="str">
            <v>SDHT-SDPP-PSP-030-2022</v>
          </cell>
          <cell r="L1041" t="str">
            <v>X</v>
          </cell>
          <cell r="N1041" t="str">
            <v>CC</v>
          </cell>
          <cell r="O1041">
            <v>1033772118</v>
          </cell>
          <cell r="Q1041" t="str">
            <v>AVILA VELANDIA</v>
          </cell>
          <cell r="R1041" t="str">
            <v>ERIKA ROCIO</v>
          </cell>
          <cell r="S1041" t="str">
            <v>No Aplica</v>
          </cell>
          <cell r="T1041" t="str">
            <v>ERIKA ROCIO AVILA VELANDIA</v>
          </cell>
          <cell r="U1041" t="str">
            <v>F</v>
          </cell>
          <cell r="V1041">
            <v>44795</v>
          </cell>
          <cell r="W1041" t="str">
            <v>No Aplica</v>
          </cell>
          <cell r="X1041">
            <v>44796</v>
          </cell>
          <cell r="Y1041">
            <v>44927</v>
          </cell>
          <cell r="Z1041" t="str">
            <v>Contratación Directa</v>
          </cell>
          <cell r="AA1041" t="str">
            <v>Contrato</v>
          </cell>
          <cell r="AB1041" t="str">
            <v>Prestación de Servicios Profesionales</v>
          </cell>
          <cell r="AC1041" t="str">
            <v>PRESTAR SERVICIOS PROFESIONALES PARA EL DESARROLLO DE LAS ACCIONES RELACIONADAS CON EL SEGUIMIENTO AL CUMPLIMIENTO DE NORMAS, ÍNDICES, ADMINISTRACIÓN DE LA PLATAFORMA SUIT Y GENERACIÓN DE REPORTES RELACIONADOS CON LA TRANSPARENCIA Y LUCHA CONTRA LA CORRUPCIÓN</v>
          </cell>
          <cell r="AD1041">
            <v>44797</v>
          </cell>
          <cell r="AF1041">
            <v>44797</v>
          </cell>
          <cell r="AH1041">
            <v>4</v>
          </cell>
          <cell r="AI1041">
            <v>10</v>
          </cell>
          <cell r="AJ1041">
            <v>4.333333333333333</v>
          </cell>
          <cell r="AK1041">
            <v>4</v>
          </cell>
          <cell r="AL1041">
            <v>10</v>
          </cell>
          <cell r="AM1041">
            <v>44929</v>
          </cell>
          <cell r="AN1041">
            <v>44929</v>
          </cell>
          <cell r="AO1041">
            <v>27733333</v>
          </cell>
          <cell r="AP1041">
            <v>27733333</v>
          </cell>
          <cell r="AQ1041">
            <v>6400000</v>
          </cell>
          <cell r="AR1041">
            <v>0.3333333358168602</v>
          </cell>
          <cell r="AS1041">
            <v>3891</v>
          </cell>
          <cell r="AT1041">
            <v>1329</v>
          </cell>
          <cell r="AU1041">
            <v>44789</v>
          </cell>
          <cell r="AV1041">
            <v>27733333</v>
          </cell>
          <cell r="AW1041" t="str">
            <v>O23011605510000007606</v>
          </cell>
          <cell r="AX1041" t="str">
            <v>INVERSION</v>
          </cell>
          <cell r="AZ1041" t="str">
            <v>5000352890</v>
          </cell>
          <cell r="BA1041">
            <v>1252</v>
          </cell>
          <cell r="BB1041">
            <v>44797</v>
          </cell>
          <cell r="BC1041">
            <v>27733333</v>
          </cell>
          <cell r="BK1041" t="str">
            <v/>
          </cell>
          <cell r="CE1041" t="str">
            <v/>
          </cell>
          <cell r="CF1041" t="str">
            <v/>
          </cell>
          <cell r="EO1041">
            <v>44929</v>
          </cell>
          <cell r="EP1041">
            <v>45829</v>
          </cell>
        </row>
        <row r="1042">
          <cell r="E1042">
            <v>1012</v>
          </cell>
          <cell r="F1042" t="str">
            <v>1012-2022</v>
          </cell>
          <cell r="G1042" t="str">
            <v>CO1.PCCNTR.3942023</v>
          </cell>
          <cell r="H1042" t="str">
            <v>IMPLEMENTAR 1 SISTEMA INTEGRADO DEL SECTOR</v>
          </cell>
          <cell r="I1042" t="str">
            <v>En Ejecución</v>
          </cell>
          <cell r="J1042" t="str">
            <v>https://community.secop.gov.co/Public/Tendering/OpportunityDetail/Index?noticeUID=CO1.NTC.3178189&amp;isFromPublicArea=True&amp;isModal=False</v>
          </cell>
          <cell r="K1042" t="str">
            <v>SDHT-CD-SPO-050-2022</v>
          </cell>
          <cell r="M1042" t="str">
            <v>X</v>
          </cell>
          <cell r="N1042" t="str">
            <v>NIT</v>
          </cell>
          <cell r="O1042">
            <v>860076580</v>
          </cell>
          <cell r="Q1042" t="str">
            <v>No Aplica</v>
          </cell>
          <cell r="R1042" t="str">
            <v>No Aplica</v>
          </cell>
          <cell r="S1042" t="str">
            <v>SOFTWARE SHOP DE COLOMBIA S.A.S</v>
          </cell>
          <cell r="T1042" t="str">
            <v>SOFTWARE SHOP DE COLOMBIA S.A.S</v>
          </cell>
          <cell r="U1042" t="str">
            <v>No Aplica</v>
          </cell>
          <cell r="V1042">
            <v>44796</v>
          </cell>
          <cell r="W1042">
            <v>44802</v>
          </cell>
          <cell r="X1042" t="str">
            <v>No Aplica</v>
          </cell>
          <cell r="Y1042" t="str">
            <v>No Aplica</v>
          </cell>
          <cell r="Z1042" t="str">
            <v>Contratación Directa</v>
          </cell>
          <cell r="AA1042" t="str">
            <v>Contrato</v>
          </cell>
          <cell r="AB1042" t="str">
            <v>Compra-Venta</v>
          </cell>
          <cell r="AC1042" t="str">
            <v>RENOVAR LA LICENCIA DE SERVICIO DE SOPORTE Y ACTUALIZACIÓN DEL LICENCIAMIENTO STATA MP DUAL CORE EDITION, PARA EL PROCESAMIENTO Y MANEJO DE DATOS ESTADÍSTICOS DE LA SDHT</v>
          </cell>
          <cell r="AD1042">
            <v>44802</v>
          </cell>
          <cell r="AF1042">
            <v>44802</v>
          </cell>
          <cell r="AH1042">
            <v>5</v>
          </cell>
          <cell r="AI1042">
            <v>0</v>
          </cell>
          <cell r="AJ1042">
            <v>5</v>
          </cell>
          <cell r="AK1042">
            <v>5</v>
          </cell>
          <cell r="AL1042">
            <v>0</v>
          </cell>
          <cell r="AO1042">
            <v>29856803</v>
          </cell>
          <cell r="AP1042">
            <v>29856803</v>
          </cell>
          <cell r="AQ1042" t="str">
            <v>No Aplica</v>
          </cell>
          <cell r="AR1042" t="e">
            <v>#VALUE!</v>
          </cell>
          <cell r="AS1042">
            <v>3340</v>
          </cell>
          <cell r="AT1042">
            <v>1213</v>
          </cell>
          <cell r="AU1042">
            <v>44756</v>
          </cell>
          <cell r="AV1042">
            <v>29856803</v>
          </cell>
          <cell r="AW1042" t="str">
            <v>O23011605530000007815</v>
          </cell>
          <cell r="AX1042" t="str">
            <v>INVERSION</v>
          </cell>
          <cell r="AZ1042" t="str">
            <v>5000353637</v>
          </cell>
          <cell r="BA1042">
            <v>1257</v>
          </cell>
          <cell r="BB1042">
            <v>44797</v>
          </cell>
          <cell r="BC1042">
            <v>29856803</v>
          </cell>
          <cell r="BK1042" t="str">
            <v/>
          </cell>
          <cell r="CE1042" t="str">
            <v/>
          </cell>
          <cell r="CF1042" t="str">
            <v/>
          </cell>
          <cell r="EO1042">
            <v>0</v>
          </cell>
          <cell r="EP1042">
            <v>900</v>
          </cell>
        </row>
        <row r="1043">
          <cell r="E1043">
            <v>1013</v>
          </cell>
          <cell r="F1043" t="str">
            <v>1013-2022</v>
          </cell>
          <cell r="G1043" t="str">
            <v>CO1.PCCNTR.3947902</v>
          </cell>
          <cell r="H1043" t="str">
            <v>OBTENER EL 99 % DE ÍNDICE DE DISPONIBILIDAD DE LOS RECURSOS TECNOLÓGICOS.</v>
          </cell>
          <cell r="I1043" t="str">
            <v>En Ejecución</v>
          </cell>
          <cell r="J1043" t="str">
            <v>https://community.secop.gov.co/Public/Tendering/OpportunityDetail/Index?noticeUID=CO1.NTC.3111635&amp;isFromPublicArea=True&amp;isModal=False</v>
          </cell>
          <cell r="K1043" t="str">
            <v>SDHT-MC-041-2022</v>
          </cell>
          <cell r="M1043" t="str">
            <v>X</v>
          </cell>
          <cell r="N1043" t="str">
            <v>NIT</v>
          </cell>
          <cell r="O1043">
            <v>901025545</v>
          </cell>
          <cell r="Q1043" t="str">
            <v>No Aplica</v>
          </cell>
          <cell r="R1043" t="str">
            <v>No Aplica</v>
          </cell>
          <cell r="S1043" t="str">
            <v>INTELLI NEXT SAS</v>
          </cell>
          <cell r="T1043" t="str">
            <v>INTELLI NEXT SAS</v>
          </cell>
          <cell r="U1043" t="str">
            <v>No Aplica</v>
          </cell>
          <cell r="V1043">
            <v>44798</v>
          </cell>
          <cell r="W1043">
            <v>44803</v>
          </cell>
          <cell r="X1043" t="str">
            <v>No Aplica</v>
          </cell>
          <cell r="Y1043" t="str">
            <v>No Aplica</v>
          </cell>
          <cell r="Z1043" t="str">
            <v>Mínima Cuantía</v>
          </cell>
          <cell r="AA1043" t="str">
            <v>Contrato</v>
          </cell>
          <cell r="AB1043" t="str">
            <v>Compra-Venta</v>
          </cell>
          <cell r="AC1043" t="str">
            <v>ADQUISICIÓN DE LECTORES ÓPTICOS Y DE PROXIMIDAD PARA LA SDHT.</v>
          </cell>
          <cell r="AD1043">
            <v>44803</v>
          </cell>
          <cell r="AF1043">
            <v>44803</v>
          </cell>
          <cell r="AH1043">
            <v>1</v>
          </cell>
          <cell r="AI1043">
            <v>15</v>
          </cell>
          <cell r="AJ1043">
            <v>1.5</v>
          </cell>
          <cell r="AK1043">
            <v>1</v>
          </cell>
          <cell r="AL1043">
            <v>15</v>
          </cell>
          <cell r="AO1043">
            <v>15955020</v>
          </cell>
          <cell r="AP1043">
            <v>15955020</v>
          </cell>
          <cell r="AQ1043" t="str">
            <v>No Aplica</v>
          </cell>
          <cell r="AR1043" t="e">
            <v>#VALUE!</v>
          </cell>
          <cell r="AS1043" t="e">
            <v>#N/A</v>
          </cell>
          <cell r="AT1043">
            <v>1178</v>
          </cell>
          <cell r="AU1043">
            <v>44753</v>
          </cell>
          <cell r="AV1043">
            <v>28500000</v>
          </cell>
          <cell r="AW1043" t="str">
            <v>O23011605530000007815</v>
          </cell>
          <cell r="AX1043" t="str">
            <v>INVERSION</v>
          </cell>
          <cell r="AZ1043">
            <v>5000355574</v>
          </cell>
          <cell r="BA1043">
            <v>1272</v>
          </cell>
          <cell r="BB1043">
            <v>44803</v>
          </cell>
          <cell r="BC1043">
            <v>15955020</v>
          </cell>
          <cell r="BK1043" t="str">
            <v/>
          </cell>
          <cell r="CE1043" t="str">
            <v/>
          </cell>
          <cell r="CF1043" t="str">
            <v/>
          </cell>
          <cell r="EO1043">
            <v>0</v>
          </cell>
          <cell r="EP1043">
            <v>900</v>
          </cell>
        </row>
        <row r="1044">
          <cell r="E1044">
            <v>1014</v>
          </cell>
          <cell r="F1044" t="str">
            <v>1014-2022</v>
          </cell>
          <cell r="G1044" t="str">
            <v>CO1.PCCNTR.3943083</v>
          </cell>
          <cell r="H1044" t="str">
            <v>PROMOVER 100 % DE LA IMPLEMENTACIÓN DE LAS FUENTES DE FINANCIACIÓN PARA EL HÁBITAT</v>
          </cell>
          <cell r="I1044" t="str">
            <v>En Ejecución</v>
          </cell>
          <cell r="J1044" t="str">
            <v>https://community.secop.gov.co/Public/Tendering/OpportunityDetail/Index?noticeUID=CO1.NTC.3180520&amp;isFromPublicArea=True&amp;isModal=False</v>
          </cell>
          <cell r="K1044" t="str">
            <v>SDHT-SDRPRI-PSP-038-2022.</v>
          </cell>
          <cell r="L1044" t="str">
            <v>X</v>
          </cell>
          <cell r="N1044" t="str">
            <v>CC</v>
          </cell>
          <cell r="O1044">
            <v>1001090013</v>
          </cell>
          <cell r="Q1044" t="str">
            <v>CASALLAS RODRIGUEZ</v>
          </cell>
          <cell r="R1044" t="str">
            <v>SARA NATALIA</v>
          </cell>
          <cell r="S1044" t="str">
            <v>No Aplica</v>
          </cell>
          <cell r="T1044" t="str">
            <v>SARA NATALIA CASALLAS RODRIGUEZ</v>
          </cell>
          <cell r="U1044" t="str">
            <v>F</v>
          </cell>
          <cell r="V1044">
            <v>44796</v>
          </cell>
          <cell r="W1044" t="str">
            <v>No Aplica</v>
          </cell>
          <cell r="X1044">
            <v>44797</v>
          </cell>
          <cell r="Y1044">
            <v>44934</v>
          </cell>
          <cell r="Z1044" t="str">
            <v>Contratación Directa</v>
          </cell>
          <cell r="AA1044" t="str">
            <v>Contrato</v>
          </cell>
          <cell r="AB1044" t="str">
            <v>Prestación de Servicios Profesionales</v>
          </cell>
          <cell r="AC1044" t="str">
            <v>PRESTAR SERVICIOS PROFESIONALES PARA EL DESARROLLO DE ESTRATEGIAS EN LA PLANEACIÓN Y DESARROLLO DEL PROGRAMA EDUCACIÓN E INCLUSIÓN FINANCIERA EN LA ESCUELA VIRTUAL DEL HÁBITAT, EN EL MARCO DEL DISEÑO E IMPLEMENTACIÓN DE LOS INSTRUMENTOS DE FINANCIACIÓN PARA LA ADQUISICIÓN DE VIVIENDA</v>
          </cell>
          <cell r="AD1044">
            <v>44797</v>
          </cell>
          <cell r="AE1044">
            <v>44798</v>
          </cell>
          <cell r="AF1044">
            <v>44798</v>
          </cell>
          <cell r="AH1044">
            <v>4</v>
          </cell>
          <cell r="AI1044">
            <v>15</v>
          </cell>
          <cell r="AJ1044">
            <v>4.5</v>
          </cell>
          <cell r="AK1044">
            <v>4</v>
          </cell>
          <cell r="AL1044">
            <v>15</v>
          </cell>
          <cell r="AM1044">
            <v>44935</v>
          </cell>
          <cell r="AN1044">
            <v>44935</v>
          </cell>
          <cell r="AO1044">
            <v>23850000</v>
          </cell>
          <cell r="AP1044">
            <v>23850000</v>
          </cell>
          <cell r="AQ1044">
            <v>5300000</v>
          </cell>
          <cell r="AR1044">
            <v>0</v>
          </cell>
          <cell r="AS1044">
            <v>4221</v>
          </cell>
          <cell r="AT1044">
            <v>1317</v>
          </cell>
          <cell r="AU1044">
            <v>44783</v>
          </cell>
          <cell r="AV1044">
            <v>23850000</v>
          </cell>
          <cell r="AW1044" t="str">
            <v>O23011601190000007825</v>
          </cell>
          <cell r="AX1044" t="str">
            <v>INVERSION</v>
          </cell>
          <cell r="AZ1044" t="str">
            <v>5000353276</v>
          </cell>
          <cell r="BA1044">
            <v>1253</v>
          </cell>
          <cell r="BB1044">
            <v>44797</v>
          </cell>
          <cell r="BC1044">
            <v>23850000</v>
          </cell>
          <cell r="BK1044" t="str">
            <v/>
          </cell>
          <cell r="CE1044" t="str">
            <v/>
          </cell>
          <cell r="CF1044" t="str">
            <v/>
          </cell>
          <cell r="EO1044">
            <v>44935</v>
          </cell>
          <cell r="EP1044">
            <v>45835</v>
          </cell>
        </row>
        <row r="1045">
          <cell r="E1045">
            <v>1015</v>
          </cell>
          <cell r="F1045" t="str">
            <v>1015-2022</v>
          </cell>
          <cell r="G1045" t="str">
            <v>CO1.PCCNTR.3949628</v>
          </cell>
          <cell r="H1045" t="str">
            <v>IMPLEMENTAR 1  SISTEMA  DE LA SDHT</v>
          </cell>
          <cell r="I1045" t="str">
            <v>En Ejecución</v>
          </cell>
          <cell r="J1045" t="str">
            <v>https://community.secop.gov.co/Public/Tendering/OpportunityDetail/Index?noticeUID=CO1.NTC.3187396&amp;isFromPublicArea=True&amp;isModal=False</v>
          </cell>
          <cell r="K1045" t="str">
            <v>SDHT-SDA-PSP-072-2022</v>
          </cell>
          <cell r="L1045" t="str">
            <v>X</v>
          </cell>
          <cell r="N1045" t="str">
            <v>CC</v>
          </cell>
          <cell r="O1045">
            <v>80190016</v>
          </cell>
          <cell r="Q1045" t="str">
            <v>GONZALEZ NIÑO</v>
          </cell>
          <cell r="R1045" t="str">
            <v>JULIAN FERNANDO</v>
          </cell>
          <cell r="S1045" t="str">
            <v>No Aplica</v>
          </cell>
          <cell r="T1045" t="str">
            <v>JULIAN FERNANDO GONZALEZ NIÑO</v>
          </cell>
          <cell r="U1045" t="str">
            <v>M</v>
          </cell>
          <cell r="V1045">
            <v>44797</v>
          </cell>
          <cell r="W1045" t="str">
            <v>No Aplica</v>
          </cell>
          <cell r="X1045">
            <v>44798</v>
          </cell>
          <cell r="Y1045">
            <v>44919</v>
          </cell>
          <cell r="Z1045" t="str">
            <v>Contratación Directa</v>
          </cell>
          <cell r="AA1045" t="str">
            <v>Contrato</v>
          </cell>
          <cell r="AB1045" t="str">
            <v>Prestación de Servicios Profesionales</v>
          </cell>
          <cell r="AC1045" t="str">
            <v>PRESTAR SERVICIOS PROFESIONALES PARA APOYAR JURÍDICAMENTE EL PROCESO DE GESTIÓN CONTRACTUAL DE LA SUBDIRECCIÓN ADMINISTRATIVA</v>
          </cell>
          <cell r="AD1045">
            <v>44799</v>
          </cell>
          <cell r="AF1045">
            <v>44799</v>
          </cell>
          <cell r="AH1045">
            <v>4</v>
          </cell>
          <cell r="AI1045">
            <v>0</v>
          </cell>
          <cell r="AJ1045">
            <v>4</v>
          </cell>
          <cell r="AK1045">
            <v>4</v>
          </cell>
          <cell r="AL1045">
            <v>0</v>
          </cell>
          <cell r="AM1045">
            <v>44920</v>
          </cell>
          <cell r="AN1045">
            <v>44920</v>
          </cell>
          <cell r="AO1045">
            <v>16800000</v>
          </cell>
          <cell r="AP1045">
            <v>16800000</v>
          </cell>
          <cell r="AQ1045">
            <v>4200000</v>
          </cell>
          <cell r="AR1045">
            <v>0</v>
          </cell>
          <cell r="AS1045" t="e">
            <v>#N/A</v>
          </cell>
          <cell r="AT1045">
            <v>1351</v>
          </cell>
          <cell r="AU1045">
            <v>44792</v>
          </cell>
          <cell r="AV1045">
            <v>16800000</v>
          </cell>
          <cell r="AW1045" t="str">
            <v>O23011605560000007754</v>
          </cell>
          <cell r="AX1045" t="str">
            <v>INVERSION</v>
          </cell>
          <cell r="AZ1045">
            <v>5000354438</v>
          </cell>
          <cell r="BA1045">
            <v>1267</v>
          </cell>
          <cell r="BB1045">
            <v>44799</v>
          </cell>
          <cell r="BC1045">
            <v>16800000</v>
          </cell>
          <cell r="BK1045" t="str">
            <v/>
          </cell>
          <cell r="CE1045" t="str">
            <v/>
          </cell>
          <cell r="CF1045" t="str">
            <v/>
          </cell>
          <cell r="EO1045">
            <v>44920</v>
          </cell>
          <cell r="EP1045">
            <v>45820</v>
          </cell>
        </row>
        <row r="1046">
          <cell r="E1046">
            <v>1016</v>
          </cell>
          <cell r="F1046" t="str">
            <v>1016-2022</v>
          </cell>
          <cell r="G1046" t="str">
            <v>CO1.PCCNTR.3945175</v>
          </cell>
          <cell r="H1046" t="str">
            <v>ELABORAR 2 DOCUMENTOS METODOLÓGICOS PARA EL SEGUIMIENTO A LOS COMPROMISOS INSTITUCIONALES Y DE SECTOR PARA LA LUCHA CONTRA LA CORRUPCIÓN Y DE PROMOCIÓN DE LA TRANSPARENCIA</v>
          </cell>
          <cell r="I1046" t="str">
            <v>En Ejecución</v>
          </cell>
          <cell r="J1046" t="str">
            <v>https://community.secop.gov.co/Public/Tendering/OpportunityDetail/Index?noticeUID=CO1.NTC.3030675&amp;isFromPublicArea=True&amp;isModal=False</v>
          </cell>
          <cell r="K1046" t="str">
            <v>SDHT-CMA-029-2022</v>
          </cell>
          <cell r="M1046" t="str">
            <v>X</v>
          </cell>
          <cell r="N1046" t="str">
            <v>NIT</v>
          </cell>
          <cell r="O1046">
            <v>800131690</v>
          </cell>
          <cell r="Q1046" t="str">
            <v>No Aplica</v>
          </cell>
          <cell r="R1046" t="str">
            <v>No Aplica</v>
          </cell>
          <cell r="S1046" t="str">
            <v>AVANCE ORGANIZACIONAL CONSULTORES SAS</v>
          </cell>
          <cell r="T1046" t="str">
            <v>AVANCE ORGANIZACIONAL CONSULTORES SAS</v>
          </cell>
          <cell r="U1046" t="str">
            <v>No Aplica</v>
          </cell>
          <cell r="V1046">
            <v>44797</v>
          </cell>
          <cell r="W1046">
            <v>44799</v>
          </cell>
          <cell r="X1046" t="str">
            <v>No Aplica</v>
          </cell>
          <cell r="Y1046" t="str">
            <v>No Aplica</v>
          </cell>
          <cell r="Z1046" t="str">
            <v>SA-Concurso de Méritos AB</v>
          </cell>
          <cell r="AA1046" t="str">
            <v>Contrato</v>
          </cell>
          <cell r="AB1046" t="str">
            <v>Prestación de Servicios</v>
          </cell>
          <cell r="AC1046" t="str">
            <v>PRESTAR SERVICIOS PARA DESARROLLAR DOS DOCUMENTOS QUE CONTENGAN PROPUESTAS METODOLÓGICAS PROPIAS PARA EL SECTOR HÁBITAT QUE ABORDEN ASPECTOS CENTRALES COMO EL FORTALECIMIENTO DE LA CULTURA DE LA GESTIÓN BASADA EN LA TRANSPARENCIA Y LA INTEGRIDAD Y; EL FORTALECIMIENTO DEL CONTROL SOCIAL INCIDENTE POR PARTE DE LOS GRUPOS DE VALOR Y PARTES INTERESADAS.</v>
          </cell>
          <cell r="AD1046">
            <v>44799</v>
          </cell>
          <cell r="AE1046">
            <v>44803</v>
          </cell>
          <cell r="AF1046">
            <v>44803</v>
          </cell>
          <cell r="AG1046">
            <v>44955</v>
          </cell>
          <cell r="AH1046">
            <v>5</v>
          </cell>
          <cell r="AI1046">
            <v>0</v>
          </cell>
          <cell r="AJ1046">
            <v>5</v>
          </cell>
          <cell r="AK1046">
            <v>5</v>
          </cell>
          <cell r="AL1046">
            <v>0</v>
          </cell>
          <cell r="AM1046">
            <v>44955</v>
          </cell>
          <cell r="AN1046">
            <v>44955</v>
          </cell>
          <cell r="AO1046">
            <v>153030689</v>
          </cell>
          <cell r="AP1046">
            <v>153030689</v>
          </cell>
          <cell r="AQ1046" t="str">
            <v>No Aplica</v>
          </cell>
          <cell r="AR1046" t="e">
            <v>#VALUE!</v>
          </cell>
          <cell r="AS1046">
            <v>3835</v>
          </cell>
          <cell r="AT1046">
            <v>1052</v>
          </cell>
          <cell r="AU1046">
            <v>44686</v>
          </cell>
          <cell r="AV1046">
            <v>168000000</v>
          </cell>
          <cell r="AW1046" t="str">
            <v>O23011605510000007606</v>
          </cell>
          <cell r="AX1046" t="str">
            <v>INVERSION</v>
          </cell>
          <cell r="AZ1046" t="str">
            <v>5000353814</v>
          </cell>
          <cell r="BA1046">
            <v>1259</v>
          </cell>
          <cell r="BB1046">
            <v>44797</v>
          </cell>
          <cell r="BC1046">
            <v>153030689</v>
          </cell>
          <cell r="BK1046" t="str">
            <v/>
          </cell>
          <cell r="CE1046" t="str">
            <v/>
          </cell>
          <cell r="CF1046" t="str">
            <v/>
          </cell>
          <cell r="EO1046">
            <v>44955</v>
          </cell>
          <cell r="EP1046">
            <v>45855</v>
          </cell>
        </row>
        <row r="1047">
          <cell r="E1047">
            <v>1017</v>
          </cell>
          <cell r="F1047" t="str">
            <v>1017-2022</v>
          </cell>
          <cell r="G1047" t="str">
            <v>CO1.PCCNTR.3946366</v>
          </cell>
          <cell r="H1047" t="str">
            <v xml:space="preserve"> ADOPTAR 1 POLÍTICA DE GESTIÓN INTEGRAL DEL SECTOR HÁBITAT </v>
          </cell>
          <cell r="I1047" t="str">
            <v>En Ejecución</v>
          </cell>
          <cell r="J1047" t="str">
            <v>https://community.secop.gov.co/Public/Tendering/OpportunityDetail/Index?noticeUID=CO1.NTC.3183365&amp;isFromPublicArea=True&amp;isModal=False</v>
          </cell>
          <cell r="K1047" t="str">
            <v>SDHT-SDIS-PSP-056-2022</v>
          </cell>
          <cell r="L1047" t="str">
            <v>X</v>
          </cell>
          <cell r="N1047" t="str">
            <v>CC</v>
          </cell>
          <cell r="O1047">
            <v>52266757</v>
          </cell>
          <cell r="Q1047" t="str">
            <v>PUERTO SALAMANCA</v>
          </cell>
          <cell r="R1047" t="str">
            <v>DIANA MARCELA</v>
          </cell>
          <cell r="S1047" t="str">
            <v>No Aplica</v>
          </cell>
          <cell r="T1047" t="str">
            <v>DIANA MARCELA PUERTO SALAMANCA</v>
          </cell>
          <cell r="U1047" t="str">
            <v>F</v>
          </cell>
          <cell r="V1047">
            <v>44796</v>
          </cell>
          <cell r="W1047">
            <v>44799</v>
          </cell>
          <cell r="X1047">
            <v>44798</v>
          </cell>
          <cell r="Y1047">
            <v>44948</v>
          </cell>
          <cell r="Z1047" t="str">
            <v>Contratación Directa</v>
          </cell>
          <cell r="AA1047" t="str">
            <v>Contrato</v>
          </cell>
          <cell r="AB1047" t="str">
            <v>Prestación de Servicios Profesionales</v>
          </cell>
          <cell r="AC1047" t="str">
            <v>PRESTAR SERVICIOS PROFESIONALES PARA APOYAR LAS ACTIVIDADES DE SEGUIMIENTO, GESTIÓN Y CONSOLIDACIÓN DE LA INFORMACIÓN RELACIONADA CON LOS PROGRAMAS Y PROYECTOS LIDERADOS POR LA SUBSECRETARIA DE PLANEACIÓN Y POLÍTICA, EN EL MARCO DE LA POLÍTICA DE GESTIÓN INTEGRAL DEL HÁBITAT.</v>
          </cell>
          <cell r="AD1047">
            <v>44799</v>
          </cell>
          <cell r="AF1047">
            <v>44799</v>
          </cell>
          <cell r="AH1047">
            <v>5</v>
          </cell>
          <cell r="AI1047">
            <v>0</v>
          </cell>
          <cell r="AJ1047">
            <v>5</v>
          </cell>
          <cell r="AK1047">
            <v>5</v>
          </cell>
          <cell r="AL1047">
            <v>0</v>
          </cell>
          <cell r="AM1047">
            <v>44951</v>
          </cell>
          <cell r="AN1047">
            <v>44951</v>
          </cell>
          <cell r="AO1047">
            <v>32500000</v>
          </cell>
          <cell r="AP1047">
            <v>32500000</v>
          </cell>
          <cell r="AQ1047">
            <v>6500000</v>
          </cell>
          <cell r="AR1047">
            <v>0</v>
          </cell>
          <cell r="AS1047">
            <v>4015</v>
          </cell>
          <cell r="AT1047">
            <v>1274</v>
          </cell>
          <cell r="AU1047">
            <v>44768</v>
          </cell>
          <cell r="AV1047">
            <v>33150000</v>
          </cell>
          <cell r="AW1047" t="str">
            <v>O23011601190000007721</v>
          </cell>
          <cell r="AX1047" t="str">
            <v>INVERSION</v>
          </cell>
          <cell r="AZ1047" t="str">
            <v>5000353476</v>
          </cell>
          <cell r="BA1047">
            <v>1254</v>
          </cell>
          <cell r="BB1047">
            <v>44797</v>
          </cell>
          <cell r="BC1047">
            <v>32500000</v>
          </cell>
          <cell r="BK1047" t="str">
            <v/>
          </cell>
          <cell r="CE1047" t="str">
            <v/>
          </cell>
          <cell r="CF1047" t="str">
            <v/>
          </cell>
          <cell r="EO1047">
            <v>44951</v>
          </cell>
          <cell r="EP1047">
            <v>45851</v>
          </cell>
        </row>
        <row r="1048">
          <cell r="E1048">
            <v>1018</v>
          </cell>
          <cell r="F1048" t="str">
            <v>1018-2022</v>
          </cell>
          <cell r="G1048" t="str">
            <v>CO1.PCCNTR.3126537</v>
          </cell>
          <cell r="H1048" t="str">
            <v>IMPLEMENTAR 1  SISTEMA  DE LA SDHT</v>
          </cell>
          <cell r="I1048" t="str">
            <v>En Ejecución</v>
          </cell>
          <cell r="J1048" t="str">
            <v>https://community.secop.gov.co/Public/Tendering/OpportunityDetail/Index?noticeUID=CO1.NTC.3190732&amp;isFromPublicArea=True&amp;isModal=False</v>
          </cell>
          <cell r="K1048" t="str">
            <v>SDHT-SDA-PSP-073-2022</v>
          </cell>
          <cell r="L1048" t="str">
            <v>X</v>
          </cell>
          <cell r="N1048" t="str">
            <v>CC</v>
          </cell>
          <cell r="O1048">
            <v>4383195</v>
          </cell>
          <cell r="Q1048" t="str">
            <v>OSORIO BUITRAGO</v>
          </cell>
          <cell r="R1048" t="str">
            <v>GABRIEL</v>
          </cell>
          <cell r="S1048" t="str">
            <v>No Aplica</v>
          </cell>
          <cell r="T1048" t="str">
            <v>GABRIEL OSORIO BUITRAGO</v>
          </cell>
          <cell r="U1048" t="str">
            <v>M</v>
          </cell>
          <cell r="V1048">
            <v>44797</v>
          </cell>
          <cell r="W1048">
            <v>44799</v>
          </cell>
          <cell r="X1048">
            <v>44799</v>
          </cell>
          <cell r="Y1048">
            <v>44919</v>
          </cell>
          <cell r="Z1048" t="str">
            <v>Contratación Directa</v>
          </cell>
          <cell r="AA1048" t="str">
            <v>Contrato</v>
          </cell>
          <cell r="AB1048" t="str">
            <v>Prestación de Servicios Profesionales</v>
          </cell>
          <cell r="AC1048" t="str">
            <v>PRESTAR SERVICIOS PROFESIONALES JURÍDICOS ESPECIALIZADOS PARA APOYAR EL DESARROLLO DE LAS ACTIVIDADES PROPIAS DE LA SUBDIRECCIÓN ADMINISTRATIVA DE LA SECRETARIA DISTRITAL DEL HABITAT.</v>
          </cell>
          <cell r="AD1048">
            <v>44799</v>
          </cell>
          <cell r="AF1048">
            <v>44799</v>
          </cell>
          <cell r="AH1048">
            <v>4</v>
          </cell>
          <cell r="AI1048">
            <v>0</v>
          </cell>
          <cell r="AJ1048">
            <v>4</v>
          </cell>
          <cell r="AK1048">
            <v>4</v>
          </cell>
          <cell r="AL1048">
            <v>0</v>
          </cell>
          <cell r="AM1048">
            <v>44920</v>
          </cell>
          <cell r="AN1048">
            <v>44920</v>
          </cell>
          <cell r="AO1048">
            <v>43260000</v>
          </cell>
          <cell r="AP1048">
            <v>43260000</v>
          </cell>
          <cell r="AQ1048">
            <v>10815000</v>
          </cell>
          <cell r="AR1048">
            <v>0</v>
          </cell>
          <cell r="AS1048">
            <v>4370</v>
          </cell>
          <cell r="AT1048">
            <v>1354</v>
          </cell>
          <cell r="AU1048">
            <v>44796</v>
          </cell>
          <cell r="AV1048">
            <v>43260000</v>
          </cell>
          <cell r="AW1048" t="str">
            <v>O23011605560000007754</v>
          </cell>
          <cell r="AX1048" t="str">
            <v>INVERSION</v>
          </cell>
          <cell r="AZ1048" t="str">
            <v>5000353910</v>
          </cell>
          <cell r="BA1048">
            <v>1262</v>
          </cell>
          <cell r="BB1048">
            <v>44797</v>
          </cell>
          <cell r="BC1048">
            <v>43260000</v>
          </cell>
          <cell r="BK1048" t="str">
            <v/>
          </cell>
          <cell r="CE1048" t="str">
            <v/>
          </cell>
          <cell r="CF1048" t="str">
            <v/>
          </cell>
          <cell r="EO1048">
            <v>44920</v>
          </cell>
          <cell r="EP1048">
            <v>45820</v>
          </cell>
        </row>
        <row r="1049">
          <cell r="E1049">
            <v>1019</v>
          </cell>
          <cell r="F1049" t="str">
            <v>1019-2022</v>
          </cell>
          <cell r="G1049" t="str">
            <v>CO1.PCCNTR.3949433</v>
          </cell>
          <cell r="H1049" t="str">
            <v>EJECUTAR  6 ESTRATEGIAS PARA EL FORTALECIMIENTO DE LA PARTICIPACIÓN CIUDADANA EN LOS TEMAS ESTRATÉGICOS DEL SECTOR</v>
          </cell>
          <cell r="I1049" t="str">
            <v>En Ejecución</v>
          </cell>
          <cell r="J1049" t="str">
            <v>https://community.secop.gov.co/Public/Tendering/OpportunityDetail/Index?noticeUID=CO1.NTC.3186661&amp;isFromPublicArea=True&amp;isModal=False</v>
          </cell>
          <cell r="K1049" t="str">
            <v>SDHT-SPRC-PSP-040-2022</v>
          </cell>
          <cell r="L1049" t="str">
            <v>X</v>
          </cell>
          <cell r="N1049" t="str">
            <v>CC</v>
          </cell>
          <cell r="O1049">
            <v>52767987</v>
          </cell>
          <cell r="Q1049" t="str">
            <v>PRIETO OLAYA</v>
          </cell>
          <cell r="R1049" t="str">
            <v>ANA MILENA</v>
          </cell>
          <cell r="S1049" t="str">
            <v>No Aplica</v>
          </cell>
          <cell r="T1049" t="str">
            <v>ANA MILENA PRIETO OLAYA</v>
          </cell>
          <cell r="U1049" t="str">
            <v>F</v>
          </cell>
          <cell r="V1049">
            <v>44797</v>
          </cell>
          <cell r="W1049" t="str">
            <v>No Aplica</v>
          </cell>
          <cell r="X1049">
            <v>44798</v>
          </cell>
          <cell r="Y1049">
            <v>44935</v>
          </cell>
          <cell r="Z1049" t="str">
            <v>Contratación Directa</v>
          </cell>
          <cell r="AA1049" t="str">
            <v>Contrato</v>
          </cell>
          <cell r="AB1049" t="str">
            <v>Prestación de Servicios Profesionales</v>
          </cell>
          <cell r="AC1049" t="str">
            <v>PRESTAR SERVICIOS PROFESIONALES PARA APOYAR EL POSICIONAMIENTO, IMPLEMENTACIÓN Y SEGUIMIENTO DE LAS ESTRATEGIAS DE PARTICIPACIÓN E INTERVENCIÓN DEL SECTOR HÁBITAT A NIVEL TERRITORIAL Y SU ARTICULACIÓN CON EL NIVEL CENTRAL.</v>
          </cell>
          <cell r="AD1049">
            <v>44798</v>
          </cell>
          <cell r="AF1049">
            <v>44798</v>
          </cell>
          <cell r="AH1049">
            <v>4</v>
          </cell>
          <cell r="AI1049">
            <v>15</v>
          </cell>
          <cell r="AJ1049">
            <v>4.5</v>
          </cell>
          <cell r="AK1049">
            <v>4</v>
          </cell>
          <cell r="AL1049">
            <v>15</v>
          </cell>
          <cell r="AM1049">
            <v>44935</v>
          </cell>
          <cell r="AN1049">
            <v>44935</v>
          </cell>
          <cell r="AO1049">
            <v>30127500</v>
          </cell>
          <cell r="AP1049">
            <v>30127500</v>
          </cell>
          <cell r="AQ1049">
            <v>6695000</v>
          </cell>
          <cell r="AR1049">
            <v>0</v>
          </cell>
          <cell r="AS1049">
            <v>2911</v>
          </cell>
          <cell r="AT1049">
            <v>1327</v>
          </cell>
          <cell r="AU1049">
            <v>44789</v>
          </cell>
          <cell r="AV1049">
            <v>30127500</v>
          </cell>
          <cell r="AW1049" t="str">
            <v>O23011601210000007590</v>
          </cell>
          <cell r="AX1049" t="str">
            <v>INVERSION</v>
          </cell>
          <cell r="AZ1049" t="str">
            <v>5000353592</v>
          </cell>
          <cell r="BA1049">
            <v>1256</v>
          </cell>
          <cell r="BB1049">
            <v>44797</v>
          </cell>
          <cell r="BC1049">
            <v>30127500</v>
          </cell>
          <cell r="BK1049" t="str">
            <v/>
          </cell>
          <cell r="CE1049" t="str">
            <v/>
          </cell>
          <cell r="CF1049" t="str">
            <v/>
          </cell>
          <cell r="EO1049">
            <v>44935</v>
          </cell>
          <cell r="EP1049">
            <v>45835</v>
          </cell>
        </row>
        <row r="1050">
          <cell r="E1050">
            <v>1020</v>
          </cell>
          <cell r="F1050" t="str">
            <v>1020-2022</v>
          </cell>
          <cell r="G1050" t="str">
            <v>CO1.PCCNTR.3950079</v>
          </cell>
          <cell r="H1050" t="str">
            <v>EJECUTAR  6 ESTRATEGIAS PARA EL FORTALECIMIENTO DE LA PARTICIPACIÓN CIUDADANA EN LOS TEMAS ESTRATÉGICOS DEL SECTOR</v>
          </cell>
          <cell r="I1050" t="str">
            <v>En Ejecución</v>
          </cell>
          <cell r="J1050" t="str">
            <v>https://community.secop.gov.co/Public/Tendering/OpportunityDetail/Index?noticeUID=CO1.NTC.3188230&amp;isFromPublicArea=True&amp;isModal=False</v>
          </cell>
          <cell r="K1050" t="str">
            <v>SDHT-SPRC-PSP-038-2022</v>
          </cell>
          <cell r="L1050" t="str">
            <v>X</v>
          </cell>
          <cell r="N1050" t="str">
            <v>CC</v>
          </cell>
          <cell r="O1050">
            <v>52886186</v>
          </cell>
          <cell r="Q1050" t="str">
            <v>NARANJO BEJARANO</v>
          </cell>
          <cell r="R1050" t="str">
            <v>BLANCA YINET</v>
          </cell>
          <cell r="S1050" t="str">
            <v>No Aplica</v>
          </cell>
          <cell r="T1050" t="str">
            <v>BLANCA YINET NARANJO BEJARANO</v>
          </cell>
          <cell r="U1050" t="str">
            <v>F</v>
          </cell>
          <cell r="V1050">
            <v>44797</v>
          </cell>
          <cell r="W1050" t="str">
            <v>No Aplica</v>
          </cell>
          <cell r="X1050">
            <v>44798</v>
          </cell>
          <cell r="Y1050">
            <v>44586</v>
          </cell>
          <cell r="Z1050" t="str">
            <v>Contratación Directa</v>
          </cell>
          <cell r="AA1050" t="str">
            <v>Contrato</v>
          </cell>
          <cell r="AB1050" t="str">
            <v>Prestación de Servicios Profesionales</v>
          </cell>
          <cell r="AC1050" t="str">
            <v>PRESTAR SERVICIOS PROFESIONALES PARA APOYAR LA SUPERVISIÓN DEL COMPONENTE TÉCNICO-OPERATIVO DE LA ESTRATEGIA "CONÉCTATE CON TU TERRITORIO" EN LAS INTERVENCIONES PRIORIZADAS POR LA SECRETARÍA DISTRITAL DEL HÁBITAT.</v>
          </cell>
          <cell r="AD1050">
            <v>44799</v>
          </cell>
          <cell r="AF1050">
            <v>44799</v>
          </cell>
          <cell r="AH1050">
            <v>5</v>
          </cell>
          <cell r="AI1050">
            <v>0</v>
          </cell>
          <cell r="AJ1050">
            <v>5</v>
          </cell>
          <cell r="AK1050">
            <v>5</v>
          </cell>
          <cell r="AL1050">
            <v>0</v>
          </cell>
          <cell r="AM1050">
            <v>44951</v>
          </cell>
          <cell r="AN1050">
            <v>44951</v>
          </cell>
          <cell r="AO1050">
            <v>36500000</v>
          </cell>
          <cell r="AP1050">
            <v>36500000</v>
          </cell>
          <cell r="AQ1050">
            <v>7300000</v>
          </cell>
          <cell r="AR1050">
            <v>0</v>
          </cell>
          <cell r="AS1050" t="e">
            <v>#N/A</v>
          </cell>
          <cell r="AT1050">
            <v>1258</v>
          </cell>
          <cell r="AU1050">
            <v>44764</v>
          </cell>
          <cell r="AV1050">
            <v>40150000</v>
          </cell>
          <cell r="AW1050" t="str">
            <v>O23011601210000007590</v>
          </cell>
          <cell r="AX1050" t="str">
            <v>INVERSION</v>
          </cell>
          <cell r="AZ1050" t="str">
            <v>5000354433</v>
          </cell>
          <cell r="BA1050">
            <v>1264</v>
          </cell>
          <cell r="BB1050">
            <v>44799</v>
          </cell>
          <cell r="BC1050">
            <v>36500000</v>
          </cell>
          <cell r="BK1050" t="str">
            <v/>
          </cell>
          <cell r="CE1050" t="str">
            <v/>
          </cell>
          <cell r="CF1050" t="str">
            <v/>
          </cell>
          <cell r="EO1050">
            <v>44951</v>
          </cell>
          <cell r="EP1050">
            <v>45851</v>
          </cell>
        </row>
        <row r="1051">
          <cell r="E1051">
            <v>1021</v>
          </cell>
          <cell r="F1051" t="str">
            <v>1021-2022</v>
          </cell>
          <cell r="G1051" t="str">
            <v>CO1.PCCNTR.3951129</v>
          </cell>
          <cell r="H1051" t="str">
            <v>REALIZAR SERVICIOS DE ASISTENCIA TÉCNICA AL 100 % DE LOS PROYECTOS VINCULADOS COMO ASOCIATIVOS Y/O PROYECTOS ESTRATÉGICOS EN EL MARCO DEL PDD.</v>
          </cell>
          <cell r="I1051" t="str">
            <v>En Ejecución</v>
          </cell>
          <cell r="J1051" t="str">
            <v>https://community.secop.gov.co/Public/Tendering/OpportunityDetail/Index?noticeUID=CO1.NTC.3189237&amp;isFromPublicArea=True&amp;isModal=False</v>
          </cell>
          <cell r="K1051" t="str">
            <v>SDHT-SDGS-PSP-049-2022</v>
          </cell>
          <cell r="L1051" t="str">
            <v>X</v>
          </cell>
          <cell r="N1051" t="str">
            <v>CC</v>
          </cell>
          <cell r="O1051">
            <v>1033717249</v>
          </cell>
          <cell r="Q1051" t="str">
            <v>FONSECA RODRIGUEZ</v>
          </cell>
          <cell r="R1051" t="str">
            <v>JHURLEY ALEXANDRA</v>
          </cell>
          <cell r="S1051" t="str">
            <v>No Aplica</v>
          </cell>
          <cell r="T1051" t="str">
            <v>JHURLEY ALEXANDRA FONSECA RODRIGUEZ</v>
          </cell>
          <cell r="U1051" t="str">
            <v>F</v>
          </cell>
          <cell r="V1051">
            <v>44797</v>
          </cell>
          <cell r="W1051" t="str">
            <v>No Aplica</v>
          </cell>
          <cell r="X1051">
            <v>44798</v>
          </cell>
          <cell r="Y1051">
            <v>44919</v>
          </cell>
          <cell r="Z1051" t="str">
            <v>Contratación Directa</v>
          </cell>
          <cell r="AA1051" t="str">
            <v>Contrato</v>
          </cell>
          <cell r="AB1051" t="str">
            <v>Prestación de Servicios Profesionales</v>
          </cell>
          <cell r="AC1051" t="str">
            <v>PRESTAR SERVICIOS PROFESIONALES PARA REALIZAR EL ANÁLISIS DE INFORMACIÓN Y LA GESTIÓN INSTITUCIONAL QUE PERMITA GENERAR PROYECTOS DE VIVIENDA VIS VIP Y USOS COMPLEMENTARIOS EN LA CIUDAD</v>
          </cell>
          <cell r="AD1051">
            <v>44799</v>
          </cell>
          <cell r="AF1051">
            <v>44799</v>
          </cell>
          <cell r="AH1051">
            <v>4</v>
          </cell>
          <cell r="AI1051">
            <v>0</v>
          </cell>
          <cell r="AJ1051">
            <v>4</v>
          </cell>
          <cell r="AK1051">
            <v>4</v>
          </cell>
          <cell r="AL1051">
            <v>0</v>
          </cell>
          <cell r="AM1051">
            <v>44919</v>
          </cell>
          <cell r="AN1051">
            <v>44919</v>
          </cell>
          <cell r="AO1051">
            <v>28000000</v>
          </cell>
          <cell r="AP1051">
            <v>28000000</v>
          </cell>
          <cell r="AQ1051">
            <v>7000000</v>
          </cell>
          <cell r="AR1051">
            <v>0</v>
          </cell>
          <cell r="AS1051" t="e">
            <v>#N/A</v>
          </cell>
          <cell r="AT1051">
            <v>1349</v>
          </cell>
          <cell r="AU1051">
            <v>44792</v>
          </cell>
          <cell r="AV1051">
            <v>28000000</v>
          </cell>
          <cell r="AW1051" t="str">
            <v>O23011601190000007798</v>
          </cell>
          <cell r="AX1051" t="str">
            <v>INVERSION</v>
          </cell>
          <cell r="AZ1051" t="str">
            <v>5000354435</v>
          </cell>
          <cell r="BA1051">
            <v>1265</v>
          </cell>
          <cell r="BB1051">
            <v>44799</v>
          </cell>
          <cell r="BC1051">
            <v>28000000</v>
          </cell>
          <cell r="BK1051" t="str">
            <v/>
          </cell>
          <cell r="CE1051" t="str">
            <v/>
          </cell>
          <cell r="CF1051" t="str">
            <v/>
          </cell>
          <cell r="EO1051">
            <v>44919</v>
          </cell>
          <cell r="EP1051">
            <v>45819</v>
          </cell>
        </row>
        <row r="1052">
          <cell r="E1052">
            <v>1022</v>
          </cell>
          <cell r="F1052" t="str">
            <v>1022-2022</v>
          </cell>
          <cell r="G1052" t="str">
            <v>SDHT-SDSP-PSP-034-2022</v>
          </cell>
          <cell r="H1052" t="e">
            <v>#N/A</v>
          </cell>
          <cell r="I1052" t="str">
            <v>En Ejecución</v>
          </cell>
          <cell r="J1052" t="str">
            <v>https://community.secop.gov.co/Public/Tendering/OpportunityDetail/Index?noticeUID=CO1.NTC.3238003&amp;isFromPublicArea=True&amp;isModal=False</v>
          </cell>
          <cell r="K1052" t="str">
            <v>SDHT-SDSP-PSP-034-2022</v>
          </cell>
          <cell r="L1052" t="str">
            <v>X</v>
          </cell>
          <cell r="N1052" t="str">
            <v>CC</v>
          </cell>
          <cell r="O1052">
            <v>1018467679</v>
          </cell>
          <cell r="Q1052" t="str">
            <v>ANGULO CORTES</v>
          </cell>
          <cell r="R1052" t="str">
            <v>GESSELLE IVON</v>
          </cell>
          <cell r="S1052" t="str">
            <v>No Aplica</v>
          </cell>
          <cell r="T1052" t="str">
            <v>GESSELLE IVON ANGULO CORTES</v>
          </cell>
          <cell r="U1052" t="str">
            <v>F</v>
          </cell>
          <cell r="V1052">
            <v>44810</v>
          </cell>
          <cell r="W1052">
            <v>44811</v>
          </cell>
          <cell r="X1052">
            <v>44811</v>
          </cell>
          <cell r="Y1052">
            <v>44947</v>
          </cell>
          <cell r="Z1052" t="str">
            <v>Contratación Directa</v>
          </cell>
          <cell r="AA1052" t="str">
            <v>Contrato</v>
          </cell>
          <cell r="AB1052" t="str">
            <v>Prestación de Servicios Profesionales</v>
          </cell>
          <cell r="AC1052" t="str">
            <v>Prestar servicios profesionales para apoyar el funcionamiento y la gestión del fondo de solidaridad y redistribución de ingresos -fsri, para la correcta aplicación de los criterios que definen el balance entre subsidios y contribuciones de los servicios públicos domiciliarios en el Distrito Capital</v>
          </cell>
          <cell r="AD1052">
            <v>44811</v>
          </cell>
          <cell r="AF1052">
            <v>44811</v>
          </cell>
          <cell r="AH1052">
            <v>4</v>
          </cell>
          <cell r="AI1052">
            <v>15</v>
          </cell>
          <cell r="AJ1052">
            <v>4.5</v>
          </cell>
          <cell r="AK1052">
            <v>4</v>
          </cell>
          <cell r="AL1052">
            <v>15</v>
          </cell>
          <cell r="AM1052">
            <v>44947</v>
          </cell>
          <cell r="AN1052">
            <v>44947</v>
          </cell>
          <cell r="AO1052">
            <v>37260000</v>
          </cell>
          <cell r="AP1052">
            <v>37260000</v>
          </cell>
          <cell r="AQ1052">
            <v>8280000</v>
          </cell>
          <cell r="AR1052">
            <v>0</v>
          </cell>
          <cell r="AS1052" t="e">
            <v>#N/A</v>
          </cell>
          <cell r="AT1052">
            <v>1362</v>
          </cell>
          <cell r="AV1052">
            <v>37260000</v>
          </cell>
          <cell r="AW1052" t="str">
            <v>O23011602370000007615</v>
          </cell>
          <cell r="AX1052" t="str">
            <v>INVERSION</v>
          </cell>
          <cell r="AZ1052" t="str">
            <v>5000358795</v>
          </cell>
          <cell r="BA1052">
            <v>1298</v>
          </cell>
          <cell r="BB1052">
            <v>44810</v>
          </cell>
          <cell r="BC1052">
            <v>37260000</v>
          </cell>
          <cell r="BK1052" t="str">
            <v/>
          </cell>
          <cell r="CE1052" t="str">
            <v/>
          </cell>
          <cell r="CF1052" t="str">
            <v/>
          </cell>
          <cell r="EO1052">
            <v>44947</v>
          </cell>
          <cell r="EP1052">
            <v>45847</v>
          </cell>
        </row>
        <row r="1053">
          <cell r="E1053">
            <v>1023</v>
          </cell>
          <cell r="F1053" t="str">
            <v>1023-2022</v>
          </cell>
          <cell r="G1053" t="str">
            <v>CO1.PCCNTR.3951604</v>
          </cell>
          <cell r="H1053" t="str">
            <v xml:space="preserve">BRINDAR EL  100 % DE ASESORÍAS TÉCNICAS AL TOTAL DE LOS PROYECTOS DE INVERSIÓN DE LA SDHT.    </v>
          </cell>
          <cell r="I1053" t="str">
            <v>En Ejecución</v>
          </cell>
          <cell r="J1053" t="str">
            <v>https://community.secop.gov.co/Public/Tendering/OpportunityDetail/Index?noticeUID=CO1.NTC.3189516&amp;isFromPublicArea=True&amp;isModal=False</v>
          </cell>
          <cell r="K1053" t="str">
            <v>SDHT-SDPP-PSP-031-2022</v>
          </cell>
          <cell r="L1053" t="str">
            <v>X</v>
          </cell>
          <cell r="N1053" t="str">
            <v>CC</v>
          </cell>
          <cell r="O1053">
            <v>79606939</v>
          </cell>
          <cell r="Q1053" t="str">
            <v>TALERO MARTINEZ</v>
          </cell>
          <cell r="R1053" t="str">
            <v>EUTIMIO</v>
          </cell>
          <cell r="S1053" t="str">
            <v>No Aplica</v>
          </cell>
          <cell r="T1053" t="str">
            <v>EUTIMIO TALERO MARTINEZ</v>
          </cell>
          <cell r="U1053" t="str">
            <v>M</v>
          </cell>
          <cell r="V1053">
            <v>44797</v>
          </cell>
          <cell r="W1053" t="str">
            <v>No Aplica</v>
          </cell>
          <cell r="X1053">
            <v>44798</v>
          </cell>
          <cell r="Y1053">
            <v>44919</v>
          </cell>
          <cell r="Z1053" t="str">
            <v>Contratación Directa</v>
          </cell>
          <cell r="AA1053" t="str">
            <v>Contrato</v>
          </cell>
          <cell r="AB1053" t="str">
            <v>Prestación de Servicios Profesionales</v>
          </cell>
          <cell r="AC1053" t="str">
            <v>PRESTAR SERVICIOS PROFESIONALES PARA APOYAR A LA SECRETARÍA DISTRITAL DEL HÁBITAT EN EL MONITOREO, SEGUIMIENTO Y ANÁLISIS DE LA INFORMACIÓN DE LOS PROYECTOS DE INVERSIÓN QUE LE SEAN ASIGNADOS; ASÍ COMO ENLACE EN LOS ASUNTOS DE PLANEACIÓN SECTORIAL</v>
          </cell>
          <cell r="AD1053">
            <v>44799</v>
          </cell>
          <cell r="AF1053">
            <v>44799</v>
          </cell>
          <cell r="AH1053">
            <v>4</v>
          </cell>
          <cell r="AI1053">
            <v>0</v>
          </cell>
          <cell r="AJ1053">
            <v>4</v>
          </cell>
          <cell r="AK1053">
            <v>4</v>
          </cell>
          <cell r="AL1053">
            <v>0</v>
          </cell>
          <cell r="AM1053">
            <v>44920</v>
          </cell>
          <cell r="AN1053">
            <v>44920</v>
          </cell>
          <cell r="AO1053">
            <v>28840000</v>
          </cell>
          <cell r="AP1053">
            <v>28840000</v>
          </cell>
          <cell r="AQ1053">
            <v>7210000</v>
          </cell>
          <cell r="AR1053">
            <v>0</v>
          </cell>
          <cell r="AS1053" t="e">
            <v>#N/A</v>
          </cell>
          <cell r="AT1053">
            <v>1332</v>
          </cell>
          <cell r="AU1053">
            <v>44791</v>
          </cell>
          <cell r="AV1053">
            <v>28840000</v>
          </cell>
          <cell r="AW1053" t="str">
            <v>O23011605560000007602</v>
          </cell>
          <cell r="AX1053" t="str">
            <v>INVERSION</v>
          </cell>
          <cell r="AZ1053" t="str">
            <v>5000354440</v>
          </cell>
          <cell r="BA1053">
            <v>1268</v>
          </cell>
          <cell r="BB1053">
            <v>44799</v>
          </cell>
          <cell r="BC1053">
            <v>28840000</v>
          </cell>
          <cell r="BK1053" t="str">
            <v/>
          </cell>
          <cell r="CE1053" t="str">
            <v/>
          </cell>
          <cell r="CF1053" t="str">
            <v/>
          </cell>
          <cell r="EO1053">
            <v>44920</v>
          </cell>
          <cell r="EP1053">
            <v>45820</v>
          </cell>
        </row>
        <row r="1054">
          <cell r="E1054">
            <v>1024</v>
          </cell>
          <cell r="F1054" t="str">
            <v>1024-2022</v>
          </cell>
          <cell r="G1054" t="str">
            <v>CO1.PCCNTR.3950898</v>
          </cell>
          <cell r="H1054" t="str">
            <v>GESTIONAR Y ATENDER EL 100 % DE LOS REQUERIMIENTOS ALLEGADOS A LA ENTIDAD, RELACIONADOS CON ARRENDAMIENTO Y DESARROLLO DE VIVIENDA</v>
          </cell>
          <cell r="I1054" t="str">
            <v>En Ejecución</v>
          </cell>
          <cell r="J1054" t="str">
            <v>https://community.secop.gov.co/Public/Tendering/OpportunityDetail/Index?noticeUID=CO1.NTC.3189448&amp;isFromPublicArea=True&amp;isModal=False</v>
          </cell>
          <cell r="K1054" t="str">
            <v>SDHT-SIVC-PSP-017-2022</v>
          </cell>
          <cell r="M1054" t="str">
            <v>X</v>
          </cell>
          <cell r="N1054" t="str">
            <v>NIT</v>
          </cell>
          <cell r="O1054">
            <v>802012409</v>
          </cell>
          <cell r="Q1054" t="str">
            <v>No Aplica</v>
          </cell>
          <cell r="R1054" t="str">
            <v>No Aplica</v>
          </cell>
          <cell r="S1054" t="str">
            <v>NOVA SISTEMAS LTDA.</v>
          </cell>
          <cell r="T1054" t="str">
            <v>NOVA SISTEMAS LTDA.</v>
          </cell>
          <cell r="U1054" t="str">
            <v>No Aplica</v>
          </cell>
          <cell r="V1054">
            <v>44797</v>
          </cell>
          <cell r="W1054" t="str">
            <v>sin cargar</v>
          </cell>
          <cell r="X1054" t="str">
            <v>No Aplica</v>
          </cell>
          <cell r="Y1054" t="str">
            <v>No Aplica</v>
          </cell>
          <cell r="Z1054" t="str">
            <v>Contratación Directa</v>
          </cell>
          <cell r="AA1054" t="str">
            <v>Contrato</v>
          </cell>
          <cell r="AB1054" t="str">
            <v>Prestación de Servicios Profesionales</v>
          </cell>
          <cell r="AC1054" t="str">
            <v>PRESTAR SERVICIOS PROFESIONALES A L ASUBSECRETARÍA DE INSPECCIÓN VIGILANCIA Y CONTROL EN LAREVISIÓN Y ANÁLISIS, DE LA FUNCIONABILIDAD Y MEJORA DE LA HERRAMIENTA SIVIDIC DE LA SECRETARIA DEL HÁBITAT</v>
          </cell>
          <cell r="AD1054">
            <v>44798</v>
          </cell>
          <cell r="AF1054">
            <v>44798</v>
          </cell>
          <cell r="AH1054">
            <v>6</v>
          </cell>
          <cell r="AI1054">
            <v>0</v>
          </cell>
          <cell r="AJ1054">
            <v>6</v>
          </cell>
          <cell r="AK1054">
            <v>6</v>
          </cell>
          <cell r="AL1054">
            <v>0</v>
          </cell>
          <cell r="AM1054">
            <v>44981</v>
          </cell>
          <cell r="AN1054">
            <v>44981</v>
          </cell>
          <cell r="AO1054">
            <v>72000000</v>
          </cell>
          <cell r="AP1054">
            <v>72000000</v>
          </cell>
          <cell r="AQ1054">
            <v>12000000</v>
          </cell>
          <cell r="AR1054">
            <v>0</v>
          </cell>
          <cell r="AS1054" t="e">
            <v>#N/A</v>
          </cell>
          <cell r="AT1054">
            <v>1166</v>
          </cell>
          <cell r="AU1054">
            <v>44748</v>
          </cell>
          <cell r="AV1054">
            <v>72000000</v>
          </cell>
          <cell r="AW1054" t="str">
            <v>O23011603450000007812</v>
          </cell>
          <cell r="AX1054" t="str">
            <v>INVERSION</v>
          </cell>
          <cell r="AZ1054" t="str">
            <v>5000354436</v>
          </cell>
          <cell r="BA1054">
            <v>1266</v>
          </cell>
          <cell r="BB1054">
            <v>44798</v>
          </cell>
          <cell r="BC1054">
            <v>72000000</v>
          </cell>
          <cell r="BK1054" t="str">
            <v/>
          </cell>
          <cell r="CE1054" t="str">
            <v/>
          </cell>
          <cell r="CF1054" t="str">
            <v/>
          </cell>
          <cell r="EO1054">
            <v>44981</v>
          </cell>
          <cell r="EP1054">
            <v>45881</v>
          </cell>
        </row>
        <row r="1055">
          <cell r="E1055">
            <v>1025</v>
          </cell>
          <cell r="F1055" t="str">
            <v>1025-2022</v>
          </cell>
          <cell r="G1055" t="str">
            <v>CO1.PCCNTR.3953336</v>
          </cell>
          <cell r="H1055" t="str">
            <v>IMPLEMENTAR 1  SISTEMA  DE LA SDHT</v>
          </cell>
          <cell r="I1055" t="str">
            <v>En Ejecución</v>
          </cell>
          <cell r="J1055" t="str">
            <v>https://community.secop.gov.co/Public/Tendering/OpportunityDetail/Index?noticeUID=CO1.NTC.3191578&amp;isFromPublicArea=True&amp;isModal=False</v>
          </cell>
          <cell r="K1055" t="str">
            <v>SDHT-OACI-PSP-007-2022</v>
          </cell>
          <cell r="L1055" t="str">
            <v>X</v>
          </cell>
          <cell r="N1055" t="str">
            <v>CC</v>
          </cell>
          <cell r="O1055">
            <v>52266869</v>
          </cell>
          <cell r="Q1055" t="str">
            <v>URREA JARAMILLO</v>
          </cell>
          <cell r="R1055" t="str">
            <v>MARCELA</v>
          </cell>
          <cell r="S1055" t="str">
            <v>No Aplica</v>
          </cell>
          <cell r="T1055" t="str">
            <v>MARCELA URREA JARAMILLO</v>
          </cell>
          <cell r="U1055" t="str">
            <v>F</v>
          </cell>
          <cell r="V1055">
            <v>44797</v>
          </cell>
          <cell r="W1055" t="str">
            <v>No Aplica</v>
          </cell>
          <cell r="X1055">
            <v>44799</v>
          </cell>
          <cell r="Y1055">
            <v>44941</v>
          </cell>
          <cell r="Z1055" t="str">
            <v>Contratación Directa</v>
          </cell>
          <cell r="AA1055" t="str">
            <v>Contrato</v>
          </cell>
          <cell r="AB1055" t="str">
            <v>Prestación de Servicios Profesionales</v>
          </cell>
          <cell r="AC1055" t="str">
            <v>PRESTAR SERVICIOS PROFESIONALES PARA APOYAR A LA OFICINA ASESORA DE CONTROL INTERNO EN EL SEGUIMIENTO Y EVALUACIÓN DE LA GESTIÓN FINANCIERA Y PRESUPUESTAL, CONTROL FISCAL INTERNO Y SISTEMA DE CONTROL INTERNO CONTABLE, DE CONFORMIDAD CON EL PLAN ANUAL DE AUDITORÍA DE LA SDHT.</v>
          </cell>
          <cell r="AD1055">
            <v>44799</v>
          </cell>
          <cell r="AF1055">
            <v>44799</v>
          </cell>
          <cell r="AH1055">
            <v>4</v>
          </cell>
          <cell r="AI1055">
            <v>20</v>
          </cell>
          <cell r="AJ1055">
            <v>4.666666666666667</v>
          </cell>
          <cell r="AK1055">
            <v>4</v>
          </cell>
          <cell r="AL1055">
            <v>20</v>
          </cell>
          <cell r="AM1055">
            <v>44941</v>
          </cell>
          <cell r="AN1055">
            <v>44941</v>
          </cell>
          <cell r="AO1055">
            <v>28000000</v>
          </cell>
          <cell r="AP1055">
            <v>28000000</v>
          </cell>
          <cell r="AQ1055">
            <v>6000000</v>
          </cell>
          <cell r="AR1055">
            <v>0</v>
          </cell>
          <cell r="AS1055" t="e">
            <v>#N/A</v>
          </cell>
          <cell r="AT1055">
            <v>1348</v>
          </cell>
          <cell r="AU1055">
            <v>44792</v>
          </cell>
          <cell r="AV1055">
            <v>32600000</v>
          </cell>
          <cell r="AW1055" t="str">
            <v>O23011605560000007754</v>
          </cell>
          <cell r="AX1055" t="str">
            <v>INVERSION</v>
          </cell>
          <cell r="AZ1055" t="str">
            <v>5000354441</v>
          </cell>
          <cell r="BA1055">
            <v>1269</v>
          </cell>
          <cell r="BB1055">
            <v>44798</v>
          </cell>
          <cell r="BC1055">
            <v>28000000</v>
          </cell>
          <cell r="BK1055" t="str">
            <v/>
          </cell>
          <cell r="CE1055" t="str">
            <v/>
          </cell>
          <cell r="CF1055" t="str">
            <v/>
          </cell>
          <cell r="EO1055">
            <v>44941</v>
          </cell>
          <cell r="EP1055">
            <v>45841</v>
          </cell>
        </row>
        <row r="1056">
          <cell r="E1056">
            <v>1026</v>
          </cell>
          <cell r="F1056" t="str">
            <v>1026-2022</v>
          </cell>
          <cell r="G1056" t="str">
            <v>CO1.PCCNTR.3953877</v>
          </cell>
          <cell r="H1056" t="str">
            <v xml:space="preserve">ASIGNAR 4500 SUBSIDIOS PARA MEJORAMIENTO DE VIVIENDA PRIORIZANDO HOGARES CON JEFATURA FEMENINA, PERSONAS CON DISCAPACIDAD, VÍCTIMAS DEL CONFLICTO ARMADO, POBLACIÓN ÉTNICA Y ADULTOS MAYORES </v>
          </cell>
          <cell r="I1056" t="str">
            <v>En Ejecución</v>
          </cell>
          <cell r="J1056" t="str">
            <v>https://community.secop.gov.co/Public/Tendering/OpportunityDetail/Index?noticeUID=CO1.NTC.3191459&amp;isFromPublicArea=True&amp;isModal=False</v>
          </cell>
          <cell r="K1056" t="str">
            <v>SDHT-SDB-PSP-136-2022</v>
          </cell>
          <cell r="L1056" t="str">
            <v>X</v>
          </cell>
          <cell r="N1056" t="str">
            <v>CC</v>
          </cell>
          <cell r="O1056">
            <v>93412847</v>
          </cell>
          <cell r="Q1056" t="str">
            <v>GONZALEZ LOZANO</v>
          </cell>
          <cell r="R1056" t="str">
            <v>JORGE ALEJANDRO</v>
          </cell>
          <cell r="S1056" t="str">
            <v>No Aplica</v>
          </cell>
          <cell r="T1056" t="str">
            <v>JORGE ALEJANDRO GONZALEZ LOZANO</v>
          </cell>
          <cell r="U1056" t="str">
            <v>M</v>
          </cell>
          <cell r="V1056">
            <v>44798</v>
          </cell>
          <cell r="W1056">
            <v>44802</v>
          </cell>
          <cell r="X1056">
            <v>44799</v>
          </cell>
          <cell r="Y1056">
            <v>44933</v>
          </cell>
          <cell r="Z1056" t="str">
            <v>Contratación Directa</v>
          </cell>
          <cell r="AA1056" t="str">
            <v>Contrato</v>
          </cell>
          <cell r="AB1056" t="str">
            <v>Prestación de Servicios Profesionales</v>
          </cell>
          <cell r="AC1056" t="str">
            <v>PRESTAR SERVICIOS PROFESIONALES PARA EL DESARROLLO DEL COMPONENTE TÉCNICO EN LA ESTRUCTURACIÓN DE LOS MEJORAMIENTOS DE VIVIENDA - MODALIDAD HABITABILIDAD EN LOS TERRITORIOS PRIORIZADOS POR LA SECRETARÍA DISTRITAL DEL HÁBITAT</v>
          </cell>
          <cell r="AD1056">
            <v>44802</v>
          </cell>
          <cell r="AF1056">
            <v>44802</v>
          </cell>
          <cell r="AH1056">
            <v>4</v>
          </cell>
          <cell r="AI1056">
            <v>11</v>
          </cell>
          <cell r="AJ1056">
            <v>4.3666666666666663</v>
          </cell>
          <cell r="AK1056">
            <v>4</v>
          </cell>
          <cell r="AL1056">
            <v>11</v>
          </cell>
          <cell r="AM1056">
            <v>44935</v>
          </cell>
          <cell r="AN1056">
            <v>44935</v>
          </cell>
          <cell r="AO1056">
            <v>28383333</v>
          </cell>
          <cell r="AP1056">
            <v>28383333</v>
          </cell>
          <cell r="AQ1056">
            <v>6500000</v>
          </cell>
          <cell r="AR1056">
            <v>0.3333333320915699</v>
          </cell>
          <cell r="AS1056" t="e">
            <v>#N/A</v>
          </cell>
          <cell r="AT1056">
            <v>1324</v>
          </cell>
          <cell r="AU1056">
            <v>44789</v>
          </cell>
          <cell r="AV1056">
            <v>28383333</v>
          </cell>
          <cell r="AW1056" t="str">
            <v>O23011601010000007715</v>
          </cell>
          <cell r="AX1056" t="str">
            <v>INVERSION</v>
          </cell>
          <cell r="AZ1056">
            <v>5000354443</v>
          </cell>
          <cell r="BA1056">
            <v>1270</v>
          </cell>
          <cell r="BB1056">
            <v>44799</v>
          </cell>
          <cell r="BC1056">
            <v>28383333</v>
          </cell>
          <cell r="BK1056" t="str">
            <v/>
          </cell>
          <cell r="CE1056" t="str">
            <v/>
          </cell>
          <cell r="CF1056" t="str">
            <v/>
          </cell>
          <cell r="EO1056">
            <v>44935</v>
          </cell>
          <cell r="EP1056">
            <v>45835</v>
          </cell>
        </row>
        <row r="1057">
          <cell r="E1057">
            <v>94928</v>
          </cell>
          <cell r="F1057" t="str">
            <v>94928-2022</v>
          </cell>
          <cell r="G1057" t="str">
            <v>Tienda Virtual CCE</v>
          </cell>
          <cell r="H1057" t="str">
            <v>REALIZAR EL 100% DEL MANTENIMIENTO DE LAS 3 SEDES DE LA SDHT</v>
          </cell>
          <cell r="I1057" t="str">
            <v>En Ejecución</v>
          </cell>
          <cell r="J1057" t="str">
            <v>https://colombiacompra.gov.co/tienda-virtual-del-estado-colombiano/ordenes-compra/94928</v>
          </cell>
          <cell r="K1057" t="str">
            <v>94928-2022</v>
          </cell>
          <cell r="M1057" t="str">
            <v>X</v>
          </cell>
          <cell r="N1057" t="str">
            <v>NIT</v>
          </cell>
          <cell r="O1057">
            <v>900205684</v>
          </cell>
          <cell r="Q1057" t="str">
            <v>No Aplica</v>
          </cell>
          <cell r="R1057" t="str">
            <v>No Aplica</v>
          </cell>
          <cell r="S1057" t="str">
            <v>GRUPO EMPRESARIAL JHS S.A.S</v>
          </cell>
          <cell r="T1057" t="str">
            <v>GRUPO EMPRESARIAL JHS S.A.S</v>
          </cell>
          <cell r="U1057" t="str">
            <v>No Aplica</v>
          </cell>
          <cell r="V1057">
            <v>44792</v>
          </cell>
          <cell r="W1057">
            <v>44796</v>
          </cell>
          <cell r="X1057" t="str">
            <v>No Aplica</v>
          </cell>
          <cell r="Y1057" t="str">
            <v>No Aplica</v>
          </cell>
          <cell r="Z1057" t="str">
            <v>Orden de Compra</v>
          </cell>
          <cell r="AA1057" t="str">
            <v>Contrato</v>
          </cell>
          <cell r="AB1057" t="str">
            <v>Prestación de Servicios</v>
          </cell>
          <cell r="AC1057" t="str">
            <v>PRESTAR EL SERVICIO DE TRANSPORTE TERRESTRE AUTOMOTOR ESPECIAL, INCLUIDOS TODOS LOS GASTOS INHERENTES AL MISMO</v>
          </cell>
          <cell r="AD1057">
            <v>44796</v>
          </cell>
          <cell r="AE1057" t="str">
            <v>pendiente</v>
          </cell>
          <cell r="AF1057">
            <v>44796</v>
          </cell>
          <cell r="AG1057" t="str">
            <v>pendiente</v>
          </cell>
          <cell r="AH1057">
            <v>5</v>
          </cell>
          <cell r="AI1057">
            <v>0</v>
          </cell>
          <cell r="AJ1057">
            <v>5</v>
          </cell>
          <cell r="AK1057">
            <v>5</v>
          </cell>
          <cell r="AL1057">
            <v>0</v>
          </cell>
          <cell r="AN1057">
            <v>44948</v>
          </cell>
          <cell r="AO1057">
            <v>334195789</v>
          </cell>
          <cell r="AP1057">
            <v>334195789</v>
          </cell>
          <cell r="AQ1057" t="str">
            <v>No Aplica</v>
          </cell>
          <cell r="AR1057" t="e">
            <v>#VALUE!</v>
          </cell>
          <cell r="AT1057">
            <v>1338</v>
          </cell>
          <cell r="AU1057">
            <v>44791</v>
          </cell>
          <cell r="AV1057">
            <v>600000000</v>
          </cell>
          <cell r="AW1057" t="str">
            <v>O23011605560000007754</v>
          </cell>
          <cell r="AX1057" t="str">
            <v>INVERSION</v>
          </cell>
          <cell r="AZ1057" t="str">
            <v>5000352400</v>
          </cell>
          <cell r="BA1057">
            <v>1248</v>
          </cell>
          <cell r="BB1057">
            <v>44795</v>
          </cell>
          <cell r="BC1057">
            <v>334195789</v>
          </cell>
          <cell r="EU1057" t="str">
            <v>Viviana Marcela Rodriguez Solano</v>
          </cell>
        </row>
        <row r="1058">
          <cell r="E1058">
            <v>95034</v>
          </cell>
          <cell r="F1058" t="str">
            <v>95034-2022</v>
          </cell>
          <cell r="G1058" t="str">
            <v>Tienda Virtual CCE</v>
          </cell>
          <cell r="H1058" t="str">
            <v>No Aplica</v>
          </cell>
          <cell r="I1058" t="str">
            <v>En Ejecución</v>
          </cell>
          <cell r="J1058" t="str">
            <v>https://www.colombiacompra.gov.co/tienda-virtual-del-estado-colombiano/ordenes-compra/95034</v>
          </cell>
          <cell r="K1058" t="str">
            <v>95034-2022</v>
          </cell>
          <cell r="M1058" t="str">
            <v>X</v>
          </cell>
          <cell r="N1058" t="str">
            <v>NIT</v>
          </cell>
          <cell r="O1058">
            <v>900105979</v>
          </cell>
          <cell r="Q1058" t="str">
            <v>No Aplica</v>
          </cell>
          <cell r="R1058" t="str">
            <v>No Aplica</v>
          </cell>
          <cell r="S1058" t="str">
            <v>BUSINESSMIND COLOMBIA SA - BMIND S.A.S.</v>
          </cell>
          <cell r="T1058" t="str">
            <v>BUSINESSMIND COLOMBIA SA - BMIND S.A.S.</v>
          </cell>
          <cell r="U1058" t="str">
            <v>No Aplica</v>
          </cell>
          <cell r="V1058">
            <v>44796</v>
          </cell>
          <cell r="W1058">
            <v>44798</v>
          </cell>
          <cell r="X1058" t="str">
            <v>No Aplica</v>
          </cell>
          <cell r="Y1058" t="str">
            <v>No Aplica</v>
          </cell>
          <cell r="Z1058" t="str">
            <v>Orden de Compra</v>
          </cell>
          <cell r="AA1058" t="str">
            <v>Contrato</v>
          </cell>
          <cell r="AB1058" t="str">
            <v>Prestación de Servicios</v>
          </cell>
          <cell r="AC1058" t="str">
            <v>RENOVACIÓN DE LA PLATAFORMA DE BASE DE DATOS ORACLE EN LA NUBE PARA LA SECRETARIA DISTRITAL DEL HÁBITAT</v>
          </cell>
          <cell r="AD1058">
            <v>44799</v>
          </cell>
          <cell r="AE1058">
            <v>44816</v>
          </cell>
          <cell r="AF1058">
            <v>44816</v>
          </cell>
          <cell r="AG1058">
            <v>45180</v>
          </cell>
          <cell r="AH1058">
            <v>12</v>
          </cell>
          <cell r="AI1058">
            <v>0</v>
          </cell>
          <cell r="AJ1058">
            <v>12</v>
          </cell>
          <cell r="AK1058">
            <v>12</v>
          </cell>
          <cell r="AL1058">
            <v>0</v>
          </cell>
          <cell r="AM1058">
            <v>45180</v>
          </cell>
          <cell r="AN1058">
            <v>45180</v>
          </cell>
          <cell r="AO1058">
            <v>14984170</v>
          </cell>
          <cell r="AP1058">
            <v>14984170</v>
          </cell>
          <cell r="AQ1058" t="str">
            <v>No Aplica</v>
          </cell>
          <cell r="AR1058" t="e">
            <v>#VALUE!</v>
          </cell>
          <cell r="AT1058" t="str">
            <v>1309</v>
          </cell>
          <cell r="AU1058">
            <v>44781</v>
          </cell>
          <cell r="AV1058">
            <v>14984170</v>
          </cell>
          <cell r="AW1058" t="str">
            <v>O21202020080383151</v>
          </cell>
          <cell r="AX1058" t="str">
            <v>FUNCIONAMIENTO</v>
          </cell>
          <cell r="AZ1058" t="str">
            <v>5000354358</v>
          </cell>
          <cell r="BA1058">
            <v>1263</v>
          </cell>
          <cell r="BB1058">
            <v>44799</v>
          </cell>
          <cell r="BC1058">
            <v>14984170</v>
          </cell>
          <cell r="EU1058" t="str">
            <v>GUSTAVO ERNESTO VILLAGOMEZ VERDUGA</v>
          </cell>
        </row>
        <row r="1059">
          <cell r="E1059">
            <v>95034</v>
          </cell>
          <cell r="F1059" t="str">
            <v>95034-2022</v>
          </cell>
          <cell r="G1059" t="str">
            <v>Tienda Virtual CCE</v>
          </cell>
          <cell r="H1059" t="str">
            <v>IMPLEMENTAR 1 PLATAFORMA VIRTUAL DE REALIZACIÓN DE TRÁMITES</v>
          </cell>
          <cell r="I1059" t="str">
            <v>En Ejecución</v>
          </cell>
          <cell r="J1059" t="str">
            <v>https://www.colombiacompra.gov.co/tienda-virtual-del-estado-colombiano/ordenes-compra/95034</v>
          </cell>
          <cell r="K1059" t="str">
            <v>95034-2022</v>
          </cell>
          <cell r="M1059" t="str">
            <v>X</v>
          </cell>
          <cell r="N1059" t="str">
            <v>NIT</v>
          </cell>
          <cell r="O1059">
            <v>900105979</v>
          </cell>
          <cell r="Q1059" t="str">
            <v>No Aplica</v>
          </cell>
          <cell r="R1059" t="str">
            <v>No Aplica</v>
          </cell>
          <cell r="S1059" t="str">
            <v>BUSINESSMIND COLOMBIA SA - BMIND S.A.S.</v>
          </cell>
          <cell r="T1059" t="str">
            <v>BUSINESSMIND COLOMBIA SA - BMIND S.A.S.</v>
          </cell>
          <cell r="U1059" t="str">
            <v>No Aplica</v>
          </cell>
          <cell r="V1059">
            <v>44796</v>
          </cell>
          <cell r="W1059">
            <v>44798</v>
          </cell>
          <cell r="X1059" t="str">
            <v>No Aplica</v>
          </cell>
          <cell r="Y1059" t="str">
            <v>No Aplica</v>
          </cell>
          <cell r="Z1059" t="str">
            <v>Orden de Compra</v>
          </cell>
          <cell r="AA1059" t="str">
            <v>Contrato</v>
          </cell>
          <cell r="AB1059" t="str">
            <v>Prestación de Servicios</v>
          </cell>
          <cell r="AC1059" t="str">
            <v>RENOVACIÓN DE LA PLATAFORMA DE BASE DE DATOS ORACLE EN LA NUBE PARA LA SECRETARIA DISTRITAL DEL HÁBITAT</v>
          </cell>
          <cell r="AD1059">
            <v>44799</v>
          </cell>
          <cell r="AE1059">
            <v>44816</v>
          </cell>
          <cell r="AF1059">
            <v>44816</v>
          </cell>
          <cell r="AG1059">
            <v>45180</v>
          </cell>
          <cell r="AH1059">
            <v>12</v>
          </cell>
          <cell r="AI1059">
            <v>0</v>
          </cell>
          <cell r="AJ1059">
            <v>12</v>
          </cell>
          <cell r="AK1059">
            <v>12</v>
          </cell>
          <cell r="AL1059">
            <v>0</v>
          </cell>
          <cell r="AM1059">
            <v>45180</v>
          </cell>
          <cell r="AN1059">
            <v>45180</v>
          </cell>
          <cell r="AO1059">
            <v>30000000</v>
          </cell>
          <cell r="AP1059">
            <v>30000000</v>
          </cell>
          <cell r="AQ1059" t="str">
            <v>No Aplica</v>
          </cell>
          <cell r="AR1059" t="e">
            <v>#VALUE!</v>
          </cell>
          <cell r="AT1059" t="str">
            <v>1299</v>
          </cell>
          <cell r="AU1059">
            <v>44778</v>
          </cell>
          <cell r="AV1059">
            <v>30000000</v>
          </cell>
          <cell r="AW1059" t="str">
            <v>O23011601190000007747</v>
          </cell>
          <cell r="AX1059" t="str">
            <v>INVERSION</v>
          </cell>
          <cell r="AZ1059" t="str">
            <v>5000354358</v>
          </cell>
          <cell r="BA1059">
            <v>1263</v>
          </cell>
          <cell r="BB1059">
            <v>44799</v>
          </cell>
          <cell r="BC1059">
            <v>30000000</v>
          </cell>
          <cell r="EU1059" t="str">
            <v>GUSTAVO ERNESTO VILLAGOMEZ VERDUGA</v>
          </cell>
        </row>
        <row r="1060">
          <cell r="E1060">
            <v>95034</v>
          </cell>
          <cell r="F1060" t="str">
            <v>95034-2022</v>
          </cell>
          <cell r="G1060" t="str">
            <v>Tienda Virtual CCE</v>
          </cell>
          <cell r="H1060" t="str">
            <v>OBTENER EL 99 % DE ÍNDICE DE DISPONIBILIDAD DE LOS RECURSOS TECNOLÓGICOS.</v>
          </cell>
          <cell r="I1060" t="str">
            <v>En Ejecución</v>
          </cell>
          <cell r="J1060" t="str">
            <v>https://www.colombiacompra.gov.co/tienda-virtual-del-estado-colombiano/ordenes-compra/95034</v>
          </cell>
          <cell r="K1060" t="str">
            <v>95034-2022</v>
          </cell>
          <cell r="M1060" t="str">
            <v>X</v>
          </cell>
          <cell r="N1060" t="str">
            <v>NIT</v>
          </cell>
          <cell r="O1060">
            <v>900105979</v>
          </cell>
          <cell r="Q1060" t="str">
            <v>No Aplica</v>
          </cell>
          <cell r="R1060" t="str">
            <v>No Aplica</v>
          </cell>
          <cell r="S1060" t="str">
            <v>BUSINESSMIND COLOMBIA SA - BMIND S.A.S.</v>
          </cell>
          <cell r="T1060" t="str">
            <v>BUSINESSMIND COLOMBIA SA - BMIND S.A.S.</v>
          </cell>
          <cell r="U1060" t="str">
            <v>No Aplica</v>
          </cell>
          <cell r="V1060">
            <v>44796</v>
          </cell>
          <cell r="W1060">
            <v>44798</v>
          </cell>
          <cell r="X1060" t="str">
            <v>No Aplica</v>
          </cell>
          <cell r="Y1060" t="str">
            <v>No Aplica</v>
          </cell>
          <cell r="Z1060" t="str">
            <v>Orden de Compra</v>
          </cell>
          <cell r="AA1060" t="str">
            <v>Contrato</v>
          </cell>
          <cell r="AB1060" t="str">
            <v>Prestación de Servicios</v>
          </cell>
          <cell r="AC1060" t="str">
            <v>RENOVACIÓN DE LA PLATAFORMA DE BASE DE DATOS ORACLE EN LA NUBE PARA LA SECRETARIA DISTRITAL DEL HÁBITAT</v>
          </cell>
          <cell r="AD1060">
            <v>44799</v>
          </cell>
          <cell r="AE1060">
            <v>44816</v>
          </cell>
          <cell r="AF1060">
            <v>44816</v>
          </cell>
          <cell r="AG1060">
            <v>45180</v>
          </cell>
          <cell r="AH1060">
            <v>12</v>
          </cell>
          <cell r="AI1060">
            <v>0</v>
          </cell>
          <cell r="AJ1060">
            <v>12</v>
          </cell>
          <cell r="AK1060">
            <v>12</v>
          </cell>
          <cell r="AL1060">
            <v>0</v>
          </cell>
          <cell r="AM1060">
            <v>45180</v>
          </cell>
          <cell r="AN1060">
            <v>45180</v>
          </cell>
          <cell r="AO1060">
            <v>155645830</v>
          </cell>
          <cell r="AP1060">
            <v>155645830</v>
          </cell>
          <cell r="AQ1060" t="str">
            <v>No Aplica</v>
          </cell>
          <cell r="AR1060" t="e">
            <v>#VALUE!</v>
          </cell>
          <cell r="AT1060" t="str">
            <v>1322</v>
          </cell>
          <cell r="AU1060">
            <v>44785</v>
          </cell>
          <cell r="AV1060">
            <v>165015830</v>
          </cell>
          <cell r="AW1060" t="str">
            <v>O23011605530000007815</v>
          </cell>
          <cell r="AX1060" t="str">
            <v>INVERSION</v>
          </cell>
          <cell r="AZ1060" t="str">
            <v>5000354358</v>
          </cell>
          <cell r="BA1060">
            <v>1263</v>
          </cell>
          <cell r="BB1060">
            <v>44799</v>
          </cell>
          <cell r="BC1060">
            <v>155645830</v>
          </cell>
          <cell r="EU1060" t="str">
            <v>GUSTAVO ERNESTO VILLAGOMEZ VERDUGA</v>
          </cell>
        </row>
        <row r="1061">
          <cell r="E1061">
            <v>95018</v>
          </cell>
          <cell r="F1061" t="str">
            <v>95018-2022</v>
          </cell>
          <cell r="G1061" t="str">
            <v>Tienda Virtual CCE</v>
          </cell>
          <cell r="H1061" t="str">
            <v>OBTENER EL 99 % DE ÍNDICE DE DISPONIBILIDAD DE LOS RECURSOS TECNOLÓGICOS.</v>
          </cell>
          <cell r="I1061" t="str">
            <v>En Ejecución</v>
          </cell>
          <cell r="J1061" t="str">
            <v>https://colombiacompra.gov.co/tienda-virtual-del-estado-colombiano/ordenes-compra/95018</v>
          </cell>
          <cell r="K1061" t="str">
            <v>95018-2022</v>
          </cell>
          <cell r="M1061" t="str">
            <v>X</v>
          </cell>
          <cell r="N1061" t="str">
            <v>NIT</v>
          </cell>
          <cell r="O1061">
            <v>800188299</v>
          </cell>
          <cell r="P1061">
            <v>4</v>
          </cell>
          <cell r="Q1061" t="str">
            <v>No Aplica</v>
          </cell>
          <cell r="R1061" t="str">
            <v>No Aplica</v>
          </cell>
          <cell r="S1061" t="str">
            <v>LINALCA INFORMATICA S.A</v>
          </cell>
          <cell r="T1061" t="str">
            <v>LINALCA INFORMATICA S.A</v>
          </cell>
          <cell r="U1061" t="str">
            <v>No Aplica</v>
          </cell>
          <cell r="V1061">
            <v>44796</v>
          </cell>
          <cell r="W1061">
            <v>44798</v>
          </cell>
          <cell r="X1061" t="str">
            <v>No Aplica</v>
          </cell>
          <cell r="Y1061" t="str">
            <v>No Aplica</v>
          </cell>
          <cell r="Z1061" t="str">
            <v>Orden de Compra</v>
          </cell>
          <cell r="AA1061" t="str">
            <v>Contrato</v>
          </cell>
          <cell r="AB1061" t="str">
            <v>Compra-Venta</v>
          </cell>
          <cell r="AC1061" t="str">
            <v>ADQUISICIÓN DE EQUIPOS DE CÓMPUTO PARA LA SECRETARIA DISTRITAL DEL HÁBITAT</v>
          </cell>
          <cell r="AD1061">
            <v>44798</v>
          </cell>
          <cell r="AE1061" t="str">
            <v>pendiente</v>
          </cell>
          <cell r="AF1061">
            <v>44798</v>
          </cell>
          <cell r="AG1061" t="str">
            <v>pendiente</v>
          </cell>
          <cell r="AH1061">
            <v>7</v>
          </cell>
          <cell r="AI1061">
            <v>0</v>
          </cell>
          <cell r="AJ1061">
            <v>7</v>
          </cell>
          <cell r="AK1061">
            <v>7</v>
          </cell>
          <cell r="AL1061">
            <v>0</v>
          </cell>
          <cell r="AM1061">
            <v>45009</v>
          </cell>
          <cell r="AN1061">
            <v>45009</v>
          </cell>
          <cell r="AO1061">
            <v>57879080</v>
          </cell>
          <cell r="AP1061">
            <v>57879080</v>
          </cell>
          <cell r="AQ1061" t="str">
            <v>No Aplica</v>
          </cell>
          <cell r="AR1061" t="e">
            <v>#VALUE!</v>
          </cell>
          <cell r="AT1061">
            <v>1315</v>
          </cell>
          <cell r="AU1061">
            <v>44783</v>
          </cell>
          <cell r="AV1061">
            <v>600000000</v>
          </cell>
          <cell r="AW1061" t="str">
            <v>O23011605530000007815</v>
          </cell>
          <cell r="AX1061" t="str">
            <v>INVERSION</v>
          </cell>
          <cell r="AZ1061" t="str">
            <v>5000353544</v>
          </cell>
          <cell r="BA1061">
            <v>1255</v>
          </cell>
          <cell r="BB1061">
            <v>44797</v>
          </cell>
          <cell r="BC1061">
            <v>57879080</v>
          </cell>
          <cell r="EU1061" t="str">
            <v>JUAN CLAUDIO SANCHEZ FERRER</v>
          </cell>
        </row>
        <row r="1062">
          <cell r="E1062">
            <v>1027</v>
          </cell>
          <cell r="F1062" t="str">
            <v>1027-2022</v>
          </cell>
          <cell r="G1062" t="str">
            <v>CO1.PCCNTR.3980587</v>
          </cell>
          <cell r="H1062" t="e">
            <v>#N/A</v>
          </cell>
          <cell r="I1062" t="str">
            <v>En Ejecución</v>
          </cell>
          <cell r="J1062" t="str">
            <v>https://community.secop.gov.co/Public/Tendering/OpportunityDetail/Index?noticeUID=CO1.NTC.3199299&amp;isFromPublicArea=True&amp;isModal=False</v>
          </cell>
          <cell r="K1062" t="str">
            <v>SDHT-SDB-PSP-138-2022</v>
          </cell>
          <cell r="L1062" t="str">
            <v>X</v>
          </cell>
          <cell r="N1062" t="str">
            <v>CC</v>
          </cell>
          <cell r="O1062">
            <v>47437031</v>
          </cell>
          <cell r="Q1062" t="str">
            <v>ORTIZ ZORRO</v>
          </cell>
          <cell r="R1062" t="str">
            <v>DENNIS ARLEDI</v>
          </cell>
          <cell r="S1062" t="str">
            <v>No Aplica</v>
          </cell>
          <cell r="T1062" t="str">
            <v>DENNIS ARLEDI ORTIZ ZORRO</v>
          </cell>
          <cell r="U1062" t="str">
            <v>M</v>
          </cell>
          <cell r="V1062">
            <v>44809</v>
          </cell>
          <cell r="W1062">
            <v>44811</v>
          </cell>
          <cell r="X1062">
            <v>44810</v>
          </cell>
          <cell r="Y1062">
            <v>44926</v>
          </cell>
          <cell r="Z1062" t="str">
            <v>Contratación Directa</v>
          </cell>
          <cell r="AA1062" t="str">
            <v>Contrato</v>
          </cell>
          <cell r="AB1062" t="str">
            <v>Prestación de Servicios Profesionales</v>
          </cell>
          <cell r="AC1062" t="str">
            <v>PRESTAR SERVICIOS PROFESIONALES PARA DESARROLLO DEL COMPONENTE SOCIAL EN LA ESTRUCTURACIÓN DE LOS MEJORAMIENTOS DE VIVIENDA - MODALIDAD HABITABILIDAD EN LOS TERRITORIOS PRIORIZADOS POR LA SECRETARÍA DISTRITAL DEL HÁBITAT</v>
          </cell>
          <cell r="AD1062">
            <v>44811</v>
          </cell>
          <cell r="AF1062">
            <v>44811</v>
          </cell>
          <cell r="AH1062">
            <v>4</v>
          </cell>
          <cell r="AI1062">
            <v>10</v>
          </cell>
          <cell r="AJ1062">
            <v>4.333333333333333</v>
          </cell>
          <cell r="AK1062">
            <v>4</v>
          </cell>
          <cell r="AL1062">
            <v>10</v>
          </cell>
          <cell r="AM1062">
            <v>44942</v>
          </cell>
          <cell r="AN1062">
            <v>44942</v>
          </cell>
          <cell r="AO1062">
            <v>26780000</v>
          </cell>
          <cell r="AP1062">
            <v>26780000</v>
          </cell>
          <cell r="AQ1062">
            <v>6180000</v>
          </cell>
          <cell r="AR1062">
            <v>0</v>
          </cell>
          <cell r="AS1062" t="e">
            <v>#N/A</v>
          </cell>
          <cell r="AT1062">
            <v>1334</v>
          </cell>
          <cell r="AV1062">
            <v>26780000</v>
          </cell>
          <cell r="AW1062" t="str">
            <v>O23011601010000007715</v>
          </cell>
          <cell r="AX1062" t="str">
            <v>INVERSION</v>
          </cell>
          <cell r="AZ1062" t="str">
            <v>5000358463</v>
          </cell>
          <cell r="BA1062">
            <v>1292</v>
          </cell>
          <cell r="BB1062">
            <v>44810</v>
          </cell>
          <cell r="BC1062">
            <v>26780000</v>
          </cell>
          <cell r="BK1062" t="str">
            <v/>
          </cell>
          <cell r="CE1062" t="str">
            <v/>
          </cell>
          <cell r="CF1062" t="str">
            <v/>
          </cell>
          <cell r="EO1062">
            <v>44942</v>
          </cell>
          <cell r="EP1062">
            <v>45842</v>
          </cell>
        </row>
        <row r="1063">
          <cell r="E1063">
            <v>1028</v>
          </cell>
          <cell r="F1063" t="str">
            <v>1028-2022</v>
          </cell>
          <cell r="G1063" t="str">
            <v>CO1.PCCNTR.4024134</v>
          </cell>
          <cell r="H1063" t="e">
            <v>#N/A</v>
          </cell>
          <cell r="I1063" t="str">
            <v>En Ejecución</v>
          </cell>
          <cell r="J1063" t="str">
            <v>https://community.secop.gov.co/Public/Tendering/OpportunityDetail/Index?noticeUID=CO1.NTC.3276663&amp;isFromPublicArea=True&amp;isModal=False</v>
          </cell>
          <cell r="K1063" t="str">
            <v>SDHT-SDB-PSP-139-2022</v>
          </cell>
          <cell r="L1063" t="str">
            <v>X</v>
          </cell>
          <cell r="N1063" t="str">
            <v>CC</v>
          </cell>
          <cell r="O1063">
            <v>86054530</v>
          </cell>
          <cell r="Q1063" t="str">
            <v>CAMACHO CESPEDES</v>
          </cell>
          <cell r="R1063" t="str">
            <v>LUIS ARTURO</v>
          </cell>
          <cell r="S1063" t="str">
            <v>No Aplica</v>
          </cell>
          <cell r="T1063" t="str">
            <v>LUIS ARTURO CAMACHO CESPEDES</v>
          </cell>
          <cell r="U1063" t="str">
            <v>M</v>
          </cell>
          <cell r="V1063">
            <v>44818</v>
          </cell>
          <cell r="W1063">
            <v>44823</v>
          </cell>
          <cell r="X1063">
            <v>44820</v>
          </cell>
          <cell r="Y1063">
            <v>44926</v>
          </cell>
          <cell r="Z1063" t="str">
            <v>Contratación Directa</v>
          </cell>
          <cell r="AA1063" t="str">
            <v>Contrato</v>
          </cell>
          <cell r="AB1063" t="str">
            <v>Prestación de Servicios Profesionales</v>
          </cell>
          <cell r="AC1063" t="str">
            <v>PRESTAR SERVICIOS PROFESIONALES PARA EL DESARROLLO, EVALUACIÓN Y SEGUIMIENTO DEL COMPONENTE TÉCNICO EN LA ESTRUCTURACIÓN DE INMUEBLES PARA MEJORAMIENTOS DE VIVIENDA - MODALIDAD HABITABILIDAD EN LOS TERRITORIOS PRIORIZADOS POR LA SECRETARÍA DISTRITAL DEL HÁBITAT</v>
          </cell>
          <cell r="AD1063">
            <v>44823</v>
          </cell>
          <cell r="AF1063">
            <v>44823</v>
          </cell>
          <cell r="AH1063">
            <v>3</v>
          </cell>
          <cell r="AI1063">
            <v>15</v>
          </cell>
          <cell r="AJ1063">
            <v>3.5</v>
          </cell>
          <cell r="AK1063">
            <v>3</v>
          </cell>
          <cell r="AL1063">
            <v>15</v>
          </cell>
          <cell r="AM1063">
            <v>44929</v>
          </cell>
          <cell r="AN1063">
            <v>44929</v>
          </cell>
          <cell r="AO1063">
            <v>22750000</v>
          </cell>
          <cell r="AP1063">
            <v>22750000</v>
          </cell>
          <cell r="AQ1063">
            <v>6500000</v>
          </cell>
          <cell r="AR1063">
            <v>0</v>
          </cell>
          <cell r="AS1063" t="e">
            <v>#N/A</v>
          </cell>
          <cell r="AT1063">
            <v>1407</v>
          </cell>
          <cell r="AV1063">
            <v>22750000</v>
          </cell>
          <cell r="AW1063" t="str">
            <v>O23011601010000007715</v>
          </cell>
          <cell r="AX1063" t="str">
            <v>INVERSION</v>
          </cell>
          <cell r="AZ1063" t="str">
            <v>5000363671</v>
          </cell>
          <cell r="BA1063">
            <v>1322</v>
          </cell>
          <cell r="BB1063">
            <v>44819</v>
          </cell>
          <cell r="BC1063">
            <v>22750000</v>
          </cell>
          <cell r="BK1063" t="str">
            <v/>
          </cell>
          <cell r="CE1063" t="str">
            <v/>
          </cell>
          <cell r="CF1063" t="str">
            <v/>
          </cell>
          <cell r="EO1063">
            <v>44929</v>
          </cell>
          <cell r="EP1063">
            <v>45829</v>
          </cell>
        </row>
        <row r="1064">
          <cell r="E1064">
            <v>1029</v>
          </cell>
          <cell r="F1064" t="str">
            <v>1029-2022</v>
          </cell>
          <cell r="G1064" t="str">
            <v>CO1.PCCNTR.3969628</v>
          </cell>
          <cell r="H1064" t="str">
            <v xml:space="preserve">BRINDAR EL  100 % DE ASESORÍAS TÉCNICAS AL TOTAL DE LOS PROYECTOS DE INVERSIÓN DE LA SDHT.    </v>
          </cell>
          <cell r="I1064" t="str">
            <v>En ejecución</v>
          </cell>
          <cell r="J1064" t="str">
            <v>https://community.secop.gov.co/Public/Tendering/OpportunityDetail/Index?noticeUID=CO1.NTC.3208247&amp;isFromPublicArea=True&amp;isModal=False</v>
          </cell>
          <cell r="K1064" t="str">
            <v>SDHT-SDPP-PSP-032-2022</v>
          </cell>
          <cell r="L1064" t="str">
            <v>X</v>
          </cell>
          <cell r="N1064" t="str">
            <v>CC</v>
          </cell>
          <cell r="O1064">
            <v>52164280</v>
          </cell>
          <cell r="Q1064" t="str">
            <v>CHAMORRO MONTOYA</v>
          </cell>
          <cell r="R1064" t="str">
            <v>CHIRLEY</v>
          </cell>
          <cell r="S1064" t="str">
            <v>No Aplica</v>
          </cell>
          <cell r="T1064" t="str">
            <v>CHIRLEY CHAMORRO MONTOYA</v>
          </cell>
          <cell r="U1064" t="str">
            <v>F</v>
          </cell>
          <cell r="V1064">
            <v>44803</v>
          </cell>
          <cell r="W1064">
            <v>44805</v>
          </cell>
          <cell r="X1064">
            <v>44805</v>
          </cell>
          <cell r="Y1064">
            <v>44909</v>
          </cell>
          <cell r="Z1064" t="str">
            <v>Contratación Directa</v>
          </cell>
          <cell r="AA1064" t="str">
            <v>Contrato</v>
          </cell>
          <cell r="AB1064" t="str">
            <v>Prestación de Servicios Profesionales</v>
          </cell>
          <cell r="AC1064" t="str">
            <v>PRESTAR SERVICIOS PROFESIONALES EN LA SUBDIRECCIÓN DE PROGRAMAS Y PROYECTOS PARA LA REVISIÓN DE LA FORMULACIÓN, REFORMULACIÓN, ACTUALIZACIÓN Y SEGUIMIENTO A LAS METAS Y RESULTADOS DE LOS PROYECTOS DE INVERSIÓN DE LA SDHT DE CONFORMIDAD CON LOS PLAZOS Y REQUISITOS ESTABLECIDOS EN LA NORMATIVIDAD VIGENTE, ASÍ COMO SER EL ENLACE EN LOS ASUNTOS DE PLANEACIÓN SECTORIAL.</v>
          </cell>
          <cell r="AD1064">
            <v>44805</v>
          </cell>
          <cell r="AF1064">
            <v>44805</v>
          </cell>
          <cell r="AH1064">
            <v>3</v>
          </cell>
          <cell r="AI1064">
            <v>15</v>
          </cell>
          <cell r="AJ1064">
            <v>3.5</v>
          </cell>
          <cell r="AK1064">
            <v>3</v>
          </cell>
          <cell r="AL1064">
            <v>15</v>
          </cell>
          <cell r="AM1064">
            <v>44910</v>
          </cell>
          <cell r="AN1064">
            <v>44910</v>
          </cell>
          <cell r="AO1064">
            <v>28350000</v>
          </cell>
          <cell r="AP1064">
            <v>28350000</v>
          </cell>
          <cell r="AQ1064">
            <v>8100000</v>
          </cell>
          <cell r="AR1064">
            <v>0</v>
          </cell>
          <cell r="AS1064" t="e">
            <v>#N/A</v>
          </cell>
          <cell r="AT1064">
            <v>1350</v>
          </cell>
          <cell r="AU1064">
            <v>44792</v>
          </cell>
          <cell r="AV1064">
            <v>28350000</v>
          </cell>
          <cell r="AW1064" t="str">
            <v>O23011605560000007602</v>
          </cell>
          <cell r="AX1064" t="str">
            <v>INVERSION</v>
          </cell>
          <cell r="AZ1064">
            <v>5000356510</v>
          </cell>
          <cell r="BA1064">
            <v>1275</v>
          </cell>
          <cell r="BB1064">
            <v>44804</v>
          </cell>
          <cell r="BC1064">
            <v>28350000</v>
          </cell>
          <cell r="BK1064" t="str">
            <v/>
          </cell>
          <cell r="CE1064" t="str">
            <v/>
          </cell>
          <cell r="CF1064" t="str">
            <v/>
          </cell>
          <cell r="EO1064">
            <v>44910</v>
          </cell>
          <cell r="EP1064">
            <v>45810</v>
          </cell>
        </row>
        <row r="1065">
          <cell r="E1065">
            <v>1030</v>
          </cell>
          <cell r="F1065" t="str">
            <v>1030-2022</v>
          </cell>
          <cell r="G1065" t="str">
            <v>CO1.PCCNTR.3974376</v>
          </cell>
          <cell r="H1065" t="str">
            <v>IMPLEMENTAR 1  SISTEMA  DE LA SDHT</v>
          </cell>
          <cell r="I1065" t="str">
            <v>En Ejecución</v>
          </cell>
          <cell r="J1065" t="str">
            <v>https://community.secop.gov.co/Public/Tendering/OpportunityDetail/Index?noticeUID=CO1.NTC.3215488&amp;isFromPublicArea=True&amp;isModal=False</v>
          </cell>
          <cell r="K1065" t="str">
            <v>SDHT-SDA-PSAG-061-2022</v>
          </cell>
          <cell r="L1065" t="str">
            <v>X</v>
          </cell>
          <cell r="N1065" t="str">
            <v>CC</v>
          </cell>
          <cell r="O1065">
            <v>51739179</v>
          </cell>
          <cell r="Q1065" t="str">
            <v>SIMBAQUEVA POVEDA</v>
          </cell>
          <cell r="R1065" t="str">
            <v>HILDA MERCEDES</v>
          </cell>
          <cell r="S1065" t="str">
            <v>No Aplica</v>
          </cell>
          <cell r="T1065" t="str">
            <v>HILDA MERCEDES SIMBAQUEVA POVEDA</v>
          </cell>
          <cell r="U1065" t="str">
            <v>F</v>
          </cell>
          <cell r="V1065">
            <v>44804</v>
          </cell>
          <cell r="W1065">
            <v>44806</v>
          </cell>
          <cell r="X1065">
            <v>44805</v>
          </cell>
          <cell r="Y1065">
            <v>44926</v>
          </cell>
          <cell r="Z1065" t="str">
            <v>Contratación Directa</v>
          </cell>
          <cell r="AA1065" t="str">
            <v>Contrato</v>
          </cell>
          <cell r="AB1065" t="str">
            <v>Prestación de Servicios  de Apoyo a la Gestión</v>
          </cell>
          <cell r="AC1065" t="str">
            <v>Prestar servicios de apoyo administrativo en los procesos a cargo de Talento Humano de la Subdirección Administrativa.</v>
          </cell>
          <cell r="AD1065">
            <v>44806</v>
          </cell>
          <cell r="AE1065">
            <v>44806</v>
          </cell>
          <cell r="AF1065">
            <v>44806</v>
          </cell>
          <cell r="AH1065">
            <v>5</v>
          </cell>
          <cell r="AI1065">
            <v>18</v>
          </cell>
          <cell r="AJ1065">
            <v>5.6</v>
          </cell>
          <cell r="AK1065">
            <v>5</v>
          </cell>
          <cell r="AL1065">
            <v>18</v>
          </cell>
          <cell r="AM1065">
            <v>44976</v>
          </cell>
          <cell r="AN1065">
            <v>44976</v>
          </cell>
          <cell r="AO1065">
            <v>20160000</v>
          </cell>
          <cell r="AP1065">
            <v>20160000</v>
          </cell>
          <cell r="AQ1065">
            <v>3600000</v>
          </cell>
          <cell r="AR1065">
            <v>0</v>
          </cell>
          <cell r="AS1065" t="e">
            <v>#N/A</v>
          </cell>
          <cell r="AT1065">
            <v>1308</v>
          </cell>
          <cell r="AV1065">
            <v>20160000</v>
          </cell>
          <cell r="AW1065" t="str">
            <v>O23011605560000007754</v>
          </cell>
          <cell r="AX1065" t="str">
            <v>INVERSION</v>
          </cell>
          <cell r="AZ1065">
            <v>5000357498</v>
          </cell>
          <cell r="BA1065">
            <v>1283</v>
          </cell>
          <cell r="BB1065">
            <v>44805</v>
          </cell>
          <cell r="BC1065">
            <v>20160000</v>
          </cell>
          <cell r="BK1065" t="str">
            <v/>
          </cell>
          <cell r="CE1065" t="str">
            <v/>
          </cell>
          <cell r="CF1065" t="str">
            <v/>
          </cell>
          <cell r="EO1065">
            <v>44976</v>
          </cell>
          <cell r="EP1065">
            <v>45876</v>
          </cell>
        </row>
        <row r="1066">
          <cell r="E1066">
            <v>1031</v>
          </cell>
          <cell r="F1066" t="str">
            <v>1031-2022</v>
          </cell>
          <cell r="G1066" t="str">
            <v>CO1.PCCNTR.3985018</v>
          </cell>
          <cell r="H1066" t="e">
            <v>#N/A</v>
          </cell>
          <cell r="I1066" t="str">
            <v>En Ejecución</v>
          </cell>
          <cell r="J1066" t="str">
            <v>https://community.secop.gov.co/Public/Tendering/OpportunityDetail/Index?noticeUID=CO1.NTC.3228523&amp;isFromPublicArea=True&amp;isModal=False</v>
          </cell>
          <cell r="K1066" t="str">
            <v>SDHT-SDAC-SDPSP-028-2022</v>
          </cell>
          <cell r="L1066" t="str">
            <v>X</v>
          </cell>
          <cell r="N1066" t="str">
            <v>CC</v>
          </cell>
          <cell r="O1066">
            <v>10966540</v>
          </cell>
          <cell r="Q1066" t="str">
            <v>PEÑARANDA CASTILLA</v>
          </cell>
          <cell r="R1066" t="str">
            <v>DANILO</v>
          </cell>
          <cell r="S1066" t="str">
            <v>No Aplica</v>
          </cell>
          <cell r="T1066" t="str">
            <v>DANILO PEÑARANDA CASTILLA</v>
          </cell>
          <cell r="U1066" t="str">
            <v>M</v>
          </cell>
          <cell r="V1066">
            <v>44806</v>
          </cell>
          <cell r="W1066" t="str">
            <v>No Aplica</v>
          </cell>
          <cell r="X1066">
            <v>44809</v>
          </cell>
          <cell r="Y1066">
            <v>44931</v>
          </cell>
          <cell r="Z1066" t="str">
            <v>Contratación Directa</v>
          </cell>
          <cell r="AA1066" t="str">
            <v>Contrato</v>
          </cell>
          <cell r="AB1066" t="str">
            <v>Prestación de Servicios Profesionales</v>
          </cell>
          <cell r="AC1066" t="str">
            <v>PRESTAR SERVICIOS PROFESIONALES PARA EL DESARROLLO Y/O ACTUALIZACIÓN DE LAS INTERFACES DE USUARIO Y DISEÑO DE EXPERIENCIA DE LA PLATAFORMA DE REALIZACIÓN DE TRAMITES Y HERRAMIENTAS CONEXAS</v>
          </cell>
          <cell r="AD1066">
            <v>44809</v>
          </cell>
          <cell r="AF1066">
            <v>44809</v>
          </cell>
          <cell r="AH1066">
            <v>4</v>
          </cell>
          <cell r="AI1066">
            <v>0</v>
          </cell>
          <cell r="AJ1066">
            <v>4</v>
          </cell>
          <cell r="AK1066">
            <v>4</v>
          </cell>
          <cell r="AL1066">
            <v>0</v>
          </cell>
          <cell r="AO1066">
            <v>35200000</v>
          </cell>
          <cell r="AP1066">
            <v>35200000</v>
          </cell>
          <cell r="AQ1066">
            <v>8800000</v>
          </cell>
          <cell r="AR1066">
            <v>0</v>
          </cell>
          <cell r="AS1066" t="e">
            <v>#N/A</v>
          </cell>
          <cell r="AT1066">
            <v>1253</v>
          </cell>
          <cell r="AV1066">
            <v>35200000</v>
          </cell>
          <cell r="AW1066" t="str">
            <v>O23011601190000007747</v>
          </cell>
          <cell r="AX1066" t="str">
            <v>INVERSION</v>
          </cell>
          <cell r="AZ1066">
            <v>5000357780</v>
          </cell>
          <cell r="BA1066">
            <v>1284</v>
          </cell>
          <cell r="BB1066">
            <v>44806</v>
          </cell>
          <cell r="BC1066">
            <v>35200000</v>
          </cell>
          <cell r="BK1066" t="str">
            <v/>
          </cell>
          <cell r="CE1066" t="str">
            <v/>
          </cell>
          <cell r="CF1066" t="str">
            <v/>
          </cell>
          <cell r="EO1066">
            <v>0</v>
          </cell>
          <cell r="EP1066">
            <v>900</v>
          </cell>
        </row>
        <row r="1067">
          <cell r="E1067">
            <v>1032</v>
          </cell>
          <cell r="F1067" t="str">
            <v>1032-2022</v>
          </cell>
          <cell r="G1067" t="str">
            <v>CO1.PCCNTR.3987761</v>
          </cell>
          <cell r="H1067" t="e">
            <v>#N/A</v>
          </cell>
          <cell r="I1067" t="str">
            <v>En Ejecución</v>
          </cell>
          <cell r="J1067" t="str">
            <v>https://community.secop.gov.co/Public/Tendering/OpportunityDetail/Index?noticeUID=CO1.NTC.3230996&amp;isFromPublicArea=True&amp;isModal=False</v>
          </cell>
          <cell r="K1067" t="str">
            <v>SDHT-SDRPRI-PSP-039-2022</v>
          </cell>
          <cell r="N1067" t="str">
            <v>CC</v>
          </cell>
          <cell r="O1067">
            <v>43209245</v>
          </cell>
          <cell r="Q1067" t="str">
            <v>ORTEGA CRUZ</v>
          </cell>
          <cell r="R1067" t="str">
            <v>MARIA CATHERINE</v>
          </cell>
          <cell r="S1067" t="str">
            <v>No Aplica</v>
          </cell>
          <cell r="T1067" t="str">
            <v>MARIA CATHERINE ORTEGA CRUZ</v>
          </cell>
          <cell r="U1067" t="str">
            <v>F</v>
          </cell>
          <cell r="V1067">
            <v>44809</v>
          </cell>
          <cell r="W1067" t="str">
            <v>No Aplica</v>
          </cell>
          <cell r="X1067">
            <v>44810</v>
          </cell>
          <cell r="Y1067">
            <v>44933</v>
          </cell>
          <cell r="Z1067" t="str">
            <v>Contratación Directa</v>
          </cell>
          <cell r="AA1067" t="str">
            <v>Contrato</v>
          </cell>
          <cell r="AB1067" t="str">
            <v>Prestación de Servicios Profesionales</v>
          </cell>
          <cell r="AC1067" t="str">
            <v>Prestar servicios profesionales para el diseño de estrategias y la divulgación pedagógica en el marco de la gestión de conocimiento de la SDHT</v>
          </cell>
          <cell r="AD1067">
            <v>44810</v>
          </cell>
          <cell r="AF1067">
            <v>44810</v>
          </cell>
          <cell r="AH1067">
            <v>4</v>
          </cell>
          <cell r="AI1067">
            <v>0</v>
          </cell>
          <cell r="AJ1067">
            <v>4</v>
          </cell>
          <cell r="AK1067">
            <v>4</v>
          </cell>
          <cell r="AL1067">
            <v>0</v>
          </cell>
          <cell r="AO1067">
            <v>21200000</v>
          </cell>
          <cell r="AP1067">
            <v>21200000</v>
          </cell>
          <cell r="AQ1067">
            <v>5300000</v>
          </cell>
          <cell r="AR1067">
            <v>0</v>
          </cell>
          <cell r="AS1067" t="e">
            <v>#N/A</v>
          </cell>
          <cell r="AT1067">
            <v>1265</v>
          </cell>
          <cell r="AV1067">
            <v>26500000</v>
          </cell>
          <cell r="AW1067" t="str">
            <v>O23011601190000007825</v>
          </cell>
          <cell r="AX1067" t="str">
            <v>INVERSION</v>
          </cell>
          <cell r="AZ1067" t="str">
            <v>5000358372</v>
          </cell>
          <cell r="BA1067">
            <v>1290</v>
          </cell>
          <cell r="BB1067">
            <v>44809</v>
          </cell>
          <cell r="BC1067">
            <v>21200000</v>
          </cell>
          <cell r="BK1067" t="str">
            <v/>
          </cell>
          <cell r="CE1067" t="str">
            <v/>
          </cell>
          <cell r="CF1067" t="str">
            <v/>
          </cell>
          <cell r="EO1067">
            <v>0</v>
          </cell>
          <cell r="EP1067">
            <v>900</v>
          </cell>
        </row>
        <row r="1068">
          <cell r="E1068">
            <v>1033</v>
          </cell>
          <cell r="F1068" t="str">
            <v>1033-2022</v>
          </cell>
          <cell r="G1068" t="str">
            <v>CO1.PCCNTR.3987717</v>
          </cell>
          <cell r="H1068" t="e">
            <v>#N/A</v>
          </cell>
          <cell r="I1068" t="str">
            <v>En Ejecución</v>
          </cell>
          <cell r="J1068" t="str">
            <v>https://community.secop.gov.co/Public/Tendering/OpportunityDetail/Index?noticeUID=CO1.NTC.3230583&amp;isFromPublicArea=True&amp;isModal=False</v>
          </cell>
          <cell r="K1068" t="str">
            <v>SDHT-SDF-PSP-020-2022</v>
          </cell>
          <cell r="N1068" t="str">
            <v>CC</v>
          </cell>
          <cell r="O1068">
            <v>19325842</v>
          </cell>
          <cell r="Q1068" t="str">
            <v>BUITRAGO MEDINA</v>
          </cell>
          <cell r="R1068" t="str">
            <v>PEDRO MARIO</v>
          </cell>
          <cell r="S1068" t="str">
            <v>No Aplica</v>
          </cell>
          <cell r="T1068" t="str">
            <v>PEDRO MARIO BUITRAGO MEDINA</v>
          </cell>
          <cell r="U1068" t="str">
            <v>M</v>
          </cell>
          <cell r="V1068">
            <v>44809</v>
          </cell>
          <cell r="W1068" t="str">
            <v>No Aplica</v>
          </cell>
          <cell r="X1068">
            <v>44811</v>
          </cell>
          <cell r="Y1068">
            <v>44952</v>
          </cell>
          <cell r="Z1068" t="str">
            <v>Contratación Directa</v>
          </cell>
          <cell r="AA1068" t="str">
            <v>Contrato</v>
          </cell>
          <cell r="AB1068" t="str">
            <v>Prestación de Servicios Profesionales</v>
          </cell>
          <cell r="AC1068" t="str">
            <v>PRESTAR SERVICIOS PROFESIONALES PARA APOYAR EL PROCESO DE PAGOS Y EL REPORTE DE LA EXOGENA NACIONAL A CARGO DE LA SUBDIRECCION FINANCIERA DE LA SECRETARIA DISTRITAL DEL HABITAT</v>
          </cell>
          <cell r="AD1068">
            <v>44811</v>
          </cell>
          <cell r="AE1068">
            <v>44811</v>
          </cell>
          <cell r="AF1068">
            <v>44811</v>
          </cell>
          <cell r="AG1068">
            <v>44932</v>
          </cell>
          <cell r="AH1068">
            <v>4</v>
          </cell>
          <cell r="AI1068">
            <v>20</v>
          </cell>
          <cell r="AJ1068">
            <v>4.666666666666667</v>
          </cell>
          <cell r="AK1068">
            <v>4</v>
          </cell>
          <cell r="AL1068">
            <v>20</v>
          </cell>
          <cell r="AM1068">
            <v>44952</v>
          </cell>
          <cell r="AN1068">
            <v>44952</v>
          </cell>
          <cell r="AO1068">
            <v>31266667</v>
          </cell>
          <cell r="AP1068">
            <v>31266667</v>
          </cell>
          <cell r="AQ1068">
            <v>6700000</v>
          </cell>
          <cell r="AR1068">
            <v>-0.3333333320915699</v>
          </cell>
          <cell r="AS1068" t="e">
            <v>#N/A</v>
          </cell>
          <cell r="AT1068">
            <v>1314</v>
          </cell>
          <cell r="AV1068">
            <v>31266667</v>
          </cell>
          <cell r="AW1068" t="str">
            <v>O23011605560000007754</v>
          </cell>
          <cell r="AX1068" t="str">
            <v>INVERSION</v>
          </cell>
          <cell r="AZ1068">
            <v>5000358459</v>
          </cell>
          <cell r="BA1068">
            <v>1291</v>
          </cell>
          <cell r="BB1068">
            <v>44810</v>
          </cell>
          <cell r="BC1068">
            <v>31266667</v>
          </cell>
          <cell r="BK1068" t="str">
            <v/>
          </cell>
          <cell r="CE1068" t="str">
            <v/>
          </cell>
          <cell r="CF1068" t="str">
            <v/>
          </cell>
          <cell r="EO1068">
            <v>44952</v>
          </cell>
          <cell r="EP1068">
            <v>45852</v>
          </cell>
        </row>
        <row r="1069">
          <cell r="E1069">
            <v>1034</v>
          </cell>
          <cell r="F1069" t="str">
            <v>1034-2022</v>
          </cell>
          <cell r="G1069" t="str">
            <v>CO1.PCCNTR.3988379</v>
          </cell>
          <cell r="H1069" t="e">
            <v>#N/A</v>
          </cell>
          <cell r="I1069" t="str">
            <v>En Ejecución</v>
          </cell>
          <cell r="J1069" t="str">
            <v>https://community.secop.gov.co/Public/Tendering/OpportunityDetail/Index?noticeUID=CO1.NTC.3231960&amp;isFromPublicArea=True&amp;isModal=False</v>
          </cell>
          <cell r="K1069" t="str">
            <v>SDHT-SDIS-PSP-057-2022</v>
          </cell>
          <cell r="N1069" t="str">
            <v>CC</v>
          </cell>
          <cell r="O1069">
            <v>80150447</v>
          </cell>
          <cell r="Q1069" t="str">
            <v>REDONDO ORTEGÓN</v>
          </cell>
          <cell r="R1069" t="str">
            <v>JOHAN MANUEL</v>
          </cell>
          <cell r="S1069" t="str">
            <v>No Aplica</v>
          </cell>
          <cell r="T1069" t="str">
            <v>JOHAN MANUEL REDONDO ORTEGÓN</v>
          </cell>
          <cell r="U1069" t="str">
            <v>M</v>
          </cell>
          <cell r="V1069">
            <v>44809</v>
          </cell>
          <cell r="W1069">
            <v>44812</v>
          </cell>
          <cell r="X1069">
            <v>44810</v>
          </cell>
          <cell r="Y1069">
            <v>44930</v>
          </cell>
          <cell r="Z1069" t="str">
            <v>Contratación Directa</v>
          </cell>
          <cell r="AA1069" t="str">
            <v>Contrato</v>
          </cell>
          <cell r="AB1069" t="str">
            <v>Prestación de Servicios Profesionales</v>
          </cell>
          <cell r="AC1069" t="str">
            <v>Prestar servicios profesionales de apoyo técnico a la subsecretaría de planeación y política para la planeación estratégica, el modelamiento y análisis de información para las Políticas del sector Hábitat.</v>
          </cell>
          <cell r="AD1069">
            <v>44812</v>
          </cell>
          <cell r="AF1069">
            <v>44812</v>
          </cell>
          <cell r="AH1069">
            <v>4</v>
          </cell>
          <cell r="AI1069">
            <v>0</v>
          </cell>
          <cell r="AJ1069">
            <v>4</v>
          </cell>
          <cell r="AK1069">
            <v>4</v>
          </cell>
          <cell r="AL1069">
            <v>0</v>
          </cell>
          <cell r="AO1069">
            <v>30000000</v>
          </cell>
          <cell r="AP1069">
            <v>30000000</v>
          </cell>
          <cell r="AQ1069">
            <v>7500000</v>
          </cell>
          <cell r="AR1069">
            <v>0</v>
          </cell>
          <cell r="AS1069" t="e">
            <v>#N/A</v>
          </cell>
          <cell r="AT1069">
            <v>1356</v>
          </cell>
          <cell r="AV1069">
            <v>37567550</v>
          </cell>
          <cell r="AW1069" t="str">
            <v>O23011601190000007721</v>
          </cell>
          <cell r="AX1069" t="str">
            <v>INVERSION</v>
          </cell>
          <cell r="AZ1069">
            <v>5000358467</v>
          </cell>
          <cell r="BA1069">
            <v>1293</v>
          </cell>
          <cell r="BB1069">
            <v>44810</v>
          </cell>
          <cell r="BC1069">
            <v>30000000</v>
          </cell>
          <cell r="BK1069" t="str">
            <v/>
          </cell>
          <cell r="CE1069" t="str">
            <v/>
          </cell>
          <cell r="CF1069" t="str">
            <v/>
          </cell>
          <cell r="EO1069">
            <v>0</v>
          </cell>
          <cell r="EP1069">
            <v>900</v>
          </cell>
        </row>
        <row r="1070">
          <cell r="E1070">
            <v>1035</v>
          </cell>
          <cell r="F1070" t="str">
            <v>1035-2022</v>
          </cell>
          <cell r="G1070" t="str">
            <v>CO1.PCCNTR.3991502</v>
          </cell>
          <cell r="H1070" t="e">
            <v>#N/A</v>
          </cell>
          <cell r="I1070" t="str">
            <v>En Ejecución</v>
          </cell>
          <cell r="J1070" t="str">
            <v>https://community.secop.gov.co/Public/Tendering/OpportunityDetail/Index?noticeUID=CO1.NTC.3235410&amp;isFromPublicArea=True&amp;isModal=False</v>
          </cell>
          <cell r="K1070" t="str">
            <v>SDHT-SDPP-PSP-033-2022</v>
          </cell>
          <cell r="N1070" t="str">
            <v>CC</v>
          </cell>
          <cell r="O1070">
            <v>1036928229</v>
          </cell>
          <cell r="Q1070" t="str">
            <v>PUERTA PELAEZ</v>
          </cell>
          <cell r="R1070" t="str">
            <v>LEIDY</v>
          </cell>
          <cell r="S1070" t="str">
            <v>No Aplica</v>
          </cell>
          <cell r="T1070" t="str">
            <v>LEIDY PUERTA PELAEZ</v>
          </cell>
          <cell r="U1070" t="str">
            <v>F</v>
          </cell>
          <cell r="V1070">
            <v>44810</v>
          </cell>
          <cell r="W1070" t="str">
            <v>No Aplica</v>
          </cell>
          <cell r="X1070">
            <v>44811</v>
          </cell>
          <cell r="Y1070">
            <v>44841</v>
          </cell>
          <cell r="Z1070" t="str">
            <v>Contratación Directa</v>
          </cell>
          <cell r="AA1070" t="str">
            <v>Contrato</v>
          </cell>
          <cell r="AB1070" t="str">
            <v>Prestación de Servicios Profesionales</v>
          </cell>
          <cell r="AC1070" t="str">
            <v>Prestar servicios profesionales para apoyar la implementación del Sistema de Gestión Ambiental bajo los estándares del Modelo Integrado de Planeación y Gestión y los requisitos de la norma ISO 14001-2015, así como, apoyar el desarrollo de la formulación y ejecución de las actividades correspondientes al Plan Institucional de Gestión Ambiental - PIGA.</v>
          </cell>
          <cell r="AD1070">
            <v>44811</v>
          </cell>
          <cell r="AE1070">
            <v>44811</v>
          </cell>
          <cell r="AF1070">
            <v>44811</v>
          </cell>
          <cell r="AG1070">
            <v>44834</v>
          </cell>
          <cell r="AH1070">
            <v>0</v>
          </cell>
          <cell r="AI1070">
            <v>24</v>
          </cell>
          <cell r="AJ1070">
            <v>0.8</v>
          </cell>
          <cell r="AK1070">
            <v>0</v>
          </cell>
          <cell r="AL1070">
            <v>24</v>
          </cell>
          <cell r="AM1070">
            <v>44834</v>
          </cell>
          <cell r="AN1070">
            <v>44834</v>
          </cell>
          <cell r="AO1070">
            <v>7210000</v>
          </cell>
          <cell r="AP1070">
            <v>7210000</v>
          </cell>
          <cell r="AQ1070">
            <v>7210000</v>
          </cell>
          <cell r="AR1070">
            <v>-1442000</v>
          </cell>
          <cell r="AS1070" t="e">
            <v>#N/A</v>
          </cell>
          <cell r="AT1070">
            <v>1364</v>
          </cell>
          <cell r="AV1070">
            <v>7210000</v>
          </cell>
          <cell r="AW1070" t="str">
            <v>O23011605560000007602</v>
          </cell>
          <cell r="AX1070" t="str">
            <v>INVERSION</v>
          </cell>
          <cell r="AZ1070" t="str">
            <v>5000358792</v>
          </cell>
          <cell r="BA1070">
            <v>1297</v>
          </cell>
          <cell r="BB1070">
            <v>44810</v>
          </cell>
          <cell r="BC1070">
            <v>7210000</v>
          </cell>
          <cell r="BK1070" t="str">
            <v/>
          </cell>
          <cell r="CE1070" t="str">
            <v/>
          </cell>
          <cell r="CF1070" t="str">
            <v/>
          </cell>
          <cell r="EG1070">
            <v>44832</v>
          </cell>
          <cell r="EI1070">
            <v>1442000</v>
          </cell>
          <cell r="EJ1070" t="str">
            <v>Por fecha de Inicio del contrato</v>
          </cell>
          <cell r="EO1070">
            <v>44834</v>
          </cell>
          <cell r="EP1070">
            <v>45734</v>
          </cell>
        </row>
        <row r="1071">
          <cell r="E1071">
            <v>1036</v>
          </cell>
          <cell r="F1071" t="str">
            <v>1036-2022</v>
          </cell>
          <cell r="G1071" t="str">
            <v>CO1.PCCNTR.4065793</v>
          </cell>
          <cell r="H1071" t="e">
            <v>#N/A</v>
          </cell>
          <cell r="I1071" t="str">
            <v>En Ejecución</v>
          </cell>
          <cell r="J1071" t="str">
            <v>https://community.secop.gov.co/Public/Tendering/OpportunityDetail/Index?noticeUID=CO1.NTC.3327953&amp;isFromPublicArea=True&amp;isModal=False</v>
          </cell>
          <cell r="K1071" t="str">
            <v>SDHT-SDSP-PSAG-035-2022</v>
          </cell>
          <cell r="L1071" t="str">
            <v>X</v>
          </cell>
          <cell r="N1071" t="str">
            <v>CC</v>
          </cell>
          <cell r="O1071">
            <v>1013617405</v>
          </cell>
          <cell r="Q1071" t="str">
            <v>SERRANO ESPINAL</v>
          </cell>
          <cell r="R1071" t="str">
            <v>JESSICA TATIANA</v>
          </cell>
          <cell r="S1071" t="str">
            <v>No Aplica</v>
          </cell>
          <cell r="T1071" t="str">
            <v>JESSICA TATIANA SERRANO ESPINAL</v>
          </cell>
          <cell r="U1071" t="str">
            <v>F</v>
          </cell>
          <cell r="V1071">
            <v>44832</v>
          </cell>
          <cell r="W1071" t="str">
            <v>No Aplica</v>
          </cell>
          <cell r="X1071">
            <v>44833</v>
          </cell>
          <cell r="Y1071">
            <v>44949</v>
          </cell>
          <cell r="Z1071" t="str">
            <v>Contratación Directa</v>
          </cell>
          <cell r="AA1071" t="str">
            <v>Contrato</v>
          </cell>
          <cell r="AB1071" t="str">
            <v>Prestación de Servicios  de Apoyo a la Gestión</v>
          </cell>
          <cell r="AC1071" t="str">
            <v>PRESTACIÓN DE SERVICIOS DE APOYO A LA GESTIÓN PARA EL DESARROLLO DE ACTIVIDADES OPERATIVAS QUE PERMITAN EL MANEJO, CLASIFICACIÓN Y ORGANIZACIÓN DEL ARCHIVO FÍSICO Y DIGITAL DE LA SUBDIRECCIÓN DE SERVICIOS PÚBLICOS</v>
          </cell>
          <cell r="AD1071">
            <v>44834</v>
          </cell>
          <cell r="AE1071">
            <v>44834</v>
          </cell>
          <cell r="AF1071">
            <v>44834</v>
          </cell>
          <cell r="AG1071">
            <v>44950</v>
          </cell>
          <cell r="AH1071">
            <v>3</v>
          </cell>
          <cell r="AI1071">
            <v>25</v>
          </cell>
          <cell r="AJ1071">
            <v>3.8333333333333335</v>
          </cell>
          <cell r="AK1071">
            <v>3</v>
          </cell>
          <cell r="AL1071">
            <v>25</v>
          </cell>
          <cell r="AM1071">
            <v>44950</v>
          </cell>
          <cell r="AN1071">
            <v>44950</v>
          </cell>
          <cell r="AO1071">
            <v>13108467</v>
          </cell>
          <cell r="AP1071">
            <v>13108467</v>
          </cell>
          <cell r="AQ1071">
            <v>3419600</v>
          </cell>
          <cell r="AR1071">
            <v>-0.3333333320915699</v>
          </cell>
          <cell r="AS1071" t="e">
            <v>#N/A</v>
          </cell>
          <cell r="AT1071">
            <v>1318</v>
          </cell>
          <cell r="AU1071">
            <v>44783</v>
          </cell>
          <cell r="AW1071" t="str">
            <v>O23011602370000007615</v>
          </cell>
          <cell r="AX1071" t="str">
            <v>INVERSION</v>
          </cell>
          <cell r="AZ1071">
            <v>5000370485</v>
          </cell>
          <cell r="BA1071">
            <v>1370</v>
          </cell>
          <cell r="BB1071">
            <v>44834</v>
          </cell>
          <cell r="BC1071">
            <v>13108467</v>
          </cell>
          <cell r="BK1071" t="str">
            <v/>
          </cell>
          <cell r="CE1071" t="str">
            <v/>
          </cell>
          <cell r="CF1071" t="str">
            <v/>
          </cell>
          <cell r="EO1071">
            <v>44950</v>
          </cell>
          <cell r="EP1071">
            <v>45850</v>
          </cell>
        </row>
        <row r="1072">
          <cell r="E1072">
            <v>1037</v>
          </cell>
          <cell r="F1072" t="str">
            <v>1037-2022</v>
          </cell>
          <cell r="G1072" t="str">
            <v>CO1.PCCNTR.4004090</v>
          </cell>
          <cell r="H1072" t="e">
            <v>#N/A</v>
          </cell>
          <cell r="I1072" t="str">
            <v>En Ejecución</v>
          </cell>
          <cell r="J1072" t="str">
            <v>https://community.secop.gov.co/Public/Tendering/OpportunityDetail/Index?noticeUID=CO1.NTC.3254008&amp;isFromPublicArea=True&amp;isModal=False</v>
          </cell>
          <cell r="K1072" t="str">
            <v>SDHT-SDGS-PSP-050-2022</v>
          </cell>
          <cell r="L1072" t="str">
            <v>X</v>
          </cell>
          <cell r="N1072" t="str">
            <v>CC</v>
          </cell>
          <cell r="O1072">
            <v>1010189929</v>
          </cell>
          <cell r="Q1072" t="str">
            <v>LOPEZ PINTO</v>
          </cell>
          <cell r="R1072" t="str">
            <v>ESTEBAN DAVID</v>
          </cell>
          <cell r="S1072" t="str">
            <v>No Aplica</v>
          </cell>
          <cell r="T1072" t="str">
            <v>ESTEBAN DAVID LOPEZ PINTO</v>
          </cell>
          <cell r="U1072" t="str">
            <v>M</v>
          </cell>
          <cell r="V1072">
            <v>44812</v>
          </cell>
          <cell r="W1072" t="str">
            <v>No Aplica</v>
          </cell>
          <cell r="X1072">
            <v>44813</v>
          </cell>
          <cell r="Y1072">
            <v>44923</v>
          </cell>
          <cell r="Z1072" t="str">
            <v>Contratación Directa</v>
          </cell>
          <cell r="AA1072" t="str">
            <v>Contrato</v>
          </cell>
          <cell r="AB1072" t="str">
            <v>Prestación de Servicios Profesionales</v>
          </cell>
          <cell r="AC1072" t="str">
            <v>Prestar servicios profesionales para realizar el seguimiento, acompañamiento y gestión interinstitucional de los proyectos estratégicos responsabilidad de la Subdirección de Gestión del Suelo</v>
          </cell>
          <cell r="AD1072">
            <v>44813</v>
          </cell>
          <cell r="AF1072">
            <v>44813</v>
          </cell>
          <cell r="AH1072">
            <v>3</v>
          </cell>
          <cell r="AI1072">
            <v>19</v>
          </cell>
          <cell r="AJ1072">
            <v>3.6333333333333333</v>
          </cell>
          <cell r="AK1072">
            <v>3</v>
          </cell>
          <cell r="AL1072">
            <v>19</v>
          </cell>
          <cell r="AM1072">
            <v>44922</v>
          </cell>
          <cell r="AN1072">
            <v>44922</v>
          </cell>
          <cell r="AO1072">
            <v>23980000</v>
          </cell>
          <cell r="AP1072">
            <v>23980000</v>
          </cell>
          <cell r="AQ1072">
            <v>6600000</v>
          </cell>
          <cell r="AR1072">
            <v>0</v>
          </cell>
          <cell r="AS1072" t="e">
            <v>#N/A</v>
          </cell>
          <cell r="AT1072">
            <v>1373</v>
          </cell>
          <cell r="AV1072">
            <v>23980000</v>
          </cell>
          <cell r="AW1072" t="str">
            <v>O23011601190000007798</v>
          </cell>
          <cell r="AX1072" t="str">
            <v>INVERSION</v>
          </cell>
          <cell r="AZ1072">
            <v>5000360200</v>
          </cell>
          <cell r="BA1072">
            <v>1307</v>
          </cell>
          <cell r="BB1072">
            <v>44813</v>
          </cell>
          <cell r="BC1072">
            <v>23980000</v>
          </cell>
          <cell r="BK1072" t="str">
            <v/>
          </cell>
          <cell r="CE1072" t="str">
            <v/>
          </cell>
          <cell r="CF1072" t="str">
            <v/>
          </cell>
          <cell r="EO1072">
            <v>44922</v>
          </cell>
          <cell r="EP1072">
            <v>45822</v>
          </cell>
        </row>
        <row r="1073">
          <cell r="E1073">
            <v>1038</v>
          </cell>
          <cell r="F1073" t="str">
            <v>1038-2022</v>
          </cell>
          <cell r="G1073" t="str">
            <v>CO1.PCCNTR.4003711</v>
          </cell>
          <cell r="H1073" t="e">
            <v>#N/A</v>
          </cell>
          <cell r="I1073" t="str">
            <v>En Ejecución</v>
          </cell>
          <cell r="J1073" t="str">
            <v>https://community.secop.gov.co/Public/Tendering/OpportunityDetail/Index?noticeUID=CO1.NTC.3253218&amp;isFromPublicArea=True&amp;isModal=False</v>
          </cell>
          <cell r="K1073" t="str">
            <v>SDHT-SDGS-PSP-051-2022.</v>
          </cell>
          <cell r="L1073" t="str">
            <v>X</v>
          </cell>
          <cell r="N1073" t="str">
            <v>CC</v>
          </cell>
          <cell r="O1073">
            <v>37670845</v>
          </cell>
          <cell r="Q1073" t="str">
            <v>CRUZ MEDINA</v>
          </cell>
          <cell r="R1073" t="str">
            <v>NANCY JULIETTE</v>
          </cell>
          <cell r="S1073" t="str">
            <v>No Aplica</v>
          </cell>
          <cell r="T1073" t="str">
            <v>NANCY JULIETTE CRUZ MEDINA</v>
          </cell>
          <cell r="U1073" t="str">
            <v>F</v>
          </cell>
          <cell r="V1073">
            <v>44812</v>
          </cell>
          <cell r="W1073" t="str">
            <v>No Aplica</v>
          </cell>
          <cell r="X1073">
            <v>44813</v>
          </cell>
          <cell r="Y1073">
            <v>44923</v>
          </cell>
          <cell r="Z1073" t="str">
            <v>Contratación Directa</v>
          </cell>
          <cell r="AA1073" t="str">
            <v>Contrato</v>
          </cell>
          <cell r="AB1073" t="str">
            <v>Prestación de Servicios Profesionales</v>
          </cell>
          <cell r="AC1073" t="str">
            <v>Prestar servicios profesionales para realizar la gestión, seguimiento y análisis ambiental de los proyectos en responsabilidad de la subdirección</v>
          </cell>
          <cell r="AD1073">
            <v>44813</v>
          </cell>
          <cell r="AF1073">
            <v>44813</v>
          </cell>
          <cell r="AH1073">
            <v>3</v>
          </cell>
          <cell r="AI1073">
            <v>19</v>
          </cell>
          <cell r="AJ1073">
            <v>3.6333333333333333</v>
          </cell>
          <cell r="AK1073">
            <v>3</v>
          </cell>
          <cell r="AL1073">
            <v>19</v>
          </cell>
          <cell r="AM1073">
            <v>44922</v>
          </cell>
          <cell r="AN1073">
            <v>44922</v>
          </cell>
          <cell r="AO1073">
            <v>25433333</v>
          </cell>
          <cell r="AP1073">
            <v>25433333</v>
          </cell>
          <cell r="AQ1073">
            <v>7000000</v>
          </cell>
          <cell r="AR1073">
            <v>0.3333333358168602</v>
          </cell>
          <cell r="AS1073" t="e">
            <v>#N/A</v>
          </cell>
          <cell r="AT1073">
            <v>1374</v>
          </cell>
          <cell r="AV1073">
            <v>25433333</v>
          </cell>
          <cell r="AW1073" t="str">
            <v>O23011601190000007798</v>
          </cell>
          <cell r="AX1073" t="str">
            <v>INVERSION</v>
          </cell>
          <cell r="AZ1073">
            <v>5000359871</v>
          </cell>
          <cell r="BA1073">
            <v>1306</v>
          </cell>
          <cell r="BB1073">
            <v>44812</v>
          </cell>
          <cell r="BC1073">
            <v>25433333</v>
          </cell>
          <cell r="BK1073" t="str">
            <v/>
          </cell>
          <cell r="CE1073" t="str">
            <v/>
          </cell>
          <cell r="CF1073" t="str">
            <v/>
          </cell>
          <cell r="EO1073">
            <v>44922</v>
          </cell>
          <cell r="EP1073">
            <v>45822</v>
          </cell>
        </row>
        <row r="1074">
          <cell r="E1074">
            <v>1039</v>
          </cell>
          <cell r="F1074" t="str">
            <v>1039-2022</v>
          </cell>
          <cell r="G1074" t="str">
            <v>CO1.PCCNTR.4009070</v>
          </cell>
          <cell r="H1074" t="e">
            <v>#N/A</v>
          </cell>
          <cell r="I1074" t="str">
            <v>En Ejecución</v>
          </cell>
          <cell r="J1074" t="str">
            <v>https://community.secop.gov.co/Public/Tendering/OpportunityDetail/Index?noticeUID=CO1.NTC.3260288&amp;isFromPublicArea=True&amp;isModal=False</v>
          </cell>
          <cell r="K1074" t="str">
            <v>SDHT-SDO-PSP-080-2022</v>
          </cell>
          <cell r="L1074" t="str">
            <v>X</v>
          </cell>
          <cell r="N1074" t="str">
            <v>CC</v>
          </cell>
          <cell r="O1074">
            <v>52982461</v>
          </cell>
          <cell r="Q1074" t="str">
            <v>FLOREZ VALIENTE</v>
          </cell>
          <cell r="R1074" t="str">
            <v>CLAUDIA MERCEDES</v>
          </cell>
          <cell r="S1074" t="str">
            <v>No Aplica</v>
          </cell>
          <cell r="T1074" t="str">
            <v>CLAUDIA MERCEDES FLOREZ VALIENTE</v>
          </cell>
          <cell r="U1074" t="str">
            <v>F</v>
          </cell>
          <cell r="V1074">
            <v>44813</v>
          </cell>
          <cell r="W1074">
            <v>44820</v>
          </cell>
          <cell r="X1074">
            <v>44814</v>
          </cell>
          <cell r="Y1074">
            <v>44926</v>
          </cell>
          <cell r="Z1074" t="str">
            <v>Contratación Directa</v>
          </cell>
          <cell r="AA1074" t="str">
            <v>Contrato</v>
          </cell>
          <cell r="AB1074" t="str">
            <v>Prestación de Servicios Profesionales</v>
          </cell>
          <cell r="AC1074" t="str">
            <v>Prestar servicios profesionales y de apoyo en el seguimiento jurídico, legal y contractual, necesario para la formulación e implementación de los proyectos a cargo de la Subdirección de Operaciones.</v>
          </cell>
          <cell r="AD1074">
            <v>44820</v>
          </cell>
          <cell r="AF1074">
            <v>44820</v>
          </cell>
          <cell r="AH1074">
            <v>3</v>
          </cell>
          <cell r="AI1074">
            <v>22</v>
          </cell>
          <cell r="AJ1074">
            <v>3.7333333333333334</v>
          </cell>
          <cell r="AK1074">
            <v>3</v>
          </cell>
          <cell r="AL1074">
            <v>22</v>
          </cell>
          <cell r="AM1074">
            <v>44933</v>
          </cell>
          <cell r="AN1074">
            <v>44933</v>
          </cell>
          <cell r="AO1074">
            <v>33600000</v>
          </cell>
          <cell r="AP1074">
            <v>33600000</v>
          </cell>
          <cell r="AQ1074">
            <v>9000000</v>
          </cell>
          <cell r="AR1074">
            <v>0</v>
          </cell>
          <cell r="AS1074" t="e">
            <v>#N/A</v>
          </cell>
          <cell r="AT1074">
            <v>1397</v>
          </cell>
          <cell r="AV1074">
            <v>33600000</v>
          </cell>
          <cell r="AW1074" t="str">
            <v>O23011601190000007659</v>
          </cell>
          <cell r="AX1074" t="str">
            <v>INVERSION</v>
          </cell>
          <cell r="AZ1074">
            <v>5000360993</v>
          </cell>
          <cell r="BA1074">
            <v>1310</v>
          </cell>
          <cell r="BB1074">
            <v>44813</v>
          </cell>
          <cell r="BC1074">
            <v>33600000</v>
          </cell>
          <cell r="BK1074" t="str">
            <v/>
          </cell>
          <cell r="CE1074" t="str">
            <v/>
          </cell>
          <cell r="CF1074" t="str">
            <v/>
          </cell>
          <cell r="EO1074">
            <v>44933</v>
          </cell>
          <cell r="EP1074">
            <v>45833</v>
          </cell>
        </row>
        <row r="1075">
          <cell r="E1075">
            <v>1040</v>
          </cell>
          <cell r="F1075" t="str">
            <v>1040-2022</v>
          </cell>
          <cell r="G1075" t="str">
            <v>CO1.PCCNTR.4008531</v>
          </cell>
          <cell r="H1075" t="e">
            <v>#N/A</v>
          </cell>
          <cell r="I1075" t="str">
            <v>En Ejecución</v>
          </cell>
          <cell r="J1075" t="str">
            <v>https://community.secop.gov.co/Public/Tendering/OpportunityDetail/Index?noticeUID=CO1.NTC.3258695&amp;isFromPublicArea=True&amp;isModal=False</v>
          </cell>
          <cell r="K1075" t="str">
            <v>SDHT-SDO-PSP-081-2022</v>
          </cell>
          <cell r="L1075" t="str">
            <v>X</v>
          </cell>
          <cell r="N1075" t="str">
            <v>CC</v>
          </cell>
          <cell r="O1075">
            <v>1061087801</v>
          </cell>
          <cell r="Q1075" t="str">
            <v>DORADO MUÑOZ</v>
          </cell>
          <cell r="R1075" t="str">
            <v>DIANA JIMENA</v>
          </cell>
          <cell r="S1075" t="str">
            <v>No Aplica</v>
          </cell>
          <cell r="T1075" t="str">
            <v>DIANA JIMENA DORADO MUÑOZ</v>
          </cell>
          <cell r="U1075" t="str">
            <v>F</v>
          </cell>
          <cell r="V1075">
            <v>44813</v>
          </cell>
          <cell r="W1075" t="str">
            <v>No Aplica</v>
          </cell>
          <cell r="X1075">
            <v>44814</v>
          </cell>
          <cell r="Y1075">
            <v>44926</v>
          </cell>
          <cell r="Z1075" t="str">
            <v>Contratación Directa</v>
          </cell>
          <cell r="AA1075" t="str">
            <v>Contrato</v>
          </cell>
          <cell r="AB1075" t="str">
            <v>Prestación de Servicios Profesionales</v>
          </cell>
          <cell r="AC1075" t="str">
            <v>Prestar servicios profesionales para apoyar en la gestión y articulación de las actividades administrativas para la formulación e implementación de los proyectos a cargo de la Subdirección de Operaciones.</v>
          </cell>
          <cell r="AD1075">
            <v>44814</v>
          </cell>
          <cell r="AE1075">
            <v>44816</v>
          </cell>
          <cell r="AF1075">
            <v>44816</v>
          </cell>
          <cell r="AH1075">
            <v>3</v>
          </cell>
          <cell r="AI1075">
            <v>22</v>
          </cell>
          <cell r="AJ1075">
            <v>3.7333333333333334</v>
          </cell>
          <cell r="AK1075">
            <v>3</v>
          </cell>
          <cell r="AL1075">
            <v>22</v>
          </cell>
          <cell r="AM1075">
            <v>44929</v>
          </cell>
          <cell r="AN1075">
            <v>44929</v>
          </cell>
          <cell r="AO1075">
            <v>24640000</v>
          </cell>
          <cell r="AP1075">
            <v>24640000</v>
          </cell>
          <cell r="AQ1075">
            <v>6600000</v>
          </cell>
          <cell r="AR1075">
            <v>0</v>
          </cell>
          <cell r="AS1075" t="e">
            <v>#N/A</v>
          </cell>
          <cell r="AT1075">
            <v>1398</v>
          </cell>
          <cell r="AV1075">
            <v>24640000</v>
          </cell>
          <cell r="AW1075" t="str">
            <v>O23011601190000007659</v>
          </cell>
          <cell r="AX1075" t="str">
            <v>INVERSION</v>
          </cell>
          <cell r="AZ1075">
            <v>5000360638</v>
          </cell>
          <cell r="BA1075">
            <v>1308</v>
          </cell>
          <cell r="BB1075">
            <v>44813</v>
          </cell>
          <cell r="BC1075">
            <v>24640000</v>
          </cell>
          <cell r="BK1075" t="str">
            <v/>
          </cell>
          <cell r="CE1075" t="str">
            <v/>
          </cell>
          <cell r="CF1075" t="str">
            <v/>
          </cell>
          <cell r="EO1075">
            <v>44929</v>
          </cell>
          <cell r="EP1075">
            <v>45829</v>
          </cell>
        </row>
        <row r="1076">
          <cell r="E1076">
            <v>1041</v>
          </cell>
          <cell r="F1076" t="str">
            <v>1041-2022</v>
          </cell>
          <cell r="G1076" t="str">
            <v>CO1.PCCNTR.4024103</v>
          </cell>
          <cell r="H1076" t="e">
            <v>#N/A</v>
          </cell>
          <cell r="I1076" t="str">
            <v>En Ejecución</v>
          </cell>
          <cell r="J1076" t="str">
            <v>https://community.secop.gov.co/Public/Tendering/OpportunityDetail/Index?noticeUID=CO1.NTC.3257106&amp;isFromPublicArea=True&amp;isModal=False</v>
          </cell>
          <cell r="K1076" t="str">
            <v>SDHT-CD-CTI-055-2022.</v>
          </cell>
          <cell r="M1076" t="str">
            <v>X</v>
          </cell>
          <cell r="N1076" t="str">
            <v>NIT</v>
          </cell>
          <cell r="O1076">
            <v>899999115</v>
          </cell>
          <cell r="Q1076" t="str">
            <v>No Aplica</v>
          </cell>
          <cell r="R1076" t="str">
            <v>No Aplica</v>
          </cell>
          <cell r="S1076" t="str">
            <v>EMPRESA DE TELECOMUNICACIONES DE BOGOTÁ S.A. E.S.P. - ETB S.A. ESP</v>
          </cell>
          <cell r="T1076" t="str">
            <v>EMPRESA DE TELECOMUNICACIONES DE BOGOTÁ S.A. E.S.P. - ETB S.A. ESP</v>
          </cell>
          <cell r="U1076" t="str">
            <v>No Aplica</v>
          </cell>
          <cell r="V1076">
            <v>44820</v>
          </cell>
          <cell r="W1076">
            <v>44830</v>
          </cell>
          <cell r="X1076" t="str">
            <v>No Aplica</v>
          </cell>
          <cell r="Y1076" t="str">
            <v>No Aplica</v>
          </cell>
          <cell r="AC1076" t="str">
            <v>PRESTAR EL SERVICIO INTEGRAL DE EJECUCIÓN DE ACTIVIDADES DEL PROCESO DE GESTIÓN DOCUMENTAL DE LA SECRETARIA DISTRITAL DEL HABITAT EN CUMPLIMIENTO DE LA LEY 594 DE 2000.</v>
          </cell>
          <cell r="AD1076">
            <v>44830</v>
          </cell>
          <cell r="AF1076">
            <v>44830</v>
          </cell>
          <cell r="AH1076">
            <v>4</v>
          </cell>
          <cell r="AI1076">
            <v>15</v>
          </cell>
          <cell r="AJ1076">
            <v>4.5</v>
          </cell>
          <cell r="AK1076">
            <v>4</v>
          </cell>
          <cell r="AL1076">
            <v>15</v>
          </cell>
          <cell r="AM1076">
            <v>44967</v>
          </cell>
          <cell r="AN1076">
            <v>44967</v>
          </cell>
          <cell r="AO1076">
            <v>418913082</v>
          </cell>
          <cell r="AP1076">
            <v>418913082</v>
          </cell>
          <cell r="AR1076">
            <v>-418913082</v>
          </cell>
          <cell r="AS1076" t="e">
            <v>#N/A</v>
          </cell>
          <cell r="AT1076">
            <v>1371</v>
          </cell>
          <cell r="AV1076">
            <v>418913082</v>
          </cell>
          <cell r="AW1076" t="str">
            <v>O23011605560000007754</v>
          </cell>
          <cell r="AX1076" t="str">
            <v>INVERSION</v>
          </cell>
          <cell r="AZ1076" t="str">
            <v>5000364707</v>
          </cell>
          <cell r="BA1076">
            <v>1334</v>
          </cell>
          <cell r="BB1076">
            <v>44823</v>
          </cell>
          <cell r="BC1076">
            <v>418913082</v>
          </cell>
          <cell r="BK1076" t="str">
            <v/>
          </cell>
          <cell r="CE1076" t="str">
            <v/>
          </cell>
          <cell r="CF1076" t="str">
            <v/>
          </cell>
          <cell r="EO1076">
            <v>44967</v>
          </cell>
          <cell r="EP1076">
            <v>45867</v>
          </cell>
        </row>
        <row r="1077">
          <cell r="E1077">
            <v>1042</v>
          </cell>
          <cell r="F1077" t="str">
            <v>1042-2022</v>
          </cell>
          <cell r="G1077" t="str">
            <v>CO1.PCCNTR.4006488</v>
          </cell>
          <cell r="H1077" t="e">
            <v>#N/A</v>
          </cell>
          <cell r="I1077" t="str">
            <v>En Ejecución</v>
          </cell>
          <cell r="J1077" t="str">
            <v>https://community.secop.gov.co/Public/Tendering/OpportunityDetail/Index?noticeUID=CO1.NTC.3257105&amp;isFromPublicArea=True&amp;isModal=False</v>
          </cell>
          <cell r="K1077" t="str">
            <v>SDHT-OAC-PSP-025-2022</v>
          </cell>
          <cell r="L1077" t="str">
            <v>X</v>
          </cell>
          <cell r="N1077" t="str">
            <v>CC</v>
          </cell>
          <cell r="O1077">
            <v>79771945</v>
          </cell>
          <cell r="Q1077" t="str">
            <v>MOLINA SERRATO</v>
          </cell>
          <cell r="R1077" t="str">
            <v>YESID EDUARDO</v>
          </cell>
          <cell r="S1077" t="str">
            <v>No Aplica</v>
          </cell>
          <cell r="T1077" t="str">
            <v>YESID EDUARDO MOLINA SERRATO</v>
          </cell>
          <cell r="U1077" t="str">
            <v>M</v>
          </cell>
          <cell r="V1077">
            <v>44813</v>
          </cell>
          <cell r="W1077">
            <v>44817</v>
          </cell>
          <cell r="X1077">
            <v>44816</v>
          </cell>
          <cell r="Y1077">
            <v>44921</v>
          </cell>
          <cell r="Z1077" t="str">
            <v>Contratación Directa</v>
          </cell>
          <cell r="AA1077" t="str">
            <v>Contrato</v>
          </cell>
          <cell r="AB1077" t="str">
            <v>Prestación de Servicios Profesionales</v>
          </cell>
          <cell r="AC1077" t="str">
            <v>Prestar servicios profesionales especializados para la producción y realización de contenidos de interés para públicos externos y medios de comunicación.</v>
          </cell>
          <cell r="AD1077">
            <v>44817</v>
          </cell>
          <cell r="AF1077">
            <v>44817</v>
          </cell>
          <cell r="AH1077">
            <v>3</v>
          </cell>
          <cell r="AI1077">
            <v>15</v>
          </cell>
          <cell r="AJ1077">
            <v>3.5</v>
          </cell>
          <cell r="AK1077">
            <v>3</v>
          </cell>
          <cell r="AL1077">
            <v>15</v>
          </cell>
          <cell r="AM1077">
            <v>44922</v>
          </cell>
          <cell r="AN1077">
            <v>44922</v>
          </cell>
          <cell r="AO1077">
            <v>35000000</v>
          </cell>
          <cell r="AP1077">
            <v>35000000</v>
          </cell>
          <cell r="AQ1077">
            <v>10000000</v>
          </cell>
          <cell r="AR1077">
            <v>0</v>
          </cell>
          <cell r="AS1077" t="e">
            <v>#N/A</v>
          </cell>
          <cell r="AT1077">
            <v>1384</v>
          </cell>
          <cell r="AV1077">
            <v>35000000</v>
          </cell>
          <cell r="AW1077" t="str">
            <v>O23011601210000007836</v>
          </cell>
          <cell r="AX1077" t="str">
            <v>INVERSION</v>
          </cell>
          <cell r="AZ1077" t="str">
            <v>5000360902</v>
          </cell>
          <cell r="BA1077">
            <v>1309</v>
          </cell>
          <cell r="BB1077">
            <v>44813</v>
          </cell>
          <cell r="BC1077">
            <v>35000000</v>
          </cell>
          <cell r="BK1077" t="str">
            <v/>
          </cell>
          <cell r="CE1077" t="str">
            <v/>
          </cell>
          <cell r="CF1077" t="str">
            <v/>
          </cell>
          <cell r="EO1077">
            <v>44922</v>
          </cell>
          <cell r="EP1077">
            <v>45822</v>
          </cell>
        </row>
        <row r="1078">
          <cell r="E1078">
            <v>1043</v>
          </cell>
          <cell r="F1078" t="str">
            <v>1043-2022</v>
          </cell>
          <cell r="G1078" t="str">
            <v>CO1.PCCNTR.4010120</v>
          </cell>
          <cell r="H1078" t="e">
            <v>#N/A</v>
          </cell>
          <cell r="I1078" t="str">
            <v>En Ejecución</v>
          </cell>
          <cell r="J1078" t="str">
            <v>https://community.secop.gov.co/Public/Tendering/OpportunityDetail/Index?noticeUID=CO1.NTC.3261290&amp;isFromPublicArea=True&amp;isModal=False</v>
          </cell>
          <cell r="K1078" t="str">
            <v>SDHT-SDRPRI-PSAG-006-2022</v>
          </cell>
          <cell r="L1078" t="str">
            <v>X</v>
          </cell>
          <cell r="N1078" t="str">
            <v>CC</v>
          </cell>
          <cell r="O1078">
            <v>52454187</v>
          </cell>
          <cell r="Q1078" t="str">
            <v>DIAZ ULLOA</v>
          </cell>
          <cell r="R1078" t="str">
            <v>CLAUDIA YANETH</v>
          </cell>
          <cell r="S1078" t="str">
            <v>No Aplica</v>
          </cell>
          <cell r="T1078" t="str">
            <v>CLAUDIA YANETH DIAZ ULLOA</v>
          </cell>
          <cell r="U1078" t="str">
            <v>F</v>
          </cell>
          <cell r="V1078">
            <v>44816</v>
          </cell>
          <cell r="W1078" t="str">
            <v>No Aplica</v>
          </cell>
          <cell r="X1078">
            <v>44817</v>
          </cell>
          <cell r="Y1078">
            <v>44926</v>
          </cell>
          <cell r="Z1078" t="str">
            <v>Contratación Directa</v>
          </cell>
          <cell r="AA1078" t="str">
            <v>Contrato</v>
          </cell>
          <cell r="AB1078" t="str">
            <v>Prestación de Servicios  de Apoyo a la Gestión</v>
          </cell>
          <cell r="AC1078" t="str">
            <v>Prestar servicios de apoyo administrativo y de gestión documental en el marco instrumentos de financiación a cargo de la Subsecretaría de Gestión Financiera.</v>
          </cell>
          <cell r="AD1078">
            <v>44817</v>
          </cell>
          <cell r="AE1078">
            <v>44819</v>
          </cell>
          <cell r="AF1078">
            <v>44819</v>
          </cell>
          <cell r="AH1078">
            <v>3</v>
          </cell>
          <cell r="AI1078">
            <v>15</v>
          </cell>
          <cell r="AJ1078">
            <v>3.5</v>
          </cell>
          <cell r="AK1078">
            <v>3</v>
          </cell>
          <cell r="AL1078">
            <v>15</v>
          </cell>
          <cell r="AM1078">
            <v>44924</v>
          </cell>
          <cell r="AN1078">
            <v>44924</v>
          </cell>
          <cell r="AO1078">
            <v>12950000</v>
          </cell>
          <cell r="AP1078">
            <v>12950000</v>
          </cell>
          <cell r="AQ1078">
            <v>3700000</v>
          </cell>
          <cell r="AR1078">
            <v>0</v>
          </cell>
          <cell r="AS1078" t="e">
            <v>#N/A</v>
          </cell>
          <cell r="AT1078">
            <v>1375</v>
          </cell>
          <cell r="AV1078">
            <v>14800000</v>
          </cell>
          <cell r="AW1078" t="str">
            <v>O23011601010000007823</v>
          </cell>
          <cell r="AX1078" t="str">
            <v>INVERSION</v>
          </cell>
          <cell r="AZ1078" t="str">
            <v>5000361401</v>
          </cell>
          <cell r="BA1078">
            <v>1311</v>
          </cell>
          <cell r="BB1078">
            <v>44816</v>
          </cell>
          <cell r="BC1078">
            <v>12950000</v>
          </cell>
          <cell r="BK1078" t="str">
            <v/>
          </cell>
          <cell r="CE1078" t="str">
            <v/>
          </cell>
          <cell r="CF1078" t="str">
            <v/>
          </cell>
          <cell r="EO1078">
            <v>44924</v>
          </cell>
          <cell r="EP1078">
            <v>45824</v>
          </cell>
        </row>
        <row r="1079">
          <cell r="E1079">
            <v>1044</v>
          </cell>
          <cell r="F1079" t="str">
            <v>1044-2022</v>
          </cell>
          <cell r="G1079" t="str">
            <v>CO1.PCCNTR.4010325</v>
          </cell>
          <cell r="H1079" t="e">
            <v>#N/A</v>
          </cell>
          <cell r="I1079" t="str">
            <v>En Ejecución</v>
          </cell>
          <cell r="J1079" t="str">
            <v>https://community.secop.gov.co/Public/Tendering/OpportunityDetail/Index?noticeUID=CO1.NTC.3261071&amp;isFromPublicArea=True&amp;isModal=False</v>
          </cell>
          <cell r="K1079" t="str">
            <v>SDHT-SDRPRIV-PSP-044-2022</v>
          </cell>
          <cell r="L1079" t="str">
            <v>X</v>
          </cell>
          <cell r="N1079" t="str">
            <v>CC</v>
          </cell>
          <cell r="O1079">
            <v>52471991</v>
          </cell>
          <cell r="Q1079" t="str">
            <v>TRIANA RUIZ</v>
          </cell>
          <cell r="R1079" t="str">
            <v>CAROL ANDREA</v>
          </cell>
          <cell r="S1079" t="str">
            <v>No Aplica</v>
          </cell>
          <cell r="T1079" t="str">
            <v>CAROL ANDREA TRIANA RUIZ</v>
          </cell>
          <cell r="U1079" t="str">
            <v>F</v>
          </cell>
          <cell r="V1079">
            <v>44816</v>
          </cell>
          <cell r="W1079" t="str">
            <v>No Aplica</v>
          </cell>
          <cell r="X1079">
            <v>44817</v>
          </cell>
          <cell r="Y1079">
            <v>44926</v>
          </cell>
          <cell r="Z1079" t="str">
            <v>Contratación Directa</v>
          </cell>
          <cell r="AA1079" t="str">
            <v>Contrato</v>
          </cell>
          <cell r="AB1079" t="str">
            <v>Prestación de Servicios Profesionales</v>
          </cell>
          <cell r="AC1079"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079">
            <v>44817</v>
          </cell>
          <cell r="AE1079">
            <v>44820</v>
          </cell>
          <cell r="AF1079">
            <v>44820</v>
          </cell>
          <cell r="AH1079">
            <v>3</v>
          </cell>
          <cell r="AI1079">
            <v>15</v>
          </cell>
          <cell r="AJ1079">
            <v>3.5</v>
          </cell>
          <cell r="AK1079">
            <v>3</v>
          </cell>
          <cell r="AL1079">
            <v>15</v>
          </cell>
          <cell r="AM1079">
            <v>44925</v>
          </cell>
          <cell r="AN1079">
            <v>44925</v>
          </cell>
          <cell r="AO1079">
            <v>18550000</v>
          </cell>
          <cell r="AP1079">
            <v>18550000</v>
          </cell>
          <cell r="AQ1079">
            <v>5300000</v>
          </cell>
          <cell r="AR1079">
            <v>0</v>
          </cell>
          <cell r="AS1079" t="e">
            <v>#N/A</v>
          </cell>
          <cell r="AT1079">
            <v>1378</v>
          </cell>
          <cell r="AV1079">
            <v>21200000</v>
          </cell>
          <cell r="AW1079" t="str">
            <v>O23011601010000007823</v>
          </cell>
          <cell r="AX1079" t="str">
            <v>INVERSION</v>
          </cell>
          <cell r="AZ1079" t="str">
            <v>5000361696</v>
          </cell>
          <cell r="BA1079">
            <v>1312</v>
          </cell>
          <cell r="BB1079">
            <v>44816</v>
          </cell>
          <cell r="BC1079">
            <v>18550000</v>
          </cell>
          <cell r="BK1079" t="str">
            <v/>
          </cell>
          <cell r="CE1079" t="str">
            <v/>
          </cell>
          <cell r="CF1079" t="str">
            <v/>
          </cell>
          <cell r="EO1079">
            <v>44925</v>
          </cell>
          <cell r="EP1079">
            <v>45825</v>
          </cell>
        </row>
        <row r="1080">
          <cell r="E1080">
            <v>1045</v>
          </cell>
          <cell r="F1080" t="str">
            <v>1045-2022</v>
          </cell>
          <cell r="G1080" t="str">
            <v>CO1.PCCNTR.3988538</v>
          </cell>
          <cell r="H1080" t="e">
            <v>#N/A</v>
          </cell>
          <cell r="I1080" t="str">
            <v>En Ejecución</v>
          </cell>
          <cell r="J1080" t="str">
            <v>https://community.secop.gov.co/Public/Tendering/OpportunityDetail/Index?noticeUID=CO1.NTC.3148300&amp;isFromPublicArea=True&amp;isModal=False</v>
          </cell>
          <cell r="K1080" t="str">
            <v>SDHT-SA-PMC-038-2022</v>
          </cell>
          <cell r="M1080" t="str">
            <v>X</v>
          </cell>
          <cell r="N1080" t="str">
            <v>NIT</v>
          </cell>
          <cell r="O1080">
            <v>901632220</v>
          </cell>
          <cell r="Q1080" t="str">
            <v>No Aplica</v>
          </cell>
          <cell r="R1080" t="str">
            <v>No Aplica</v>
          </cell>
          <cell r="S1080" t="str">
            <v>CONSORCIO ECOPARQUE FONTIBON</v>
          </cell>
          <cell r="T1080" t="str">
            <v>CONSORCIO ECOPARQUE FONTIBON</v>
          </cell>
          <cell r="U1080" t="str">
            <v>No Aplica</v>
          </cell>
          <cell r="V1080">
            <v>44819</v>
          </cell>
          <cell r="W1080" t="str">
            <v>pendiente</v>
          </cell>
          <cell r="X1080" t="str">
            <v>No Aplica</v>
          </cell>
          <cell r="Y1080" t="str">
            <v>No Aplica</v>
          </cell>
          <cell r="AA1080" t="str">
            <v>Contrato</v>
          </cell>
          <cell r="AC1080" t="str">
            <v>REALIZAR LA EJECUCIÓN DE LAS OBRAS PARA LA INTERVENCIÓN DEL ECOBARRIO PRIORIZADO POR LA SECRETARÍA DISTRITAL DEL HÁBITAT EN LA LOCALIDAD DE FONTIBÓN</v>
          </cell>
          <cell r="AD1080" t="str">
            <v>Pendiente dato de legalización</v>
          </cell>
          <cell r="AF1080">
            <v>0</v>
          </cell>
          <cell r="AH1080">
            <v>2</v>
          </cell>
          <cell r="AI1080">
            <v>0</v>
          </cell>
          <cell r="AJ1080">
            <v>2</v>
          </cell>
          <cell r="AK1080">
            <v>2</v>
          </cell>
          <cell r="AL1080">
            <v>0</v>
          </cell>
          <cell r="AM1080" t="str">
            <v>PENDIENTE</v>
          </cell>
          <cell r="AN1080" t="str">
            <v>PENDIENTE</v>
          </cell>
          <cell r="AO1080">
            <v>366620903</v>
          </cell>
          <cell r="AP1080">
            <v>366620903</v>
          </cell>
          <cell r="AR1080">
            <v>-366620903</v>
          </cell>
          <cell r="AS1080" t="e">
            <v>#N/A</v>
          </cell>
          <cell r="AT1080">
            <v>1138</v>
          </cell>
          <cell r="AV1080">
            <v>374983939</v>
          </cell>
          <cell r="AW1080" t="str">
            <v>O23011601190000007659</v>
          </cell>
          <cell r="AX1080" t="str">
            <v>INVERSION</v>
          </cell>
          <cell r="AZ1080">
            <v>5000366717</v>
          </cell>
          <cell r="BA1080">
            <v>1351</v>
          </cell>
          <cell r="BB1080">
            <v>44826</v>
          </cell>
          <cell r="BC1080">
            <v>366620903</v>
          </cell>
          <cell r="BK1080" t="str">
            <v/>
          </cell>
          <cell r="CE1080" t="str">
            <v/>
          </cell>
          <cell r="CF1080" t="str">
            <v/>
          </cell>
          <cell r="EO1080" t="e">
            <v>#VALUE!</v>
          </cell>
          <cell r="EP1080" t="e">
            <v>#VALUE!</v>
          </cell>
        </row>
        <row r="1081">
          <cell r="E1081">
            <v>1046</v>
          </cell>
          <cell r="F1081" t="str">
            <v>1046-2022</v>
          </cell>
          <cell r="G1081" t="str">
            <v>CO1.PCCNTR.4016799</v>
          </cell>
          <cell r="H1081" t="e">
            <v>#N/A</v>
          </cell>
          <cell r="I1081" t="str">
            <v>En Ejecución</v>
          </cell>
          <cell r="J1081" t="str">
            <v>https://community.secop.gov.co/Public/Tendering/OpportunityDetail/Index?noticeUID=CO1.NTC.3269034&amp;isFromPublicArea=True&amp;isModal=False</v>
          </cell>
          <cell r="K1081" t="str">
            <v>SDHT-SGC-PSP-031-2022</v>
          </cell>
          <cell r="L1081" t="str">
            <v>X</v>
          </cell>
          <cell r="N1081" t="str">
            <v>CC</v>
          </cell>
          <cell r="O1081">
            <v>79690681</v>
          </cell>
          <cell r="Q1081" t="str">
            <v>MARTINEZ SILVA</v>
          </cell>
          <cell r="R1081" t="str">
            <v>HECTOR ALEXANDER</v>
          </cell>
          <cell r="S1081" t="str">
            <v>No Aplica</v>
          </cell>
          <cell r="T1081" t="str">
            <v>HECTOR ALEXANDER MARTINEZ SILVA</v>
          </cell>
          <cell r="U1081" t="str">
            <v>M</v>
          </cell>
          <cell r="V1081">
            <v>44817</v>
          </cell>
          <cell r="W1081" t="str">
            <v>No Aplica</v>
          </cell>
          <cell r="X1081">
            <v>44818</v>
          </cell>
          <cell r="Y1081">
            <v>44955</v>
          </cell>
          <cell r="Z1081" t="str">
            <v>Contratación Directa</v>
          </cell>
          <cell r="AA1081" t="str">
            <v>Contrato</v>
          </cell>
          <cell r="AB1081" t="str">
            <v>Prestación de Servicios Profesionales</v>
          </cell>
          <cell r="AC1081" t="str">
            <v>PRESTAR SERVICIOS PROFESIONALES DE SOPORTE AL SISTEMA DE CORRESPONDENCIA Y GESTIÓN DOCUMENTAL SIGA</v>
          </cell>
          <cell r="AD1081">
            <v>44818</v>
          </cell>
          <cell r="AF1081">
            <v>44818</v>
          </cell>
          <cell r="AH1081">
            <v>4</v>
          </cell>
          <cell r="AI1081">
            <v>15</v>
          </cell>
          <cell r="AJ1081">
            <v>4.5</v>
          </cell>
          <cell r="AK1081">
            <v>4</v>
          </cell>
          <cell r="AL1081">
            <v>15</v>
          </cell>
          <cell r="AM1081">
            <v>44954</v>
          </cell>
          <cell r="AN1081">
            <v>44954</v>
          </cell>
          <cell r="AO1081">
            <v>32445000</v>
          </cell>
          <cell r="AP1081">
            <v>32445000</v>
          </cell>
          <cell r="AQ1081">
            <v>7210000</v>
          </cell>
          <cell r="AR1081">
            <v>0</v>
          </cell>
          <cell r="AS1081" t="e">
            <v>#N/A</v>
          </cell>
          <cell r="AT1081">
            <v>1316</v>
          </cell>
          <cell r="AV1081">
            <v>32445000</v>
          </cell>
          <cell r="AW1081" t="str">
            <v>O23011605530000007815</v>
          </cell>
          <cell r="AX1081" t="str">
            <v>INVERSION</v>
          </cell>
          <cell r="AZ1081" t="str">
            <v>5000362015</v>
          </cell>
          <cell r="BA1081">
            <v>1315</v>
          </cell>
          <cell r="BB1081">
            <v>44817</v>
          </cell>
          <cell r="BC1081">
            <v>32445000</v>
          </cell>
          <cell r="BK1081" t="str">
            <v/>
          </cell>
          <cell r="CE1081" t="str">
            <v/>
          </cell>
          <cell r="CF1081" t="str">
            <v/>
          </cell>
          <cell r="EO1081">
            <v>44954</v>
          </cell>
          <cell r="EP1081">
            <v>45854</v>
          </cell>
        </row>
        <row r="1082">
          <cell r="E1082">
            <v>1047</v>
          </cell>
          <cell r="F1082" t="str">
            <v>1047-2022</v>
          </cell>
          <cell r="G1082" t="str">
            <v>CO1.PCCNTR.4019559</v>
          </cell>
          <cell r="H1082" t="e">
            <v>#N/A</v>
          </cell>
          <cell r="I1082" t="str">
            <v>En Ejecución</v>
          </cell>
          <cell r="J1082" t="str">
            <v>https://community.secop.gov.co/Public/Tendering/OpportunityDetail/Index?noticeUID=CO1.NTC.3272007&amp;isFromPublicArea=True&amp;isModal=False</v>
          </cell>
          <cell r="K1082" t="str">
            <v>SDHT-SDRPRI-PSP-043-2022</v>
          </cell>
          <cell r="L1082" t="str">
            <v>X</v>
          </cell>
          <cell r="N1082" t="str">
            <v>CC</v>
          </cell>
          <cell r="O1082">
            <v>14136620</v>
          </cell>
          <cell r="Q1082" t="str">
            <v>BARRAGAN NIETO</v>
          </cell>
          <cell r="R1082" t="str">
            <v>LEANDRO</v>
          </cell>
          <cell r="S1082" t="str">
            <v>No Aplica</v>
          </cell>
          <cell r="T1082" t="str">
            <v>LEANDRO BARRAGAN NIETO</v>
          </cell>
          <cell r="U1082" t="str">
            <v>M</v>
          </cell>
          <cell r="V1082">
            <v>44817</v>
          </cell>
          <cell r="W1082" t="str">
            <v>No Aplica</v>
          </cell>
          <cell r="X1082">
            <v>44818</v>
          </cell>
          <cell r="Y1082">
            <v>44926</v>
          </cell>
          <cell r="Z1082" t="str">
            <v>Contratación Directa</v>
          </cell>
          <cell r="AA1082" t="str">
            <v>Contrato</v>
          </cell>
          <cell r="AB1082" t="str">
            <v>Prestación de Servicios Profesionales</v>
          </cell>
          <cell r="AC1082" t="str">
            <v>Prestar servicios profesionales para brindar orientación y desarrollo de contenidos para las diferentes estrategias pedagógicas de la Escuela de Hábitat de la SDHT.</v>
          </cell>
          <cell r="AD1082">
            <v>44818</v>
          </cell>
          <cell r="AF1082">
            <v>44818</v>
          </cell>
          <cell r="AH1082">
            <v>3</v>
          </cell>
          <cell r="AI1082">
            <v>15</v>
          </cell>
          <cell r="AJ1082">
            <v>3.5</v>
          </cell>
          <cell r="AK1082">
            <v>3</v>
          </cell>
          <cell r="AL1082">
            <v>15</v>
          </cell>
          <cell r="AM1082">
            <v>44923</v>
          </cell>
          <cell r="AN1082">
            <v>44923</v>
          </cell>
          <cell r="AO1082">
            <v>18550000</v>
          </cell>
          <cell r="AP1082">
            <v>18550000</v>
          </cell>
          <cell r="AQ1082">
            <v>5300000</v>
          </cell>
          <cell r="AR1082">
            <v>0</v>
          </cell>
          <cell r="AS1082" t="e">
            <v>#N/A</v>
          </cell>
          <cell r="AT1082">
            <v>1388</v>
          </cell>
          <cell r="AV1082">
            <v>18550000</v>
          </cell>
          <cell r="AW1082" t="str">
            <v>O23011601190000007825</v>
          </cell>
          <cell r="AX1082" t="str">
            <v>INVERSION</v>
          </cell>
          <cell r="AZ1082" t="str">
            <v>5000362716</v>
          </cell>
          <cell r="BA1082">
            <v>1317</v>
          </cell>
          <cell r="BB1082">
            <v>44818</v>
          </cell>
          <cell r="BC1082">
            <v>18550000</v>
          </cell>
          <cell r="BK1082" t="str">
            <v/>
          </cell>
          <cell r="CE1082" t="str">
            <v/>
          </cell>
          <cell r="CF1082" t="str">
            <v/>
          </cell>
          <cell r="EO1082">
            <v>44923</v>
          </cell>
          <cell r="EP1082">
            <v>45823</v>
          </cell>
        </row>
        <row r="1083">
          <cell r="E1083">
            <v>1048</v>
          </cell>
          <cell r="F1083" t="str">
            <v>1048-2022</v>
          </cell>
          <cell r="G1083" t="str">
            <v>CO1.PCCNTR.4024175</v>
          </cell>
          <cell r="H1083" t="e">
            <v>#N/A</v>
          </cell>
          <cell r="I1083" t="str">
            <v>En Ejecución</v>
          </cell>
          <cell r="J1083" t="str">
            <v>https://community.secop.gov.co/Public/Tendering/OpportunityDetail/Index?noticeUID=CO1.NTC.3277130&amp;isFromPublicArea=True&amp;isModal=False</v>
          </cell>
          <cell r="K1083" t="str">
            <v>SDHT-SDB-PAG-135-2022</v>
          </cell>
          <cell r="L1083" t="str">
            <v>X</v>
          </cell>
          <cell r="N1083" t="str">
            <v>CC</v>
          </cell>
          <cell r="O1083">
            <v>1000805543</v>
          </cell>
          <cell r="Q1083" t="str">
            <v>OVIEDO GUTIERREZ</v>
          </cell>
          <cell r="R1083" t="str">
            <v>MICHEL VANESSA</v>
          </cell>
          <cell r="S1083" t="str">
            <v>No Aplica</v>
          </cell>
          <cell r="T1083" t="str">
            <v>MICHEL VANESSA OVIEDO GUTIERREZ</v>
          </cell>
          <cell r="U1083" t="str">
            <v>M</v>
          </cell>
          <cell r="V1083">
            <v>44819</v>
          </cell>
          <cell r="W1083">
            <v>44825</v>
          </cell>
          <cell r="X1083">
            <v>44824</v>
          </cell>
          <cell r="Y1083">
            <v>44926</v>
          </cell>
          <cell r="Z1083" t="str">
            <v>Contratación Directa</v>
          </cell>
          <cell r="AA1083" t="str">
            <v>Contrato</v>
          </cell>
          <cell r="AB1083" t="str">
            <v>Prestación de Servicios  de Apoyo a la Gestión</v>
          </cell>
          <cell r="AC1083" t="str">
            <v>PRESTAR SERVICIOS DE APOYO A LA GESTIÓN RELACIONADA CON EL DESARROLLO DE LA ESTRUCTURACIÓN DE LOS MEJORAMIENTOS DE VIVIENDA - MODALIDAD HABITABILIDAD EN LOS TERRITORIOS PRIORIZADOS POR LA SECRETARÍA DISTRITAL DEL HÁBITAT</v>
          </cell>
          <cell r="AD1083">
            <v>44825</v>
          </cell>
          <cell r="AF1083">
            <v>44825</v>
          </cell>
          <cell r="AH1083">
            <v>4</v>
          </cell>
          <cell r="AI1083">
            <v>11</v>
          </cell>
          <cell r="AJ1083">
            <v>4.3666666666666663</v>
          </cell>
          <cell r="AK1083">
            <v>4</v>
          </cell>
          <cell r="AL1083">
            <v>11</v>
          </cell>
          <cell r="AM1083">
            <v>44927</v>
          </cell>
          <cell r="AN1083">
            <v>44927</v>
          </cell>
          <cell r="AO1083">
            <v>11790000</v>
          </cell>
          <cell r="AP1083">
            <v>11790000</v>
          </cell>
          <cell r="AQ1083">
            <v>2700000</v>
          </cell>
          <cell r="AR1083">
            <v>0</v>
          </cell>
          <cell r="AS1083" t="e">
            <v>#N/A</v>
          </cell>
          <cell r="AT1083">
            <v>1326</v>
          </cell>
          <cell r="AV1083">
            <v>11790000</v>
          </cell>
          <cell r="AW1083" t="str">
            <v>O23011601010000007715</v>
          </cell>
          <cell r="AX1083" t="str">
            <v>INVERSION</v>
          </cell>
          <cell r="AZ1083" t="str">
            <v>5000364263</v>
          </cell>
          <cell r="BA1083">
            <v>1326</v>
          </cell>
          <cell r="BB1083">
            <v>44820</v>
          </cell>
          <cell r="BC1083">
            <v>11790000</v>
          </cell>
          <cell r="BK1083" t="str">
            <v/>
          </cell>
          <cell r="CE1083" t="str">
            <v/>
          </cell>
          <cell r="CF1083" t="str">
            <v/>
          </cell>
          <cell r="EO1083">
            <v>44927</v>
          </cell>
          <cell r="EP1083">
            <v>45827</v>
          </cell>
        </row>
        <row r="1084">
          <cell r="E1084">
            <v>1049</v>
          </cell>
          <cell r="F1084" t="str">
            <v>1049-2022</v>
          </cell>
          <cell r="G1084" t="str">
            <v>CO1.PCCNTR.4021427</v>
          </cell>
          <cell r="H1084" t="e">
            <v>#N/A</v>
          </cell>
          <cell r="I1084" t="str">
            <v>En Ejecución</v>
          </cell>
          <cell r="J1084" t="str">
            <v>https://community.secop.gov.co/Public/Tendering/OpportunityDetail/Index?noticeUID=CO1.NTC.3274010&amp;isFromPublicArea=True&amp;isModal=False</v>
          </cell>
          <cell r="K1084" t="str">
            <v>SDHT-SDRPRIV-PSP-045-2022</v>
          </cell>
          <cell r="L1084" t="str">
            <v>X</v>
          </cell>
          <cell r="N1084" t="str">
            <v>CC</v>
          </cell>
          <cell r="O1084">
            <v>39805195</v>
          </cell>
          <cell r="Q1084" t="str">
            <v>VIVAS RIAÑO</v>
          </cell>
          <cell r="R1084" t="str">
            <v>DIDIMA</v>
          </cell>
          <cell r="S1084" t="str">
            <v>No Aplica</v>
          </cell>
          <cell r="T1084" t="str">
            <v>DIDIMA VIVAS RIAÑO</v>
          </cell>
          <cell r="U1084" t="str">
            <v>F</v>
          </cell>
          <cell r="V1084">
            <v>44818</v>
          </cell>
          <cell r="W1084" t="str">
            <v>No Aplica</v>
          </cell>
          <cell r="X1084">
            <v>44819</v>
          </cell>
          <cell r="Y1084">
            <v>44926</v>
          </cell>
          <cell r="Z1084" t="str">
            <v>Contratación Directa</v>
          </cell>
          <cell r="AA1084" t="str">
            <v>Contrato</v>
          </cell>
          <cell r="AB1084" t="str">
            <v>Prestación de Servicios Profesionales</v>
          </cell>
          <cell r="AC1084"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084">
            <v>44819</v>
          </cell>
          <cell r="AE1084">
            <v>44820</v>
          </cell>
          <cell r="AF1084">
            <v>44820</v>
          </cell>
          <cell r="AH1084">
            <v>3</v>
          </cell>
          <cell r="AI1084">
            <v>15</v>
          </cell>
          <cell r="AJ1084">
            <v>3.5</v>
          </cell>
          <cell r="AK1084">
            <v>3</v>
          </cell>
          <cell r="AL1084">
            <v>15</v>
          </cell>
          <cell r="AM1084">
            <v>44925</v>
          </cell>
          <cell r="AN1084">
            <v>44925</v>
          </cell>
          <cell r="AO1084">
            <v>18550000</v>
          </cell>
          <cell r="AP1084">
            <v>18550000</v>
          </cell>
          <cell r="AQ1084">
            <v>5300000</v>
          </cell>
          <cell r="AR1084">
            <v>0</v>
          </cell>
          <cell r="AS1084" t="e">
            <v>#N/A</v>
          </cell>
          <cell r="AT1084">
            <v>1381</v>
          </cell>
          <cell r="AV1084">
            <v>21200000</v>
          </cell>
          <cell r="AW1084" t="str">
            <v>O23011601010000007823</v>
          </cell>
          <cell r="AX1084" t="str">
            <v>INVERSION</v>
          </cell>
          <cell r="AZ1084" t="str">
            <v>5000362961</v>
          </cell>
          <cell r="BA1084">
            <v>1318</v>
          </cell>
          <cell r="BB1084">
            <v>44818</v>
          </cell>
          <cell r="BC1084">
            <v>18550000</v>
          </cell>
          <cell r="BK1084" t="str">
            <v/>
          </cell>
          <cell r="CE1084" t="str">
            <v/>
          </cell>
          <cell r="CF1084" t="str">
            <v/>
          </cell>
          <cell r="EO1084">
            <v>44925</v>
          </cell>
          <cell r="EP1084">
            <v>45825</v>
          </cell>
        </row>
        <row r="1085">
          <cell r="E1085">
            <v>1050</v>
          </cell>
          <cell r="F1085" t="str">
            <v>1050-2022</v>
          </cell>
          <cell r="G1085" t="str">
            <v>CO1.PCCNTR.4027729</v>
          </cell>
          <cell r="H1085" t="e">
            <v>#N/A</v>
          </cell>
          <cell r="I1085" t="str">
            <v>En Ejecución</v>
          </cell>
          <cell r="J1085" t="str">
            <v>https://community.secop.gov.co/Public/Tendering/OpportunityDetail/Index?noticeUID=CO1.NTC.3281155&amp;isFromPublicArea=True&amp;isModal=False</v>
          </cell>
          <cell r="K1085" t="str">
            <v>SDHT-SDRPRI-PSP-042-2022</v>
          </cell>
          <cell r="L1085" t="str">
            <v>X</v>
          </cell>
          <cell r="N1085" t="str">
            <v>CC</v>
          </cell>
          <cell r="O1085">
            <v>80223829</v>
          </cell>
          <cell r="Q1085" t="str">
            <v>ARIZA CHAVEZ</v>
          </cell>
          <cell r="R1085" t="str">
            <v>GIL ROBERTO</v>
          </cell>
          <cell r="S1085" t="str">
            <v>No Aplica</v>
          </cell>
          <cell r="T1085" t="str">
            <v>GIL ROBERTO ARIZA CHAVEZ</v>
          </cell>
          <cell r="U1085" t="str">
            <v>M</v>
          </cell>
          <cell r="V1085">
            <v>44819</v>
          </cell>
          <cell r="W1085" t="str">
            <v>No Aplica</v>
          </cell>
          <cell r="X1085">
            <v>44820</v>
          </cell>
          <cell r="Y1085">
            <v>44925</v>
          </cell>
          <cell r="Z1085" t="str">
            <v>Contratación Directa</v>
          </cell>
          <cell r="AA1085" t="str">
            <v>Contrato</v>
          </cell>
          <cell r="AB1085" t="str">
            <v>Prestación de Servicios Profesionales</v>
          </cell>
          <cell r="AC1085" t="str">
            <v>Prestar servicios profesionales para la revisión, seguimiento y legalización financiera en la gestión de los instrumentos de financiación a cargo de la Subsecretaría de Gestión Financiera</v>
          </cell>
          <cell r="AD1085">
            <v>44820</v>
          </cell>
          <cell r="AF1085">
            <v>44820</v>
          </cell>
          <cell r="AH1085">
            <v>3</v>
          </cell>
          <cell r="AI1085">
            <v>15</v>
          </cell>
          <cell r="AJ1085">
            <v>3.5</v>
          </cell>
          <cell r="AK1085">
            <v>3</v>
          </cell>
          <cell r="AL1085">
            <v>15</v>
          </cell>
          <cell r="AM1085">
            <v>44925</v>
          </cell>
          <cell r="AN1085">
            <v>44925</v>
          </cell>
          <cell r="AO1085">
            <v>21630000</v>
          </cell>
          <cell r="AP1085">
            <v>21630000</v>
          </cell>
          <cell r="AQ1085">
            <v>6180000</v>
          </cell>
          <cell r="AR1085">
            <v>0</v>
          </cell>
          <cell r="AS1085" t="e">
            <v>#N/A</v>
          </cell>
          <cell r="AT1085">
            <v>1379</v>
          </cell>
          <cell r="AV1085">
            <v>24720000</v>
          </cell>
          <cell r="AW1085" t="str">
            <v>O23011601010000007823</v>
          </cell>
          <cell r="AX1085" t="str">
            <v>INVERSION</v>
          </cell>
          <cell r="AZ1085" t="str">
            <v>5000364054</v>
          </cell>
          <cell r="BA1085">
            <v>1323</v>
          </cell>
          <cell r="BB1085">
            <v>44820</v>
          </cell>
          <cell r="BC1085">
            <v>21630000</v>
          </cell>
          <cell r="BK1085" t="str">
            <v/>
          </cell>
          <cell r="CE1085" t="str">
            <v/>
          </cell>
          <cell r="CF1085" t="str">
            <v/>
          </cell>
          <cell r="EO1085">
            <v>44925</v>
          </cell>
          <cell r="EP1085">
            <v>45825</v>
          </cell>
        </row>
        <row r="1086">
          <cell r="E1086">
            <v>1051</v>
          </cell>
          <cell r="F1086" t="str">
            <v>1051-2022</v>
          </cell>
          <cell r="G1086" t="str">
            <v>CO1.PCCNTR.4025763</v>
          </cell>
          <cell r="H1086" t="e">
            <v>#N/A</v>
          </cell>
          <cell r="I1086" t="str">
            <v>En Ejecución</v>
          </cell>
          <cell r="J1086" t="str">
            <v>https://community.secop.gov.co/Public/Tendering/OpportunityDetail/Index?noticeUID=CO1.NTC.3279256&amp;isFromPublicArea=True&amp;isModal=False</v>
          </cell>
          <cell r="K1086" t="str">
            <v>SDHT-SDRPRIV-PSP-048-2022</v>
          </cell>
          <cell r="L1086" t="str">
            <v>X</v>
          </cell>
          <cell r="N1086" t="str">
            <v>CC</v>
          </cell>
          <cell r="O1086">
            <v>1014278416</v>
          </cell>
          <cell r="Q1086" t="str">
            <v>RUIZ HERNANDEZ</v>
          </cell>
          <cell r="R1086" t="str">
            <v>NICOLAS</v>
          </cell>
          <cell r="S1086" t="str">
            <v>No Aplica</v>
          </cell>
          <cell r="T1086" t="str">
            <v>NICOLAS RUIZ HERNANDEZ</v>
          </cell>
          <cell r="U1086" t="str">
            <v>M</v>
          </cell>
          <cell r="V1086">
            <v>44819</v>
          </cell>
          <cell r="W1086" t="str">
            <v>No Aplica</v>
          </cell>
          <cell r="X1086">
            <v>44823</v>
          </cell>
          <cell r="Y1086">
            <v>44926</v>
          </cell>
          <cell r="Z1086" t="str">
            <v>Contratación Directa</v>
          </cell>
          <cell r="AA1086" t="str">
            <v>Contrato</v>
          </cell>
          <cell r="AB1086" t="str">
            <v>Prestación de Servicios Profesionales</v>
          </cell>
          <cell r="AC1086" t="str">
            <v>PRESTAR SERVICIOS PROFESIONALES JURÍDICOS PARA ANALIZAR EL CUMPLIMIENTO DE REQUISITOS DE LOS HOGARES Y BRINDAR LA ATENCIÓN OPORTUNA Y SUFICIENTE DE LOS DIFERENTES REQUERIMIENTOS EN EL MARCO DE LOS INSTRUMENTOS DE FINANCIACIÓN A CARGO DE LA SUBSECRETARÍA DE GESTIÓN FINANCIERA</v>
          </cell>
          <cell r="AD1086">
            <v>44823</v>
          </cell>
          <cell r="AF1086">
            <v>44823</v>
          </cell>
          <cell r="AH1086">
            <v>3</v>
          </cell>
          <cell r="AI1086">
            <v>12</v>
          </cell>
          <cell r="AJ1086">
            <v>3.4</v>
          </cell>
          <cell r="AK1086">
            <v>3</v>
          </cell>
          <cell r="AL1086">
            <v>12</v>
          </cell>
          <cell r="AM1086">
            <v>44925</v>
          </cell>
          <cell r="AN1086">
            <v>44925</v>
          </cell>
          <cell r="AO1086">
            <v>18020000</v>
          </cell>
          <cell r="AP1086">
            <v>18020000</v>
          </cell>
          <cell r="AQ1086">
            <v>5300000</v>
          </cell>
          <cell r="AR1086">
            <v>0</v>
          </cell>
          <cell r="AS1086" t="e">
            <v>#N/A</v>
          </cell>
          <cell r="AT1086">
            <v>1404</v>
          </cell>
          <cell r="AV1086">
            <v>21200000</v>
          </cell>
          <cell r="AW1086" t="str">
            <v>O23011601010000007823</v>
          </cell>
          <cell r="AX1086" t="str">
            <v>INVERSION</v>
          </cell>
          <cell r="AZ1086" t="str">
            <v>5000364488</v>
          </cell>
          <cell r="BA1086">
            <v>1329</v>
          </cell>
          <cell r="BB1086">
            <v>44820</v>
          </cell>
          <cell r="BC1086">
            <v>18020000</v>
          </cell>
          <cell r="BK1086" t="str">
            <v/>
          </cell>
          <cell r="CE1086" t="str">
            <v/>
          </cell>
          <cell r="CF1086" t="str">
            <v/>
          </cell>
          <cell r="EO1086">
            <v>44925</v>
          </cell>
          <cell r="EP1086">
            <v>45825</v>
          </cell>
        </row>
        <row r="1087">
          <cell r="E1087">
            <v>1052</v>
          </cell>
          <cell r="F1087" t="str">
            <v>1052-2022</v>
          </cell>
          <cell r="G1087" t="str">
            <v>CO1.PCCNTR.4030736</v>
          </cell>
          <cell r="H1087" t="e">
            <v>#N/A</v>
          </cell>
          <cell r="I1087" t="str">
            <v>En Ejecución</v>
          </cell>
          <cell r="J1087" t="str">
            <v>https://community.secop.gov.co/Public/Tendering/OpportunityDetail/Index?noticeUID=CO1.NTC.3284631&amp;isFromPublicArea=True&amp;isModal=False</v>
          </cell>
          <cell r="K1087" t="str">
            <v>SDHT-OAC-PSP-026-2022</v>
          </cell>
          <cell r="L1087" t="str">
            <v>X</v>
          </cell>
          <cell r="N1087" t="str">
            <v>CC</v>
          </cell>
          <cell r="O1087">
            <v>80199756</v>
          </cell>
          <cell r="Q1087" t="str">
            <v>RODRIGUEZ BARRAGAN</v>
          </cell>
          <cell r="R1087" t="str">
            <v>DIEGO FERNANDO</v>
          </cell>
          <cell r="S1087" t="str">
            <v>No Aplica</v>
          </cell>
          <cell r="T1087" t="str">
            <v>DIEGO FERNANDO RODRIGUEZ BARRAGAN</v>
          </cell>
          <cell r="U1087" t="str">
            <v>M</v>
          </cell>
          <cell r="V1087">
            <v>44820</v>
          </cell>
          <cell r="W1087" t="str">
            <v>No Aplica</v>
          </cell>
          <cell r="X1087">
            <v>44824</v>
          </cell>
          <cell r="Y1087">
            <v>44926</v>
          </cell>
          <cell r="Z1087" t="str">
            <v>Contratación Directa</v>
          </cell>
          <cell r="AA1087" t="str">
            <v>Contrato</v>
          </cell>
          <cell r="AB1087" t="str">
            <v>Prestación de Servicios Profesionales</v>
          </cell>
          <cell r="AC1087" t="str">
            <v>PRESTAR LOS SERVICIOS PROFESIONALES COMO PERIODISTA PARA APOYAR LA DIFUSIÓN DE LOS PLANES, PROGRAMAS Y PROYECTOS DE LA SECRETARÍA DISTRITAL DEL HÁBITAT A TRAVÉS DE LA GENERACIÓN DE CONTENIDOS DIRIGIDOS AL PÚBLICO DE INTERÉS DE LA ENTIDAD.</v>
          </cell>
          <cell r="AD1087">
            <v>44824</v>
          </cell>
          <cell r="AF1087">
            <v>44824</v>
          </cell>
          <cell r="AH1087">
            <v>3</v>
          </cell>
          <cell r="AI1087">
            <v>15</v>
          </cell>
          <cell r="AJ1087">
            <v>3.5</v>
          </cell>
          <cell r="AK1087">
            <v>3</v>
          </cell>
          <cell r="AL1087">
            <v>15</v>
          </cell>
          <cell r="AM1087">
            <v>44930</v>
          </cell>
          <cell r="AN1087">
            <v>44930</v>
          </cell>
          <cell r="AO1087">
            <v>27037500</v>
          </cell>
          <cell r="AP1087">
            <v>27037500</v>
          </cell>
          <cell r="AQ1087">
            <v>7725000</v>
          </cell>
          <cell r="AR1087">
            <v>0</v>
          </cell>
          <cell r="AS1087" t="e">
            <v>#N/A</v>
          </cell>
          <cell r="AT1087">
            <v>1400</v>
          </cell>
          <cell r="AU1087">
            <v>44810</v>
          </cell>
          <cell r="AV1087">
            <v>27037500</v>
          </cell>
          <cell r="AW1087" t="str">
            <v>O23011601210000007836</v>
          </cell>
          <cell r="AX1087" t="str">
            <v>INVERSION</v>
          </cell>
          <cell r="AZ1087" t="str">
            <v>5000364716</v>
          </cell>
          <cell r="BA1087">
            <v>1337</v>
          </cell>
          <cell r="BB1087">
            <v>44823</v>
          </cell>
          <cell r="BC1087">
            <v>27037500</v>
          </cell>
          <cell r="BK1087" t="str">
            <v/>
          </cell>
          <cell r="CE1087" t="str">
            <v/>
          </cell>
          <cell r="CF1087" t="str">
            <v/>
          </cell>
          <cell r="EO1087">
            <v>44930</v>
          </cell>
          <cell r="EP1087">
            <v>45830</v>
          </cell>
        </row>
        <row r="1088">
          <cell r="E1088">
            <v>1053</v>
          </cell>
          <cell r="F1088" t="str">
            <v>1053-2022</v>
          </cell>
          <cell r="G1088" t="str">
            <v>CO1.PCCNTR.4030763</v>
          </cell>
          <cell r="H1088" t="e">
            <v>#N/A</v>
          </cell>
          <cell r="I1088" t="str">
            <v>En Ejecución</v>
          </cell>
          <cell r="J1088" t="str">
            <v>https://community.secop.gov.co/Public/Tendering/OpportunityDetail/Index?noticeUID=CO1.NTC.3284669&amp;isFromPublicArea=True&amp;isModal=False</v>
          </cell>
          <cell r="K1088" t="str">
            <v>SDHT-SDB-PSP-137-2022</v>
          </cell>
          <cell r="L1088" t="str">
            <v>X</v>
          </cell>
          <cell r="N1088" t="str">
            <v>CC</v>
          </cell>
          <cell r="O1088">
            <v>1013667772</v>
          </cell>
          <cell r="Q1088" t="str">
            <v>OJEDA ROCHA</v>
          </cell>
          <cell r="R1088" t="str">
            <v>PAULA CAMILA</v>
          </cell>
          <cell r="S1088" t="str">
            <v>No Aplica</v>
          </cell>
          <cell r="T1088" t="str">
            <v>PAULA CAMILA OJEDA ROCHA</v>
          </cell>
          <cell r="U1088" t="str">
            <v>F</v>
          </cell>
          <cell r="V1088">
            <v>44820</v>
          </cell>
          <cell r="W1088">
            <v>44831</v>
          </cell>
          <cell r="X1088">
            <v>44824</v>
          </cell>
          <cell r="Y1088">
            <v>44926</v>
          </cell>
          <cell r="Z1088" t="str">
            <v>Contratación Directa</v>
          </cell>
          <cell r="AA1088" t="str">
            <v>Contrato</v>
          </cell>
          <cell r="AB1088" t="str">
            <v>Prestación de Servicios Profesionales</v>
          </cell>
          <cell r="AC1088" t="str">
            <v>PRESTAR SERVICIOS PROFESIONALES PARA APOYAR EL DESARROLLO Y EVALUACIÓN DEL COMPONENTE SOCIAL EN LA ESTRUCTURACIÓN Y POSTULACIÓN A LOS MEJORAMIENTOS DE VIVIENDA - MODALIDAD HABITABILIDAD EN LOS TERRITORIOS PRIORIZADOS POR LA SECRETARÍA DISTRITAL DEL HÁBITAT</v>
          </cell>
          <cell r="AD1088">
            <v>44831</v>
          </cell>
          <cell r="AF1088">
            <v>44831</v>
          </cell>
          <cell r="AH1088">
            <v>3</v>
          </cell>
          <cell r="AI1088">
            <v>15</v>
          </cell>
          <cell r="AJ1088">
            <v>3.5</v>
          </cell>
          <cell r="AK1088">
            <v>3</v>
          </cell>
          <cell r="AL1088">
            <v>15</v>
          </cell>
          <cell r="AM1088">
            <v>44937</v>
          </cell>
          <cell r="AN1088">
            <v>44937</v>
          </cell>
          <cell r="AO1088">
            <v>19250000</v>
          </cell>
          <cell r="AP1088">
            <v>19250000</v>
          </cell>
          <cell r="AQ1088">
            <v>5500000</v>
          </cell>
          <cell r="AR1088">
            <v>0</v>
          </cell>
          <cell r="AS1088" t="e">
            <v>#N/A</v>
          </cell>
          <cell r="AT1088">
            <v>1406</v>
          </cell>
          <cell r="AV1088">
            <v>19250000</v>
          </cell>
          <cell r="AW1088" t="str">
            <v>O23011601010000007715</v>
          </cell>
          <cell r="AX1088" t="str">
            <v>INVERSION</v>
          </cell>
          <cell r="AZ1088" t="str">
            <v>5000364718</v>
          </cell>
          <cell r="BA1088">
            <v>1338</v>
          </cell>
          <cell r="BB1088">
            <v>44823</v>
          </cell>
          <cell r="BC1088">
            <v>19250000</v>
          </cell>
          <cell r="BK1088" t="str">
            <v/>
          </cell>
          <cell r="CE1088" t="str">
            <v/>
          </cell>
          <cell r="CF1088" t="str">
            <v/>
          </cell>
          <cell r="EO1088">
            <v>44937</v>
          </cell>
          <cell r="EP1088">
            <v>45837</v>
          </cell>
        </row>
        <row r="1089">
          <cell r="E1089">
            <v>1054</v>
          </cell>
          <cell r="F1089" t="str">
            <v>1054-2022</v>
          </cell>
          <cell r="G1089" t="str">
            <v>CO1.PCCNTR.4028474</v>
          </cell>
          <cell r="H1089" t="e">
            <v>#N/A</v>
          </cell>
          <cell r="I1089" t="str">
            <v>En Ejecución</v>
          </cell>
          <cell r="J1089" t="str">
            <v>https://community.secop.gov.co/Public/Tendering/OpportunityDetail/Index?noticeUID=CO1.NTC.3282377&amp;isFromPublicArea=True&amp;isModal=False</v>
          </cell>
          <cell r="K1089" t="str">
            <v>SDHT-SDRPRIV-PSP-049-2022</v>
          </cell>
          <cell r="L1089" t="str">
            <v>X</v>
          </cell>
          <cell r="N1089" t="str">
            <v>CC</v>
          </cell>
          <cell r="O1089">
            <v>53139941</v>
          </cell>
          <cell r="Q1089" t="str">
            <v>QUEVEDO MORENO</v>
          </cell>
          <cell r="R1089" t="str">
            <v>WENDY PAOLA</v>
          </cell>
          <cell r="S1089" t="str">
            <v>No Aplica</v>
          </cell>
          <cell r="T1089" t="str">
            <v>WENDY PAOLA QUEVEDO MORENO</v>
          </cell>
          <cell r="U1089" t="str">
            <v>F</v>
          </cell>
          <cell r="V1089">
            <v>44820</v>
          </cell>
          <cell r="W1089" t="str">
            <v>No Aplica</v>
          </cell>
          <cell r="X1089">
            <v>44823</v>
          </cell>
          <cell r="Y1089">
            <v>44926</v>
          </cell>
          <cell r="Z1089" t="str">
            <v>Contratación Directa</v>
          </cell>
          <cell r="AA1089" t="str">
            <v>Contrato</v>
          </cell>
          <cell r="AB1089" t="str">
            <v>Prestación de Servicios Profesionales</v>
          </cell>
          <cell r="AC1089"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089">
            <v>44823</v>
          </cell>
          <cell r="AF1089">
            <v>44823</v>
          </cell>
          <cell r="AH1089">
            <v>3</v>
          </cell>
          <cell r="AI1089">
            <v>12</v>
          </cell>
          <cell r="AJ1089">
            <v>3.4</v>
          </cell>
          <cell r="AK1089">
            <v>3</v>
          </cell>
          <cell r="AL1089">
            <v>12</v>
          </cell>
          <cell r="AM1089">
            <v>44925</v>
          </cell>
          <cell r="AN1089">
            <v>44925</v>
          </cell>
          <cell r="AO1089">
            <v>18020000</v>
          </cell>
          <cell r="AP1089">
            <v>18020000</v>
          </cell>
          <cell r="AQ1089">
            <v>5300000</v>
          </cell>
          <cell r="AR1089">
            <v>0</v>
          </cell>
          <cell r="AS1089" t="e">
            <v>#N/A</v>
          </cell>
          <cell r="AT1089">
            <v>1403</v>
          </cell>
          <cell r="AV1089">
            <v>21200000</v>
          </cell>
          <cell r="AW1089" t="str">
            <v>O23011601010000007823</v>
          </cell>
          <cell r="AX1089" t="str">
            <v>INVERSION</v>
          </cell>
          <cell r="AZ1089" t="str">
            <v>5000364322</v>
          </cell>
          <cell r="BA1089">
            <v>1327</v>
          </cell>
          <cell r="BB1089">
            <v>44820</v>
          </cell>
          <cell r="BC1089">
            <v>18020000</v>
          </cell>
          <cell r="BK1089" t="str">
            <v/>
          </cell>
          <cell r="CE1089" t="str">
            <v/>
          </cell>
          <cell r="CF1089" t="str">
            <v/>
          </cell>
          <cell r="EO1089">
            <v>44925</v>
          </cell>
          <cell r="EP1089">
            <v>45825</v>
          </cell>
        </row>
        <row r="1090">
          <cell r="E1090">
            <v>1055</v>
          </cell>
          <cell r="F1090" t="str">
            <v>1055-2022</v>
          </cell>
          <cell r="G1090" t="str">
            <v>CO1.PCCNTR.4030817</v>
          </cell>
          <cell r="H1090" t="e">
            <v>#N/A</v>
          </cell>
          <cell r="I1090" t="str">
            <v>En Ejecución</v>
          </cell>
          <cell r="J1090" t="str">
            <v>https://community.secop.gov.co/Public/Tendering/OpportunityDetail/Index?noticeUID=CO1.NTC.3284279&amp;isFromPublicArea=True&amp;isModal=False</v>
          </cell>
          <cell r="K1090" t="str">
            <v>SDHT-SDRPRIV-PSP-046-2022</v>
          </cell>
          <cell r="L1090" t="str">
            <v>X</v>
          </cell>
          <cell r="N1090" t="str">
            <v>CC</v>
          </cell>
          <cell r="O1090">
            <v>52116700</v>
          </cell>
          <cell r="Q1090" t="str">
            <v>TORRES ARTEAGA</v>
          </cell>
          <cell r="R1090" t="str">
            <v>MONICA MARIA</v>
          </cell>
          <cell r="S1090" t="str">
            <v>No Aplica</v>
          </cell>
          <cell r="T1090" t="str">
            <v>MONICA MARIA TORRES ARTEAGA</v>
          </cell>
          <cell r="U1090" t="str">
            <v>F</v>
          </cell>
          <cell r="V1090">
            <v>44820</v>
          </cell>
          <cell r="W1090" t="str">
            <v>No Aplica</v>
          </cell>
          <cell r="X1090">
            <v>44823</v>
          </cell>
          <cell r="Y1090">
            <v>44926</v>
          </cell>
          <cell r="Z1090" t="str">
            <v>Contratación Directa</v>
          </cell>
          <cell r="AA1090" t="str">
            <v>Contrato</v>
          </cell>
          <cell r="AB1090" t="str">
            <v>Prestación de Servicios Profesionales</v>
          </cell>
          <cell r="AC1090"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090">
            <v>44823</v>
          </cell>
          <cell r="AF1090">
            <v>44823</v>
          </cell>
          <cell r="AH1090">
            <v>3</v>
          </cell>
          <cell r="AI1090">
            <v>12</v>
          </cell>
          <cell r="AJ1090">
            <v>3.4</v>
          </cell>
          <cell r="AK1090">
            <v>3</v>
          </cell>
          <cell r="AL1090">
            <v>12</v>
          </cell>
          <cell r="AM1090">
            <v>44925</v>
          </cell>
          <cell r="AN1090">
            <v>44925</v>
          </cell>
          <cell r="AO1090">
            <v>18020000</v>
          </cell>
          <cell r="AP1090">
            <v>18020000</v>
          </cell>
          <cell r="AQ1090">
            <v>5300000</v>
          </cell>
          <cell r="AR1090">
            <v>0</v>
          </cell>
          <cell r="AS1090" t="e">
            <v>#N/A</v>
          </cell>
          <cell r="AT1090">
            <v>1382</v>
          </cell>
          <cell r="AV1090">
            <v>21200000</v>
          </cell>
          <cell r="AW1090" t="str">
            <v>O23011601010000007823</v>
          </cell>
          <cell r="AX1090" t="str">
            <v>INVERSION</v>
          </cell>
          <cell r="AZ1090" t="str">
            <v>5000364712</v>
          </cell>
          <cell r="BA1090">
            <v>1336</v>
          </cell>
          <cell r="BB1090">
            <v>44823</v>
          </cell>
          <cell r="BC1090">
            <v>18020000</v>
          </cell>
          <cell r="BK1090" t="str">
            <v/>
          </cell>
          <cell r="CE1090" t="str">
            <v/>
          </cell>
          <cell r="CF1090" t="str">
            <v/>
          </cell>
          <cell r="EO1090">
            <v>44925</v>
          </cell>
          <cell r="EP1090">
            <v>45825</v>
          </cell>
        </row>
        <row r="1091">
          <cell r="E1091">
            <v>1056</v>
          </cell>
          <cell r="F1091" t="str">
            <v>1056-2022</v>
          </cell>
          <cell r="G1091" t="str">
            <v>CO1.PCCNTR.4041627</v>
          </cell>
          <cell r="H1091" t="e">
            <v>#N/A</v>
          </cell>
          <cell r="I1091" t="str">
            <v>En Ejecución</v>
          </cell>
          <cell r="J1091" t="str">
            <v>https://community.secop.gov.co/Public/Tendering/OpportunityDetail/Index?noticeUID=CO1.NTC.3298030&amp;isFromPublicArea=True&amp;isModal=False</v>
          </cell>
          <cell r="K1091" t="str">
            <v>SDHT-SDRPRIV-PSP-050-2022</v>
          </cell>
          <cell r="L1091" t="str">
            <v>X</v>
          </cell>
          <cell r="N1091" t="str">
            <v>CC</v>
          </cell>
          <cell r="O1091">
            <v>52916779</v>
          </cell>
          <cell r="Q1091" t="str">
            <v>INFANTE RINCON</v>
          </cell>
          <cell r="R1091" t="str">
            <v>JENNY MARCELA</v>
          </cell>
          <cell r="S1091" t="str">
            <v>No Aplica</v>
          </cell>
          <cell r="T1091" t="str">
            <v>JENNY MARCELA INFANTE RINCON</v>
          </cell>
          <cell r="U1091" t="str">
            <v>F</v>
          </cell>
          <cell r="V1091">
            <v>44824</v>
          </cell>
          <cell r="W1091" t="str">
            <v>No Aplica</v>
          </cell>
          <cell r="X1091">
            <v>44825</v>
          </cell>
          <cell r="Y1091">
            <v>44926</v>
          </cell>
          <cell r="Z1091" t="str">
            <v>Contratación Directa</v>
          </cell>
          <cell r="AA1091" t="str">
            <v>Contrato</v>
          </cell>
          <cell r="AB1091" t="str">
            <v>Prestación de Servicios Profesionales</v>
          </cell>
          <cell r="AC1091" t="str">
            <v>Prestar servicios profesionales jurídicos para analizar el cumplimiento de requisitos de los hogares y brindar la atención oportuna y suficiente de los diferentes requerimientos en el marco de los instrumentos de financiación a cargo de la Subsecretaría de Gestión financiera</v>
          </cell>
          <cell r="AD1091">
            <v>44825</v>
          </cell>
          <cell r="AE1091">
            <v>44826</v>
          </cell>
          <cell r="AF1091">
            <v>44826</v>
          </cell>
          <cell r="AH1091">
            <v>3</v>
          </cell>
          <cell r="AI1091">
            <v>12</v>
          </cell>
          <cell r="AJ1091">
            <v>3.4</v>
          </cell>
          <cell r="AK1091">
            <v>3</v>
          </cell>
          <cell r="AL1091">
            <v>12</v>
          </cell>
          <cell r="AM1091">
            <v>44929</v>
          </cell>
          <cell r="AN1091">
            <v>44929</v>
          </cell>
          <cell r="AO1091">
            <v>18020000</v>
          </cell>
          <cell r="AP1091">
            <v>18020000</v>
          </cell>
          <cell r="AQ1091">
            <v>5300000</v>
          </cell>
          <cell r="AR1091">
            <v>0</v>
          </cell>
          <cell r="AS1091" t="e">
            <v>#N/A</v>
          </cell>
          <cell r="AT1091">
            <v>1402</v>
          </cell>
          <cell r="AV1091">
            <v>21200000</v>
          </cell>
          <cell r="AW1091" t="str">
            <v>O23011601010000007823</v>
          </cell>
          <cell r="AX1091" t="str">
            <v>INVERSION</v>
          </cell>
          <cell r="AZ1091" t="str">
            <v>5000365709</v>
          </cell>
          <cell r="BA1091">
            <v>1343</v>
          </cell>
          <cell r="BB1091">
            <v>44824</v>
          </cell>
          <cell r="BC1091">
            <v>18020000</v>
          </cell>
          <cell r="BK1091" t="str">
            <v/>
          </cell>
          <cell r="CE1091" t="str">
            <v/>
          </cell>
          <cell r="CF1091" t="str">
            <v/>
          </cell>
          <cell r="EO1091">
            <v>44929</v>
          </cell>
          <cell r="EP1091">
            <v>45829</v>
          </cell>
        </row>
        <row r="1092">
          <cell r="E1092">
            <v>1057</v>
          </cell>
          <cell r="F1092" t="str">
            <v>1057-2022</v>
          </cell>
          <cell r="G1092" t="str">
            <v>CO1.PCCNTR.4044438</v>
          </cell>
          <cell r="H1092" t="e">
            <v>#N/A</v>
          </cell>
          <cell r="I1092" t="str">
            <v>En Ejecución</v>
          </cell>
          <cell r="J1092" t="str">
            <v>https://community.secop.gov.co/Public/Tendering/OpportunityDetail/Index?noticeUID=CO1.NTC.3302302&amp;isFromPublicArea=True&amp;isModal=False</v>
          </cell>
          <cell r="K1092" t="str">
            <v>SDHT-OACI-PSP-009-2022.</v>
          </cell>
          <cell r="L1092" t="str">
            <v>X</v>
          </cell>
          <cell r="N1092" t="str">
            <v>CC</v>
          </cell>
          <cell r="O1092">
            <v>79341985</v>
          </cell>
          <cell r="Q1092" t="str">
            <v>QUINTANA PINILLA</v>
          </cell>
          <cell r="R1092" t="str">
            <v>ERNESTO ARTURO</v>
          </cell>
          <cell r="S1092" t="str">
            <v>No Aplica</v>
          </cell>
          <cell r="T1092" t="str">
            <v>ERNESTO ARTURO QUINTANA PINILLA</v>
          </cell>
          <cell r="U1092" t="str">
            <v>M</v>
          </cell>
          <cell r="V1092">
            <v>44825</v>
          </cell>
          <cell r="W1092" t="str">
            <v>No Aplica</v>
          </cell>
          <cell r="X1092">
            <v>44827</v>
          </cell>
          <cell r="Y1092">
            <v>44963</v>
          </cell>
          <cell r="Z1092" t="str">
            <v>Contratación Directa</v>
          </cell>
          <cell r="AA1092" t="str">
            <v>Contrato</v>
          </cell>
          <cell r="AB1092" t="str">
            <v>Prestación de Servicios Profesionales</v>
          </cell>
          <cell r="AC1092" t="str">
            <v>PRESTAR SERVICIOS PROFESIONALES PARA APOYAR A LA OFICINA ASESORA DE CONTROL INTERNO EN EL SEGUIMIENTO Y EVALUACIÓN DE LA GESTIÓN EN TORNO A GOBIERNO Y SEGURIDAD DIGITAL, TECNOLOGÍAS DE LA INFORMACIÓN Y LAS COMUNICACIONES, TRANSPARENCIA Y ACCESO A LA INFORMACIÓN PÚBLICA DE CONFORMIDAD CON EL PLAN ANUAL DE AUDITORÍA DE LA SDHT.</v>
          </cell>
          <cell r="AD1092">
            <v>44827</v>
          </cell>
          <cell r="AF1092">
            <v>44827</v>
          </cell>
          <cell r="AH1092">
            <v>4</v>
          </cell>
          <cell r="AI1092">
            <v>12</v>
          </cell>
          <cell r="AJ1092">
            <v>4.4000000000000004</v>
          </cell>
          <cell r="AK1092">
            <v>4</v>
          </cell>
          <cell r="AL1092">
            <v>12</v>
          </cell>
          <cell r="AM1092">
            <v>44961</v>
          </cell>
          <cell r="AN1092">
            <v>44961</v>
          </cell>
          <cell r="AO1092">
            <v>26400000</v>
          </cell>
          <cell r="AP1092">
            <v>26400000</v>
          </cell>
          <cell r="AQ1092">
            <v>6000000</v>
          </cell>
          <cell r="AR1092">
            <v>0</v>
          </cell>
          <cell r="AS1092" t="e">
            <v>#N/A</v>
          </cell>
          <cell r="AT1092">
            <v>1412</v>
          </cell>
          <cell r="AV1092">
            <v>26400000</v>
          </cell>
          <cell r="AW1092" t="str">
            <v>O23011605560000007754</v>
          </cell>
          <cell r="AX1092" t="str">
            <v>INVERSION</v>
          </cell>
          <cell r="AZ1092" t="str">
            <v>5000366906</v>
          </cell>
          <cell r="BA1092">
            <v>1353</v>
          </cell>
          <cell r="BB1092">
            <v>44826</v>
          </cell>
          <cell r="BC1092">
            <v>26400000</v>
          </cell>
          <cell r="BK1092" t="str">
            <v/>
          </cell>
          <cell r="CE1092" t="str">
            <v/>
          </cell>
          <cell r="CF1092" t="str">
            <v/>
          </cell>
          <cell r="EO1092">
            <v>44961</v>
          </cell>
          <cell r="EP1092">
            <v>45861</v>
          </cell>
        </row>
        <row r="1093">
          <cell r="E1093">
            <v>1058</v>
          </cell>
          <cell r="F1093" t="str">
            <v>1058-2022</v>
          </cell>
          <cell r="G1093" t="str">
            <v>CO1.PCCNTR.4046034</v>
          </cell>
          <cell r="H1093" t="e">
            <v>#N/A</v>
          </cell>
          <cell r="I1093" t="str">
            <v>En Ejecución</v>
          </cell>
          <cell r="J1093" t="str">
            <v>https://community.secop.gov.co/Public/Tendering/OpportunityDetail/Index?noticeUID=CO1.NTC.3303804&amp;isFromPublicArea=True&amp;isModal=False</v>
          </cell>
          <cell r="K1093" t="str">
            <v>SDHT-OACI-PSP-008-2022.</v>
          </cell>
          <cell r="L1093" t="str">
            <v>X</v>
          </cell>
          <cell r="N1093" t="str">
            <v>CC</v>
          </cell>
          <cell r="O1093">
            <v>1014225678</v>
          </cell>
          <cell r="Q1093" t="str">
            <v>LEON SUAREZ</v>
          </cell>
          <cell r="R1093" t="str">
            <v>SANDRA GEOVANNA</v>
          </cell>
          <cell r="S1093" t="str">
            <v>No Aplica</v>
          </cell>
          <cell r="T1093" t="str">
            <v>SANDRA GEOVANNA LEON SUAREZ</v>
          </cell>
          <cell r="U1093" t="str">
            <v>F</v>
          </cell>
          <cell r="V1093">
            <v>44825</v>
          </cell>
          <cell r="W1093" t="str">
            <v>No Aplica</v>
          </cell>
          <cell r="X1093">
            <v>44827</v>
          </cell>
          <cell r="Y1093">
            <v>44962</v>
          </cell>
          <cell r="Z1093" t="str">
            <v>Contratación Directa</v>
          </cell>
          <cell r="AA1093" t="str">
            <v>Contrato</v>
          </cell>
          <cell r="AB1093" t="str">
            <v>Prestación de Servicios Profesionales</v>
          </cell>
          <cell r="AC1093" t="str">
            <v>Prestar servicios profesionales para apoyar a la Oficina Asesora de Control Interno en el seguimiento al plan de mejoramiento suscrito con la Contraloría de Bogotá, implementación del MIPG y el Sistema Institucional de Alertas, así como en la respuesta a los requerimientos internos y de entes de control</v>
          </cell>
          <cell r="AD1093">
            <v>44827</v>
          </cell>
          <cell r="AF1093">
            <v>44827</v>
          </cell>
          <cell r="AH1093">
            <v>4</v>
          </cell>
          <cell r="AI1093">
            <v>11</v>
          </cell>
          <cell r="AJ1093">
            <v>4.3666666666666663</v>
          </cell>
          <cell r="AK1093">
            <v>4</v>
          </cell>
          <cell r="AL1093">
            <v>11</v>
          </cell>
          <cell r="AM1093">
            <v>44960</v>
          </cell>
          <cell r="AN1093">
            <v>44960</v>
          </cell>
          <cell r="AO1093">
            <v>26200000</v>
          </cell>
          <cell r="AP1093">
            <v>26200000</v>
          </cell>
          <cell r="AQ1093">
            <v>6000000</v>
          </cell>
          <cell r="AR1093">
            <v>0</v>
          </cell>
          <cell r="AS1093" t="e">
            <v>#N/A</v>
          </cell>
          <cell r="AT1093">
            <v>1414</v>
          </cell>
          <cell r="AV1093">
            <v>26200000</v>
          </cell>
          <cell r="AW1093" t="str">
            <v>O23011605560000007754</v>
          </cell>
          <cell r="AX1093" t="str">
            <v>INVERSION</v>
          </cell>
          <cell r="AZ1093" t="str">
            <v>5000366693</v>
          </cell>
          <cell r="BA1093">
            <v>1349</v>
          </cell>
          <cell r="BB1093">
            <v>44826</v>
          </cell>
          <cell r="BC1093">
            <v>26200000</v>
          </cell>
          <cell r="BK1093" t="str">
            <v/>
          </cell>
          <cell r="CE1093" t="str">
            <v/>
          </cell>
          <cell r="CF1093" t="str">
            <v/>
          </cell>
          <cell r="EO1093">
            <v>44960</v>
          </cell>
          <cell r="EP1093">
            <v>45860</v>
          </cell>
        </row>
        <row r="1094">
          <cell r="E1094">
            <v>1059</v>
          </cell>
          <cell r="F1094" t="str">
            <v>1059-2022</v>
          </cell>
          <cell r="G1094" t="str">
            <v>CO1.PCCNTR.4048509</v>
          </cell>
          <cell r="H1094" t="e">
            <v>#N/A</v>
          </cell>
          <cell r="I1094" t="str">
            <v>En Ejecución</v>
          </cell>
          <cell r="J1094" t="str">
            <v>https://community.secop.gov.co/Public/Tendering/OpportunityDetail/Index?noticeUID=CO1.NTC.3306658&amp;isFromPublicArea=True&amp;isModal=False</v>
          </cell>
          <cell r="K1094" t="str">
            <v>SDHT-OACI-PSP-011-2022.</v>
          </cell>
          <cell r="L1094" t="str">
            <v>X</v>
          </cell>
          <cell r="N1094" t="str">
            <v>CC</v>
          </cell>
          <cell r="O1094">
            <v>79735660</v>
          </cell>
          <cell r="Q1094" t="str">
            <v>REYES AGUDELO</v>
          </cell>
          <cell r="R1094" t="str">
            <v>EDWIN GERARDO</v>
          </cell>
          <cell r="S1094" t="str">
            <v>No Aplica</v>
          </cell>
          <cell r="T1094" t="str">
            <v>EDWIN GERARDO REYES AGUDELO</v>
          </cell>
          <cell r="U1094" t="str">
            <v>M</v>
          </cell>
          <cell r="V1094">
            <v>44826</v>
          </cell>
          <cell r="W1094" t="str">
            <v>No Aplica</v>
          </cell>
          <cell r="X1094">
            <v>44827</v>
          </cell>
          <cell r="Y1094">
            <v>44962</v>
          </cell>
          <cell r="Z1094" t="str">
            <v>Contratación Directa</v>
          </cell>
          <cell r="AA1094" t="str">
            <v>Contrato</v>
          </cell>
          <cell r="AB1094" t="str">
            <v>Prestación de Servicios Profesionales</v>
          </cell>
          <cell r="AC1094" t="str">
            <v>Prestar servicios profesionales para apoyar a la Oficina Asesora de Control Interno en el seguimiento a la gestión ambiental interna, de los proyectos de inversión y plan de mejoramiento institucional, de conformidad con el Plan Anual de Auditoría de la SDHT</v>
          </cell>
          <cell r="AD1094">
            <v>44827</v>
          </cell>
          <cell r="AF1094">
            <v>44827</v>
          </cell>
          <cell r="AH1094">
            <v>4</v>
          </cell>
          <cell r="AI1094">
            <v>11</v>
          </cell>
          <cell r="AJ1094">
            <v>4.3666666666666663</v>
          </cell>
          <cell r="AK1094">
            <v>4</v>
          </cell>
          <cell r="AL1094">
            <v>11</v>
          </cell>
          <cell r="AM1094">
            <v>44960</v>
          </cell>
          <cell r="AN1094">
            <v>44960</v>
          </cell>
          <cell r="AO1094">
            <v>24453333</v>
          </cell>
          <cell r="AP1094">
            <v>24453333</v>
          </cell>
          <cell r="AQ1094">
            <v>5600000</v>
          </cell>
          <cell r="AR1094">
            <v>0.3333333320915699</v>
          </cell>
          <cell r="AS1094" t="e">
            <v>#N/A</v>
          </cell>
          <cell r="AT1094">
            <v>1413</v>
          </cell>
          <cell r="AV1094">
            <v>24453333</v>
          </cell>
          <cell r="AW1094" t="str">
            <v>O23011605560000007754</v>
          </cell>
          <cell r="AX1094" t="str">
            <v>INVERSION</v>
          </cell>
          <cell r="AZ1094" t="str">
            <v>5000366901</v>
          </cell>
          <cell r="BA1094">
            <v>1352</v>
          </cell>
          <cell r="BB1094">
            <v>44826</v>
          </cell>
          <cell r="BC1094">
            <v>24453333</v>
          </cell>
          <cell r="BK1094" t="str">
            <v/>
          </cell>
          <cell r="CE1094" t="str">
            <v/>
          </cell>
          <cell r="CF1094" t="str">
            <v/>
          </cell>
          <cell r="EO1094">
            <v>44960</v>
          </cell>
          <cell r="EP1094">
            <v>45860</v>
          </cell>
        </row>
        <row r="1095">
          <cell r="E1095">
            <v>1060</v>
          </cell>
          <cell r="F1095" t="str">
            <v>1060-2022</v>
          </cell>
          <cell r="G1095" t="str">
            <v>CO1.PCCNTR.4051960</v>
          </cell>
          <cell r="H1095" t="e">
            <v>#N/A</v>
          </cell>
          <cell r="I1095" t="str">
            <v>En Ejecución</v>
          </cell>
          <cell r="J1095" t="str">
            <v>https://community.secop.gov.co/Public/Tendering/OpportunityDetail/Index?noticeUID=CO1.NTC.3311439&amp;isFromPublicArea=True&amp;isModal=False</v>
          </cell>
          <cell r="K1095" t="str">
            <v>SDHT-SDRPRIV-PSP-047-2022</v>
          </cell>
          <cell r="L1095" t="str">
            <v>X</v>
          </cell>
          <cell r="N1095" t="str">
            <v>CC</v>
          </cell>
          <cell r="O1095">
            <v>1012392384</v>
          </cell>
          <cell r="Q1095" t="str">
            <v>LOPEZ GONZALEZ</v>
          </cell>
          <cell r="R1095" t="str">
            <v>PAULA CLEIRY</v>
          </cell>
          <cell r="S1095" t="str">
            <v>No Aplica</v>
          </cell>
          <cell r="T1095" t="str">
            <v>PAULA CLEIRY LOPEZ GONZALEZ</v>
          </cell>
          <cell r="U1095" t="str">
            <v>F</v>
          </cell>
          <cell r="V1095">
            <v>44827</v>
          </cell>
          <cell r="W1095" t="str">
            <v>No Aplica</v>
          </cell>
          <cell r="X1095">
            <v>44830</v>
          </cell>
          <cell r="Y1095">
            <v>44926</v>
          </cell>
          <cell r="Z1095" t="str">
            <v>Contratación Directa</v>
          </cell>
          <cell r="AA1095" t="str">
            <v>Contrato</v>
          </cell>
          <cell r="AB1095" t="str">
            <v>Prestación de Servicios Profesionales</v>
          </cell>
          <cell r="AC1095" t="str">
            <v>Prestar servicios profesionales para identificar, verificar y acompañar desde el componente social, el cumplimiento de requisitos a los hogares que pueden ser beneficiarios de los instrumentos de financiación a cargo de la Subsecretaría de Gestión Financiera</v>
          </cell>
          <cell r="AD1095">
            <v>44830</v>
          </cell>
          <cell r="AF1095">
            <v>44830</v>
          </cell>
          <cell r="AH1095">
            <v>3</v>
          </cell>
          <cell r="AI1095">
            <v>5</v>
          </cell>
          <cell r="AJ1095">
            <v>3.1666666666666665</v>
          </cell>
          <cell r="AK1095">
            <v>3</v>
          </cell>
          <cell r="AL1095">
            <v>5</v>
          </cell>
          <cell r="AM1095">
            <v>44925</v>
          </cell>
          <cell r="AN1095">
            <v>44925</v>
          </cell>
          <cell r="AO1095">
            <v>16783333</v>
          </cell>
          <cell r="AP1095">
            <v>16783333</v>
          </cell>
          <cell r="AQ1095">
            <v>5300000</v>
          </cell>
          <cell r="AR1095">
            <v>0.3333333320915699</v>
          </cell>
          <cell r="AS1095" t="e">
            <v>#N/A</v>
          </cell>
          <cell r="AT1095">
            <v>1405</v>
          </cell>
          <cell r="AV1095">
            <v>21200000</v>
          </cell>
          <cell r="AW1095" t="str">
            <v>O23011601010000007823</v>
          </cell>
          <cell r="AX1095" t="str">
            <v>INVERSION</v>
          </cell>
          <cell r="AZ1095" t="str">
            <v>5000367824</v>
          </cell>
          <cell r="BA1095">
            <v>1360</v>
          </cell>
          <cell r="BB1095">
            <v>44827</v>
          </cell>
          <cell r="BC1095">
            <v>16783333</v>
          </cell>
          <cell r="BK1095" t="str">
            <v/>
          </cell>
          <cell r="CE1095" t="str">
            <v/>
          </cell>
          <cell r="CF1095" t="str">
            <v/>
          </cell>
          <cell r="EO1095">
            <v>44925</v>
          </cell>
          <cell r="EP1095">
            <v>45825</v>
          </cell>
        </row>
        <row r="1096">
          <cell r="E1096">
            <v>1061</v>
          </cell>
          <cell r="F1096" t="str">
            <v>1061-2022</v>
          </cell>
          <cell r="G1096" t="str">
            <v>CO1.PCCNTR.4051497</v>
          </cell>
          <cell r="H1096" t="e">
            <v>#N/A</v>
          </cell>
          <cell r="I1096" t="str">
            <v>En Ejecución</v>
          </cell>
          <cell r="J1096" t="str">
            <v>https://community.secop.gov.co/Public/Tendering/OpportunityDetail/Index?noticeUID=CO1.NTC.3311233&amp;isFromPublicArea=True&amp;isModal=False</v>
          </cell>
          <cell r="K1096" t="str">
            <v>SDHT-OACI-PSP-010-2022.</v>
          </cell>
          <cell r="L1096" t="str">
            <v>X</v>
          </cell>
          <cell r="N1096" t="str">
            <v>CC</v>
          </cell>
          <cell r="O1096">
            <v>7307246</v>
          </cell>
          <cell r="Q1096" t="str">
            <v>RAMIREZ MARTINEZ</v>
          </cell>
          <cell r="R1096" t="str">
            <v>CELSO JAVIER</v>
          </cell>
          <cell r="S1096" t="str">
            <v>No Aplica</v>
          </cell>
          <cell r="T1096" t="str">
            <v>CELSO JAVIER RAMIREZ MARTINEZ</v>
          </cell>
          <cell r="U1096" t="str">
            <v>M</v>
          </cell>
          <cell r="V1096">
            <v>44826</v>
          </cell>
          <cell r="W1096" t="str">
            <v>No Aplica</v>
          </cell>
          <cell r="X1096">
            <v>44828</v>
          </cell>
          <cell r="Y1096">
            <v>44963</v>
          </cell>
          <cell r="Z1096" t="str">
            <v>Contratación Directa</v>
          </cell>
          <cell r="AA1096" t="str">
            <v>Contrato</v>
          </cell>
          <cell r="AB1096" t="str">
            <v>Prestación de Servicios Profesionales</v>
          </cell>
          <cell r="AC1096" t="str">
            <v>PRESTAR SERVICIOS PROFESIONALES PARA APOYAR A LA OFICINA ASESORA DE CONTROL INTERNO EN EL SEGUIMIENTO Y EVALUACIÓN AL PROCESO DE SERVICIO AL CIUDADANO, DE CONFORMIDAD CON EL PLAN ANUAL DE AUDITORÍA DE LA SDHT</v>
          </cell>
          <cell r="AD1096">
            <v>44828</v>
          </cell>
          <cell r="AF1096">
            <v>44828</v>
          </cell>
          <cell r="AH1096">
            <v>4</v>
          </cell>
          <cell r="AI1096">
            <v>11</v>
          </cell>
          <cell r="AJ1096">
            <v>4.3666666666666663</v>
          </cell>
          <cell r="AK1096">
            <v>4</v>
          </cell>
          <cell r="AL1096">
            <v>11</v>
          </cell>
          <cell r="AM1096">
            <v>44961</v>
          </cell>
          <cell r="AN1096">
            <v>44961</v>
          </cell>
          <cell r="AO1096">
            <v>26200000</v>
          </cell>
          <cell r="AP1096">
            <v>26200000</v>
          </cell>
          <cell r="AQ1096">
            <v>6000000</v>
          </cell>
          <cell r="AR1096">
            <v>0</v>
          </cell>
          <cell r="AS1096" t="e">
            <v>#N/A</v>
          </cell>
          <cell r="AT1096">
            <v>1415</v>
          </cell>
          <cell r="AV1096">
            <v>26200000</v>
          </cell>
          <cell r="AW1096" t="str">
            <v>O23011605560000007754</v>
          </cell>
          <cell r="AX1096" t="str">
            <v>INVERSION</v>
          </cell>
          <cell r="AZ1096" t="str">
            <v>5000367051</v>
          </cell>
          <cell r="BA1096">
            <v>1354</v>
          </cell>
          <cell r="BB1096">
            <v>44827</v>
          </cell>
          <cell r="BC1096">
            <v>26200000</v>
          </cell>
          <cell r="BK1096" t="str">
            <v/>
          </cell>
          <cell r="CE1096" t="str">
            <v/>
          </cell>
          <cell r="CF1096" t="str">
            <v/>
          </cell>
          <cell r="EO1096">
            <v>44961</v>
          </cell>
          <cell r="EP1096">
            <v>45861</v>
          </cell>
        </row>
        <row r="1097">
          <cell r="E1097">
            <v>1062</v>
          </cell>
          <cell r="F1097" t="str">
            <v>1062-2022</v>
          </cell>
          <cell r="G1097" t="str">
            <v>CO1.SLCNTR.9239749</v>
          </cell>
          <cell r="H1097" t="e">
            <v>#N/A</v>
          </cell>
          <cell r="I1097" t="str">
            <v>En Ejecución</v>
          </cell>
          <cell r="J1097" t="str">
            <v>No. Proceso SECOP II (FNV-0006-2022)</v>
          </cell>
          <cell r="K1097" t="str">
            <v>FNV-0006-2022</v>
          </cell>
          <cell r="M1097" t="str">
            <v>X</v>
          </cell>
          <cell r="N1097" t="str">
            <v>NIT</v>
          </cell>
          <cell r="O1097">
            <v>830121208</v>
          </cell>
          <cell r="Q1097" t="str">
            <v>No Aplica</v>
          </cell>
          <cell r="R1097" t="str">
            <v>No Aplica</v>
          </cell>
          <cell r="S1097" t="str">
            <v>FONDO NACIONAL DE VIVIENDA FONVIVIENDA</v>
          </cell>
          <cell r="T1097" t="str">
            <v>FONDO NACIONAL DE VIVIENDA FONVIVIENDA</v>
          </cell>
          <cell r="U1097" t="str">
            <v>No Aplica</v>
          </cell>
          <cell r="V1097">
            <v>44831</v>
          </cell>
          <cell r="W1097" t="str">
            <v>No Aplica</v>
          </cell>
          <cell r="X1097" t="str">
            <v>No Aplica</v>
          </cell>
          <cell r="Y1097" t="str">
            <v>No Aplica</v>
          </cell>
          <cell r="Z1097" t="str">
            <v>Contratación Directa</v>
          </cell>
          <cell r="AA1097" t="str">
            <v>Convenio</v>
          </cell>
          <cell r="AB1097" t="str">
            <v>Interadministrativo</v>
          </cell>
          <cell r="AC1097" t="str">
            <v>AUNAR ESFUERZOS ADMINISTRATIVOS, TÉCNICOS, SOCIALES Y FINANCIEROS PARA LA EJECUCIÓN Y SEGUIMIENTO DE LAS ACTIVIDADES EN MATERIA DEL SUBSIDIO FAMILIAR DE VIVIENDA BAJO LA MODALIDAD DE MEJORAMIENTO VIVIENDA URBANA, TENDIENTES A SUPERAR LAS CONDICIONES SANITARIAS SATISFACTORIAS DE ESPACIO Y SERVICIOS PÚBLICOS DE LOS HOGARES EN EL MARCO DEL PROGRAMA DE MEJORAMIENTO DE VIVIENDA CASA DIGNA, VIDA DIGNA REGULADO EN EL DECRETO 867 DE 2019 INCORPORADO EN EL DECRETO 1077 DE 2015 Y DEMÁS DISPOSICIONES QUE LE MODIFIQUEN, ADICIONEN O SUSTITUYAN.</v>
          </cell>
          <cell r="AD1097">
            <v>44827</v>
          </cell>
          <cell r="AF1097">
            <v>44827</v>
          </cell>
          <cell r="AH1097">
            <v>15</v>
          </cell>
          <cell r="AI1097">
            <v>0</v>
          </cell>
          <cell r="AJ1097">
            <v>15</v>
          </cell>
          <cell r="AK1097">
            <v>15</v>
          </cell>
          <cell r="AL1097">
            <v>0</v>
          </cell>
          <cell r="AM1097">
            <v>45282</v>
          </cell>
          <cell r="AN1097">
            <v>45282</v>
          </cell>
          <cell r="AO1097">
            <v>499864699</v>
          </cell>
          <cell r="AP1097">
            <v>499864699</v>
          </cell>
          <cell r="AQ1097" t="str">
            <v>No Aplica</v>
          </cell>
          <cell r="AR1097" t="e">
            <v>#VALUE!</v>
          </cell>
          <cell r="AS1097" t="e">
            <v>#N/A</v>
          </cell>
          <cell r="AT1097">
            <v>1107</v>
          </cell>
          <cell r="AV1097">
            <v>499864699</v>
          </cell>
          <cell r="AW1097" t="str">
            <v>O23011601010000007715</v>
          </cell>
          <cell r="AX1097" t="str">
            <v>INVERSION</v>
          </cell>
          <cell r="AZ1097">
            <v>5000367316</v>
          </cell>
          <cell r="BA1097">
            <v>1357</v>
          </cell>
          <cell r="BB1097">
            <v>44827</v>
          </cell>
          <cell r="BC1097">
            <v>499864699</v>
          </cell>
          <cell r="BK1097" t="str">
            <v/>
          </cell>
          <cell r="CE1097" t="str">
            <v/>
          </cell>
          <cell r="CF1097" t="str">
            <v/>
          </cell>
          <cell r="EO1097">
            <v>45282</v>
          </cell>
          <cell r="EP1097">
            <v>46182</v>
          </cell>
        </row>
        <row r="1098">
          <cell r="E1098">
            <v>1062</v>
          </cell>
          <cell r="F1098" t="str">
            <v>1062-2022</v>
          </cell>
          <cell r="G1098" t="str">
            <v>CO1.SLCNTR.9239749</v>
          </cell>
          <cell r="H1098" t="e">
            <v>#N/A</v>
          </cell>
          <cell r="I1098" t="str">
            <v>En Ejecución</v>
          </cell>
          <cell r="J1098" t="str">
            <v>No. Proceso SECOP II (FNV-0006-2022)</v>
          </cell>
          <cell r="K1098" t="str">
            <v>FNV-0006-2022</v>
          </cell>
          <cell r="M1098" t="str">
            <v>X</v>
          </cell>
          <cell r="N1098" t="str">
            <v>NIT</v>
          </cell>
          <cell r="O1098">
            <v>830121208</v>
          </cell>
          <cell r="Q1098" t="str">
            <v>No Aplica</v>
          </cell>
          <cell r="R1098" t="str">
            <v>No Aplica</v>
          </cell>
          <cell r="S1098" t="str">
            <v>FONDO NACIONAL DE VIVIENDA FONVIVIENDA</v>
          </cell>
          <cell r="T1098" t="str">
            <v>FONDO NACIONAL DE VIVIENDA FONVIVIENDA</v>
          </cell>
          <cell r="U1098" t="str">
            <v>No Aplica</v>
          </cell>
          <cell r="V1098">
            <v>44831</v>
          </cell>
          <cell r="W1098" t="str">
            <v>No Aplica</v>
          </cell>
          <cell r="X1098" t="str">
            <v>No Aplica</v>
          </cell>
          <cell r="Y1098" t="str">
            <v>No Aplica</v>
          </cell>
          <cell r="Z1098" t="str">
            <v>Contratación Directa</v>
          </cell>
          <cell r="AA1098" t="str">
            <v>Convenio</v>
          </cell>
          <cell r="AB1098" t="str">
            <v>Interadministrativo</v>
          </cell>
          <cell r="AC1098" t="str">
            <v>AUNAR ESFUERZOS ADMINISTRATIVOS, TÉCNICOS, SOCIALES Y FINANCIEROS PARA LA EJECUCIÓN Y SEGUIMIENTO DE LAS ACTIVIDADES EN MATERIA DEL SUBSIDIO FAMILIAR DE VIVIENDA BAJO LA MODALIDAD DE MEJORAMIENTO VIVIENDA URBANA, TENDIENTES A SUPERAR LAS CONDICIONES SANITARIAS SATISFACTORIAS DE ESPACIO Y SERVICIOS PÚBLICOS DE LOS HOGARES EN EL MARCO DEL PROGRAMA DE MEJORAMIENTO DE VIVIENDA CASA DIGNA, VIDA DIGNA REGULADO EN EL DECRETO 867 DE 2019 INCORPORADO EN EL DECRETO 1077 DE 2015 Y DEMÁS DISPOSICIONES QUE LE MODIFIQUEN, ADICIONEN O SUSTITUYAN.</v>
          </cell>
          <cell r="AD1098">
            <v>44827</v>
          </cell>
          <cell r="AF1098">
            <v>44827</v>
          </cell>
          <cell r="AH1098">
            <v>15</v>
          </cell>
          <cell r="AI1098">
            <v>0</v>
          </cell>
          <cell r="AJ1098">
            <v>15</v>
          </cell>
          <cell r="AK1098">
            <v>15</v>
          </cell>
          <cell r="AL1098">
            <v>0</v>
          </cell>
          <cell r="AM1098">
            <v>45282</v>
          </cell>
          <cell r="AN1098">
            <v>45282</v>
          </cell>
          <cell r="AO1098">
            <v>4000135301</v>
          </cell>
          <cell r="AP1098">
            <v>4000135301</v>
          </cell>
          <cell r="AQ1098" t="str">
            <v>No Aplica</v>
          </cell>
          <cell r="AR1098" t="e">
            <v>#VALUE!</v>
          </cell>
          <cell r="AS1098" t="e">
            <v>#N/A</v>
          </cell>
          <cell r="AT1098">
            <v>1107</v>
          </cell>
          <cell r="AV1098">
            <v>4000135301</v>
          </cell>
          <cell r="AW1098" t="str">
            <v>O23011601010000007715</v>
          </cell>
          <cell r="AX1098" t="str">
            <v>INVERSION</v>
          </cell>
          <cell r="AZ1098" t="str">
            <v>5000367316</v>
          </cell>
          <cell r="BA1098">
            <v>1357</v>
          </cell>
          <cell r="BB1098">
            <v>44827</v>
          </cell>
          <cell r="BC1098">
            <v>4000135301</v>
          </cell>
          <cell r="BK1098" t="str">
            <v/>
          </cell>
          <cell r="CE1098" t="str">
            <v/>
          </cell>
          <cell r="CF1098" t="str">
            <v/>
          </cell>
          <cell r="EO1098">
            <v>45282</v>
          </cell>
          <cell r="EP1098">
            <v>46182</v>
          </cell>
        </row>
        <row r="1099">
          <cell r="E1099">
            <v>1062</v>
          </cell>
          <cell r="F1099" t="str">
            <v>1062-2022</v>
          </cell>
          <cell r="G1099" t="str">
            <v>CO1.SLCNTR.9239749</v>
          </cell>
          <cell r="H1099" t="str">
            <v>No Aplica</v>
          </cell>
          <cell r="I1099" t="str">
            <v>En Ejecución</v>
          </cell>
          <cell r="J1099" t="str">
            <v>No. Proceso SECOP II (FNV-0006-2022)</v>
          </cell>
          <cell r="K1099" t="str">
            <v>FNV-0006-2022</v>
          </cell>
          <cell r="M1099" t="str">
            <v>X</v>
          </cell>
          <cell r="N1099" t="str">
            <v>NIT</v>
          </cell>
          <cell r="O1099">
            <v>830121208</v>
          </cell>
          <cell r="Q1099" t="str">
            <v>No Aplica</v>
          </cell>
          <cell r="R1099" t="str">
            <v>No Aplica</v>
          </cell>
          <cell r="S1099" t="str">
            <v>FONDO NACIONAL DE VIVIENDA FONVIVIENDA</v>
          </cell>
          <cell r="T1099" t="str">
            <v>FONDO NACIONAL DE VIVIENDA FONVIVIENDA</v>
          </cell>
          <cell r="U1099" t="str">
            <v>No Aplica</v>
          </cell>
          <cell r="V1099">
            <v>44831</v>
          </cell>
          <cell r="W1099" t="str">
            <v>No Aplica</v>
          </cell>
          <cell r="X1099" t="str">
            <v>No Aplica</v>
          </cell>
          <cell r="Y1099" t="str">
            <v>No Aplica</v>
          </cell>
          <cell r="Z1099" t="str">
            <v>Contratación Directa</v>
          </cell>
          <cell r="AA1099" t="str">
            <v>Convenio</v>
          </cell>
          <cell r="AB1099" t="str">
            <v>Interadministrativo</v>
          </cell>
          <cell r="AC1099" t="str">
            <v>AUNAR ESFUERZOS ADMINISTRATIVOS, TÉCNICOS, SOCIALES Y FINANCIEROS PARA LA EJECUCIÓN Y SEGUIMIENTO DE LAS ACTIVIDADES EN MATERIA DEL SUBSIDIO FAMILIAR DE VIVIENDA BAJO LA MODALIDAD DE MEJORAMIENTO VIVIENDA URBANA, TENDIENTES A SUPERAR LAS CONDICIONES SANITARIAS SATISFACTORIAS DE ESPACIO Y SERVICIOS PÚBLICOS DE LOS HOGARES EN EL MARCO DEL PROGRAMA DE MEJORAMIENTO DE VIVIENDA CASA DIGNA, VIDA DIGNA REGULADO EN EL DECRETO 867 DE 2019 INCORPORADO EN EL DECRETO 1077 DE 2015 Y DEMÁS DISPOSICIONES QUE LE MODIFIQUEN, ADICIONEN O SUSTITUYAN.</v>
          </cell>
          <cell r="AD1099">
            <v>44827</v>
          </cell>
          <cell r="AF1099">
            <v>44827</v>
          </cell>
          <cell r="AH1099">
            <v>15</v>
          </cell>
          <cell r="AI1099">
            <v>0</v>
          </cell>
          <cell r="AJ1099">
            <v>15</v>
          </cell>
          <cell r="AK1099">
            <v>15</v>
          </cell>
          <cell r="AL1099">
            <v>0</v>
          </cell>
          <cell r="AM1099">
            <v>45282</v>
          </cell>
          <cell r="AN1099">
            <v>45282</v>
          </cell>
          <cell r="AO1099">
            <v>4500000000</v>
          </cell>
          <cell r="AP1099">
            <v>4500000000</v>
          </cell>
          <cell r="AQ1099" t="str">
            <v>No Aplica</v>
          </cell>
          <cell r="AR1099" t="e">
            <v>#VALUE!</v>
          </cell>
          <cell r="AS1099" t="str">
            <v>Recursos Externo</v>
          </cell>
          <cell r="AT1099" t="str">
            <v>Recurso Externo</v>
          </cell>
          <cell r="AV1099">
            <v>4500000000</v>
          </cell>
          <cell r="AW1099" t="str">
            <v>Recurso externo</v>
          </cell>
          <cell r="AX1099" t="str">
            <v>Recurso Externo</v>
          </cell>
          <cell r="AZ1099" t="str">
            <v>Recurso Externo</v>
          </cell>
          <cell r="BA1099" t="str">
            <v>Recurso Externo</v>
          </cell>
          <cell r="BB1099">
            <v>44827</v>
          </cell>
          <cell r="BC1099">
            <v>4500000000</v>
          </cell>
          <cell r="BK1099" t="str">
            <v/>
          </cell>
          <cell r="CE1099" t="str">
            <v/>
          </cell>
          <cell r="CF1099" t="str">
            <v/>
          </cell>
          <cell r="EO1099">
            <v>45282</v>
          </cell>
          <cell r="EP1099">
            <v>46182</v>
          </cell>
        </row>
        <row r="1100">
          <cell r="E1100">
            <v>1063</v>
          </cell>
          <cell r="F1100" t="str">
            <v>1063-2022</v>
          </cell>
          <cell r="H1100" t="str">
            <v>No Aplica</v>
          </cell>
          <cell r="S1100" t="str">
            <v>No Aplica</v>
          </cell>
          <cell r="T1100" t="str">
            <v xml:space="preserve"> </v>
          </cell>
          <cell r="AD1100" t="str">
            <v>Pendiente dato de legalización</v>
          </cell>
          <cell r="AJ1100">
            <v>0</v>
          </cell>
          <cell r="AK1100">
            <v>0</v>
          </cell>
          <cell r="AL1100">
            <v>0</v>
          </cell>
          <cell r="AP1100">
            <v>0</v>
          </cell>
          <cell r="AR1100">
            <v>0</v>
          </cell>
          <cell r="AS1100" t="e">
            <v>#N/A</v>
          </cell>
          <cell r="AX1100" t="str">
            <v/>
          </cell>
          <cell r="BK1100" t="str">
            <v/>
          </cell>
          <cell r="CE1100" t="str">
            <v/>
          </cell>
          <cell r="CF1100" t="str">
            <v/>
          </cell>
          <cell r="EO1100">
            <v>0</v>
          </cell>
          <cell r="EP1100">
            <v>900</v>
          </cell>
        </row>
        <row r="1101">
          <cell r="E1101">
            <v>1064</v>
          </cell>
          <cell r="F1101" t="str">
            <v>1064-2022</v>
          </cell>
          <cell r="G1101" t="str">
            <v>CO1.PCCNTR.4053882</v>
          </cell>
          <cell r="H1101" t="e">
            <v>#N/A</v>
          </cell>
          <cell r="I1101" t="str">
            <v>En Ejecución</v>
          </cell>
          <cell r="J1101" t="str">
            <v>https://community.secop.gov.co/Public/Tendering/OpportunityDetail/Index?noticeUID=CO1.NTC.3313815&amp;isFromPublicArea=True&amp;isModal=False</v>
          </cell>
          <cell r="K1101" t="str">
            <v>SDHT-SGC-PSAG-3164-2022</v>
          </cell>
          <cell r="L1101" t="str">
            <v>X</v>
          </cell>
          <cell r="N1101" t="str">
            <v>CC</v>
          </cell>
          <cell r="O1101">
            <v>37863889</v>
          </cell>
          <cell r="Q1101" t="str">
            <v>MENDEZ SALAZAR</v>
          </cell>
          <cell r="R1101" t="str">
            <v>MONICA MARCELA</v>
          </cell>
          <cell r="S1101" t="str">
            <v>No Aplica</v>
          </cell>
          <cell r="T1101" t="str">
            <v>MONICA MARCELA MENDEZ SALAZAR</v>
          </cell>
          <cell r="U1101" t="str">
            <v>F</v>
          </cell>
          <cell r="V1101">
            <v>44826</v>
          </cell>
          <cell r="W1101" t="str">
            <v>No Aplica</v>
          </cell>
          <cell r="X1101">
            <v>44827</v>
          </cell>
          <cell r="Y1101">
            <v>44917</v>
          </cell>
          <cell r="Z1101" t="str">
            <v>Contratación Directa</v>
          </cell>
          <cell r="AA1101" t="str">
            <v>Contrato</v>
          </cell>
          <cell r="AB1101" t="str">
            <v>Prestación de Servicios  de Apoyo a la Gestión</v>
          </cell>
          <cell r="AC1101" t="str">
            <v xml:space="preserve">	PRESTAR SERVICIOS DE APOYO A LA GESTIÓN EN LAS DIFERENTES ACTIVIDADES ADMINISTRATIVAS DE CARÁCTER TECNICO Y OPERATIVO DESARROLLADAS EN LA OFICINA DE CONTROL DISCIPLINARIO INTERNO DE LA SECRETARIA DISTRITAL DE HABITAT.</v>
          </cell>
          <cell r="AD1101">
            <v>44827</v>
          </cell>
          <cell r="AF1101">
            <v>44827</v>
          </cell>
          <cell r="AH1101">
            <v>3</v>
          </cell>
          <cell r="AI1101">
            <v>0</v>
          </cell>
          <cell r="AJ1101">
            <v>3</v>
          </cell>
          <cell r="AK1101">
            <v>3</v>
          </cell>
          <cell r="AL1101">
            <v>0</v>
          </cell>
          <cell r="AM1101">
            <v>44917</v>
          </cell>
          <cell r="AN1101">
            <v>44917</v>
          </cell>
          <cell r="AO1101">
            <v>12000000</v>
          </cell>
          <cell r="AP1101">
            <v>12000000</v>
          </cell>
          <cell r="AQ1101">
            <v>4000000</v>
          </cell>
          <cell r="AR1101">
            <v>0</v>
          </cell>
          <cell r="AS1101" t="e">
            <v>#N/A</v>
          </cell>
          <cell r="AT1101">
            <v>1456</v>
          </cell>
          <cell r="AV1101">
            <v>12000000</v>
          </cell>
          <cell r="AW1101" t="str">
            <v>O23011605560000007754</v>
          </cell>
          <cell r="AX1101" t="str">
            <v>INVERSION</v>
          </cell>
          <cell r="AZ1101" t="str">
            <v>5000367147</v>
          </cell>
          <cell r="BA1101">
            <v>1355</v>
          </cell>
          <cell r="BB1101">
            <v>44827</v>
          </cell>
          <cell r="BC1101">
            <v>12000000</v>
          </cell>
          <cell r="BK1101" t="str">
            <v/>
          </cell>
          <cell r="CE1101" t="str">
            <v/>
          </cell>
          <cell r="CF1101" t="str">
            <v/>
          </cell>
          <cell r="EO1101">
            <v>44917</v>
          </cell>
          <cell r="EP1101">
            <v>45817</v>
          </cell>
        </row>
        <row r="1102">
          <cell r="E1102">
            <v>1065</v>
          </cell>
          <cell r="F1102" t="str">
            <v>1065-2022</v>
          </cell>
          <cell r="G1102" t="str">
            <v>CO1.PCCNTR.4053944</v>
          </cell>
          <cell r="H1102" t="e">
            <v>#N/A</v>
          </cell>
          <cell r="I1102" t="str">
            <v>En Ejecución</v>
          </cell>
          <cell r="J1102" t="str">
            <v>https://community.secop.gov.co/Public/Tendering/OpportunityDetail/Index?noticeUID=CO1.NTC.3313394&amp;isFromPublicArea=True&amp;isModal=False</v>
          </cell>
          <cell r="K1102" t="str">
            <v>SDHT-OAC-PSP-027-2022.</v>
          </cell>
          <cell r="L1102" t="str">
            <v>X</v>
          </cell>
          <cell r="N1102" t="str">
            <v>CC</v>
          </cell>
          <cell r="O1102">
            <v>39757499</v>
          </cell>
          <cell r="Q1102" t="str">
            <v>BUSTAMANTE MORON</v>
          </cell>
          <cell r="R1102" t="str">
            <v>MARCELA</v>
          </cell>
          <cell r="S1102" t="str">
            <v>No Aplica</v>
          </cell>
          <cell r="T1102" t="str">
            <v>MARCELA BUSTAMANTE MORON</v>
          </cell>
          <cell r="U1102" t="str">
            <v>F</v>
          </cell>
          <cell r="V1102">
            <v>44826</v>
          </cell>
          <cell r="W1102">
            <v>44827</v>
          </cell>
          <cell r="X1102">
            <v>44827</v>
          </cell>
          <cell r="Y1102">
            <v>44917</v>
          </cell>
          <cell r="Z1102" t="str">
            <v>Contratación Directa</v>
          </cell>
          <cell r="AA1102" t="str">
            <v>Contrato</v>
          </cell>
          <cell r="AB1102" t="str">
            <v>Prestación de Servicios Profesionales</v>
          </cell>
          <cell r="AC1102" t="str">
            <v>PRESTAR SERVICIOS PROFESIONALES PARA APOYAR EL DESARROLLO DE ACCIONES DE COMUNICACIÓN Y CULTURA CIUDADANA RELACIONADA CON LA PRESTACIÓN DE LOS SERVICIOS PÚBLICOS DOMICILIARIOS, EN EL MARCO DE LAS FUNCIONES DE LA OFICINA ASESORA DE COMUNICACIONES</v>
          </cell>
          <cell r="AD1102">
            <v>44827</v>
          </cell>
          <cell r="AF1102">
            <v>44827</v>
          </cell>
          <cell r="AH1102">
            <v>3</v>
          </cell>
          <cell r="AI1102">
            <v>0</v>
          </cell>
          <cell r="AJ1102">
            <v>3</v>
          </cell>
          <cell r="AK1102">
            <v>3</v>
          </cell>
          <cell r="AL1102">
            <v>0</v>
          </cell>
          <cell r="AM1102">
            <v>44917</v>
          </cell>
          <cell r="AN1102">
            <v>44917</v>
          </cell>
          <cell r="AO1102">
            <v>24000000</v>
          </cell>
          <cell r="AP1102">
            <v>24000000</v>
          </cell>
          <cell r="AQ1102">
            <v>8000000</v>
          </cell>
          <cell r="AR1102">
            <v>0</v>
          </cell>
          <cell r="AS1102" t="e">
            <v>#N/A</v>
          </cell>
          <cell r="AT1102">
            <v>1416</v>
          </cell>
          <cell r="AV1102">
            <v>24000000</v>
          </cell>
          <cell r="AW1102" t="str">
            <v>O23011601210000007836</v>
          </cell>
          <cell r="AX1102" t="str">
            <v>INVERSION</v>
          </cell>
          <cell r="AZ1102" t="str">
            <v>5000367166</v>
          </cell>
          <cell r="BA1102">
            <v>1356</v>
          </cell>
          <cell r="BB1102">
            <v>44827</v>
          </cell>
          <cell r="BC1102">
            <v>24000000</v>
          </cell>
          <cell r="BK1102" t="str">
            <v/>
          </cell>
          <cell r="CE1102" t="str">
            <v/>
          </cell>
          <cell r="CF1102" t="str">
            <v/>
          </cell>
          <cell r="EO1102">
            <v>44917</v>
          </cell>
          <cell r="EP1102">
            <v>45817</v>
          </cell>
        </row>
        <row r="1103">
          <cell r="E1103">
            <v>1066</v>
          </cell>
          <cell r="F1103" t="str">
            <v>1066-2022</v>
          </cell>
          <cell r="G1103" t="str">
            <v>CO1.PCCNTR.4027010</v>
          </cell>
          <cell r="H1103" t="e">
            <v>#N/A</v>
          </cell>
          <cell r="I1103" t="str">
            <v>En Ejecución</v>
          </cell>
          <cell r="J1103" t="str">
            <v>https://community.secop.gov.co/Public/Tendering/OpportunityDetail/Index?noticeUID=CO1.NTC.3105535&amp;isFromPublicArea=True&amp;isModal=False</v>
          </cell>
          <cell r="K1103" t="str">
            <v>SDHT-CMA-034-2022</v>
          </cell>
          <cell r="M1103" t="str">
            <v>X</v>
          </cell>
          <cell r="N1103" t="str">
            <v>CC</v>
          </cell>
          <cell r="O1103">
            <v>901634239</v>
          </cell>
          <cell r="Q1103" t="str">
            <v>No Aplica</v>
          </cell>
          <cell r="R1103" t="str">
            <v>No Aplica</v>
          </cell>
          <cell r="S1103" t="str">
            <v>CONSORCIO PROSPERAR BETHEL</v>
          </cell>
          <cell r="T1103" t="str">
            <v>CONSORCIO PROSPERAR BETHEL</v>
          </cell>
          <cell r="U1103" t="str">
            <v>No Aplica</v>
          </cell>
          <cell r="V1103">
            <v>44834</v>
          </cell>
          <cell r="W1103">
            <v>44840</v>
          </cell>
          <cell r="X1103" t="str">
            <v>No Aplica</v>
          </cell>
          <cell r="Y1103" t="str">
            <v>No Aplica</v>
          </cell>
          <cell r="Z1103" t="str">
            <v>SA-Concurso de Méritos AB</v>
          </cell>
          <cell r="AA1103" t="str">
            <v>Contrato</v>
          </cell>
          <cell r="AB1103" t="str">
            <v>Interventoría</v>
          </cell>
          <cell r="AC1103" t="str">
            <v>REALIZAR LA INTERVENTORÍA TÉCNICA, JURÍDICA, SOCIAL, AMBIENTAL, ADMINISTRATIVA Y FINANCIERA PARA LA EJECUCIÓN DE LOS ESTUDIOS Y DISEÑOS, ASÍ COMO LAS OBRAS DE CONSTRUCCIÓN E INTERVENCIÓN DE ACUPUNTURA URBANA EN LOS TERRITORIOS PRIORIZADOS POR LA SECRETARÍA DISTRITAL DEL HÁBITAT</v>
          </cell>
          <cell r="AD1103">
            <v>44840</v>
          </cell>
          <cell r="AE1103" t="str">
            <v>pendiente</v>
          </cell>
          <cell r="AF1103">
            <v>44840</v>
          </cell>
          <cell r="AH1103">
            <v>8</v>
          </cell>
          <cell r="AI1103">
            <v>0</v>
          </cell>
          <cell r="AJ1103">
            <v>8</v>
          </cell>
          <cell r="AK1103">
            <v>8</v>
          </cell>
          <cell r="AL1103">
            <v>0</v>
          </cell>
          <cell r="AM1103" t="str">
            <v>PENDIENTE</v>
          </cell>
          <cell r="AN1103" t="str">
            <v>PENDIENTE</v>
          </cell>
          <cell r="AO1103">
            <v>376729509</v>
          </cell>
          <cell r="AP1103">
            <v>376729509</v>
          </cell>
          <cell r="AQ1103" t="str">
            <v>No Aplica</v>
          </cell>
          <cell r="AR1103" t="e">
            <v>#VALUE!</v>
          </cell>
          <cell r="AS1103" t="e">
            <v>#N/A</v>
          </cell>
          <cell r="AT1103">
            <v>1141</v>
          </cell>
          <cell r="AW1103" t="str">
            <v>O23011602320000007642</v>
          </cell>
          <cell r="AX1103" t="str">
            <v>INVERSION</v>
          </cell>
          <cell r="AZ1103" t="str">
            <v>5000370814</v>
          </cell>
          <cell r="BA1103">
            <v>1373</v>
          </cell>
          <cell r="BB1103">
            <v>44834</v>
          </cell>
          <cell r="BC1103">
            <v>376729509</v>
          </cell>
          <cell r="BK1103" t="str">
            <v/>
          </cell>
          <cell r="CE1103" t="str">
            <v/>
          </cell>
          <cell r="CF1103" t="str">
            <v/>
          </cell>
          <cell r="EO1103" t="e">
            <v>#VALUE!</v>
          </cell>
          <cell r="EP1103" t="e">
            <v>#VALUE!</v>
          </cell>
        </row>
        <row r="1104">
          <cell r="E1104">
            <v>1067</v>
          </cell>
          <cell r="F1104" t="str">
            <v>1067-2022</v>
          </cell>
          <cell r="G1104" t="str">
            <v>CO1.PCCNTR.4057794</v>
          </cell>
          <cell r="H1104" t="e">
            <v>#N/A</v>
          </cell>
          <cell r="I1104" t="str">
            <v>En Ejecución</v>
          </cell>
          <cell r="J1104" t="str">
            <v>https://community.secop.gov.co/Public/Tendering/OpportunityDetail/Index?noticeUID=CO1.NTC.3318362&amp;isFromPublicArea=True&amp;isModal=False</v>
          </cell>
          <cell r="K1104" t="str">
            <v>SDHT-SGC-PSP-032-2022</v>
          </cell>
          <cell r="L1104" t="str">
            <v>X</v>
          </cell>
          <cell r="N1104" t="str">
            <v>CC</v>
          </cell>
          <cell r="O1104">
            <v>79946850</v>
          </cell>
          <cell r="Q1104" t="str">
            <v>RUEDA GARCIA</v>
          </cell>
          <cell r="R1104" t="str">
            <v>JUAN FELIPE</v>
          </cell>
          <cell r="S1104" t="str">
            <v>No Aplica</v>
          </cell>
          <cell r="T1104" t="str">
            <v>JUAN FELIPE RUEDA GARCIA</v>
          </cell>
          <cell r="U1104" t="str">
            <v>M</v>
          </cell>
          <cell r="V1104">
            <v>44827</v>
          </cell>
          <cell r="W1104">
            <v>44830</v>
          </cell>
          <cell r="X1104">
            <v>44830</v>
          </cell>
          <cell r="Y1104">
            <v>44920</v>
          </cell>
          <cell r="Z1104" t="str">
            <v>Contratación Directa</v>
          </cell>
          <cell r="AA1104" t="str">
            <v>Contrato</v>
          </cell>
          <cell r="AB1104" t="str">
            <v>Prestación de Servicios Profesionales</v>
          </cell>
          <cell r="AC1104" t="str">
            <v>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v>
          </cell>
          <cell r="AD1104">
            <v>44830</v>
          </cell>
          <cell r="AF1104">
            <v>44830</v>
          </cell>
          <cell r="AH1104">
            <v>3</v>
          </cell>
          <cell r="AI1104">
            <v>0</v>
          </cell>
          <cell r="AJ1104">
            <v>3</v>
          </cell>
          <cell r="AK1104">
            <v>3</v>
          </cell>
          <cell r="AL1104">
            <v>0</v>
          </cell>
          <cell r="AM1104">
            <v>44920</v>
          </cell>
          <cell r="AN1104">
            <v>44920</v>
          </cell>
          <cell r="AO1104">
            <v>29250000</v>
          </cell>
          <cell r="AP1104">
            <v>29250000</v>
          </cell>
          <cell r="AQ1104">
            <v>9750000</v>
          </cell>
          <cell r="AR1104">
            <v>0</v>
          </cell>
          <cell r="AS1104" t="e">
            <v>#N/A</v>
          </cell>
          <cell r="AT1104">
            <v>1490</v>
          </cell>
          <cell r="AU1104">
            <v>44826</v>
          </cell>
          <cell r="AV1104">
            <v>29250000</v>
          </cell>
          <cell r="AW1104" t="str">
            <v>O23011605560000007754</v>
          </cell>
          <cell r="AX1104" t="str">
            <v>INVERSION</v>
          </cell>
          <cell r="AZ1104" t="str">
            <v>5000368305</v>
          </cell>
          <cell r="BA1104">
            <v>1362</v>
          </cell>
          <cell r="BB1104">
            <v>44830</v>
          </cell>
          <cell r="BC1104">
            <v>29250000</v>
          </cell>
          <cell r="BK1104" t="str">
            <v/>
          </cell>
          <cell r="CE1104" t="str">
            <v/>
          </cell>
          <cell r="CF1104" t="str">
            <v/>
          </cell>
          <cell r="EO1104">
            <v>44920</v>
          </cell>
          <cell r="EP1104">
            <v>45820</v>
          </cell>
        </row>
        <row r="1105">
          <cell r="E1105">
            <v>1068</v>
          </cell>
          <cell r="F1105" t="str">
            <v>1068-2022</v>
          </cell>
          <cell r="H1105" t="e">
            <v>#N/A</v>
          </cell>
          <cell r="I1105" t="str">
            <v>En Ejecución</v>
          </cell>
          <cell r="J1105" t="str">
            <v>https://community.secop.gov.co/Public/Tendering/OpportunityDetail/Index?noticeUID=CO1.NTC.3318850&amp;isFromPublicArea=True&amp;isModal=False</v>
          </cell>
          <cell r="K1105" t="str">
            <v>SDHT-SGC-PSP-031-2022/</v>
          </cell>
          <cell r="L1105" t="str">
            <v>X</v>
          </cell>
          <cell r="N1105" t="str">
            <v>CC</v>
          </cell>
          <cell r="O1105">
            <v>52264083</v>
          </cell>
          <cell r="Q1105" t="str">
            <v>MURCIA VARGAS</v>
          </cell>
          <cell r="R1105" t="str">
            <v>DIANA MARIA</v>
          </cell>
          <cell r="S1105" t="str">
            <v>No Aplica</v>
          </cell>
          <cell r="T1105" t="str">
            <v>DIANA MARIA MURCIA VARGAS</v>
          </cell>
          <cell r="U1105" t="str">
            <v>F</v>
          </cell>
          <cell r="V1105">
            <v>44827</v>
          </cell>
          <cell r="W1105">
            <v>44830</v>
          </cell>
          <cell r="X1105">
            <v>44830</v>
          </cell>
          <cell r="Y1105">
            <v>44920</v>
          </cell>
          <cell r="Z1105" t="str">
            <v>Contratación Directa</v>
          </cell>
          <cell r="AA1105" t="str">
            <v>Contrato</v>
          </cell>
          <cell r="AB1105" t="str">
            <v>Prestación de Servicios Profesionales</v>
          </cell>
          <cell r="AC1105" t="str">
            <v>PRESTAR SERVICIOS PROFESIONALES EN EL SEGUIMIENTO A LA GESTIÓN DE LOS PROYECTOS ESTRATÉGICOS, DEFINIDOS POR LA SECRETARÍA DISTRITAL DEL HÁBITAT A LOS PROCESOS ADMINISTRATIVOS Y JURÍDICOS</v>
          </cell>
          <cell r="AD1105">
            <v>44830</v>
          </cell>
          <cell r="AF1105">
            <v>44830</v>
          </cell>
          <cell r="AH1105">
            <v>3</v>
          </cell>
          <cell r="AI1105">
            <v>0</v>
          </cell>
          <cell r="AJ1105">
            <v>3</v>
          </cell>
          <cell r="AK1105">
            <v>3</v>
          </cell>
          <cell r="AL1105">
            <v>0</v>
          </cell>
          <cell r="AM1105">
            <v>44920</v>
          </cell>
          <cell r="AN1105">
            <v>44920</v>
          </cell>
          <cell r="AO1105">
            <v>33000000</v>
          </cell>
          <cell r="AP1105">
            <v>33000000</v>
          </cell>
          <cell r="AQ1105">
            <v>11000000</v>
          </cell>
          <cell r="AR1105">
            <v>0</v>
          </cell>
          <cell r="AS1105" t="e">
            <v>#N/A</v>
          </cell>
          <cell r="AT1105">
            <v>1491</v>
          </cell>
          <cell r="AU1105">
            <v>44826</v>
          </cell>
          <cell r="AV1105">
            <v>33000000</v>
          </cell>
          <cell r="AW1105" t="str">
            <v>O23011605560000007754</v>
          </cell>
          <cell r="AX1105" t="str">
            <v>INVERSION</v>
          </cell>
          <cell r="AZ1105" t="str">
            <v>5000368302</v>
          </cell>
          <cell r="BA1105">
            <v>1361</v>
          </cell>
          <cell r="BB1105">
            <v>44830</v>
          </cell>
          <cell r="BC1105">
            <v>33000000</v>
          </cell>
          <cell r="BK1105" t="str">
            <v/>
          </cell>
          <cell r="CE1105" t="str">
            <v/>
          </cell>
          <cell r="CF1105" t="str">
            <v/>
          </cell>
          <cell r="EO1105">
            <v>44920</v>
          </cell>
          <cell r="EP1105">
            <v>45820</v>
          </cell>
        </row>
        <row r="1106">
          <cell r="E1106">
            <v>1069</v>
          </cell>
          <cell r="F1106" t="str">
            <v>1069-2022</v>
          </cell>
          <cell r="G1106" t="str">
            <v>CO1.PCCNTR.4062280</v>
          </cell>
          <cell r="H1106" t="e">
            <v>#N/A</v>
          </cell>
          <cell r="I1106" t="str">
            <v>En Ejecución</v>
          </cell>
          <cell r="J1106" t="str">
            <v>https://community.secop.gov.co/Public/Tendering/OpportunityDetail/Index?noticeUID=CO1.NTC.3322243&amp;isFromPublicArea=True&amp;isModal=False</v>
          </cell>
          <cell r="K1106" t="str">
            <v>SDHT-SDA-PSAG-062-2022</v>
          </cell>
          <cell r="L1106" t="str">
            <v>X</v>
          </cell>
          <cell r="N1106" t="str">
            <v>CC</v>
          </cell>
          <cell r="O1106">
            <v>1023037043</v>
          </cell>
          <cell r="Q1106" t="str">
            <v>ORDOÑEZ MORALES</v>
          </cell>
          <cell r="R1106" t="str">
            <v xml:space="preserve">YIDLEN CAMILA </v>
          </cell>
          <cell r="S1106" t="str">
            <v>No Aplica</v>
          </cell>
          <cell r="T1106" t="str">
            <v>YIDLEN CAMILA  ORDOÑEZ MORALES</v>
          </cell>
          <cell r="U1106" t="str">
            <v>F</v>
          </cell>
          <cell r="V1106">
            <v>44830</v>
          </cell>
          <cell r="W1106" t="str">
            <v>No Aplica</v>
          </cell>
          <cell r="X1106">
            <v>44832</v>
          </cell>
          <cell r="Y1106">
            <v>44605</v>
          </cell>
          <cell r="Z1106" t="str">
            <v>Contratación Directa</v>
          </cell>
          <cell r="AA1106" t="str">
            <v>Contrato</v>
          </cell>
          <cell r="AB1106" t="str">
            <v>Prestación de Servicios  de Apoyo a la Gestión</v>
          </cell>
          <cell r="AC1106" t="str">
            <v>PRESTAR SERVICIOS DE APOYO A LA GESTIÓN, PARA BRINDAR ATENCIÓN A LA CIUDADANÍA SOBRE LA OFERTA INSTITUCIONAL A TRAVÉS DE LOS CANALES OFICIALES DE LA ENTIDAD.</v>
          </cell>
          <cell r="AD1106">
            <v>44832</v>
          </cell>
          <cell r="AF1106">
            <v>44832</v>
          </cell>
          <cell r="AH1106">
            <v>4</v>
          </cell>
          <cell r="AI1106">
            <v>15</v>
          </cell>
          <cell r="AJ1106">
            <v>4.5</v>
          </cell>
          <cell r="AK1106">
            <v>4</v>
          </cell>
          <cell r="AL1106">
            <v>15</v>
          </cell>
          <cell r="AO1106">
            <v>15750000</v>
          </cell>
          <cell r="AP1106">
            <v>15750000</v>
          </cell>
          <cell r="AQ1106">
            <v>3500000</v>
          </cell>
          <cell r="AR1106">
            <v>0</v>
          </cell>
          <cell r="AS1106" t="e">
            <v>#N/A</v>
          </cell>
          <cell r="AT1106">
            <v>1184</v>
          </cell>
          <cell r="AW1106" t="str">
            <v>O23011605560000007754</v>
          </cell>
          <cell r="AX1106" t="str">
            <v>INVERSION</v>
          </cell>
          <cell r="AZ1106">
            <v>5000368723</v>
          </cell>
          <cell r="BA1106">
            <v>1365</v>
          </cell>
          <cell r="BB1106">
            <v>44831</v>
          </cell>
          <cell r="BC1106">
            <v>15750000</v>
          </cell>
          <cell r="BK1106" t="str">
            <v/>
          </cell>
          <cell r="CE1106" t="str">
            <v/>
          </cell>
          <cell r="CF1106" t="str">
            <v/>
          </cell>
          <cell r="EO1106">
            <v>0</v>
          </cell>
          <cell r="EP1106">
            <v>900</v>
          </cell>
        </row>
        <row r="1107">
          <cell r="E1107">
            <v>1070</v>
          </cell>
          <cell r="F1107" t="str">
            <v>1070-2022</v>
          </cell>
          <cell r="H1107" t="str">
            <v>No Aplica</v>
          </cell>
          <cell r="S1107" t="str">
            <v>No Aplica</v>
          </cell>
          <cell r="T1107" t="str">
            <v xml:space="preserve"> </v>
          </cell>
          <cell r="AD1107" t="str">
            <v>Pendiente dato de legalización</v>
          </cell>
          <cell r="AJ1107">
            <v>0</v>
          </cell>
          <cell r="AK1107">
            <v>0</v>
          </cell>
          <cell r="AL1107">
            <v>0</v>
          </cell>
          <cell r="AP1107">
            <v>0</v>
          </cell>
          <cell r="AR1107">
            <v>0</v>
          </cell>
          <cell r="AS1107" t="e">
            <v>#N/A</v>
          </cell>
          <cell r="AX1107" t="str">
            <v/>
          </cell>
          <cell r="BK1107" t="str">
            <v/>
          </cell>
          <cell r="CE1107" t="str">
            <v/>
          </cell>
          <cell r="CF1107" t="str">
            <v/>
          </cell>
          <cell r="EO1107">
            <v>0</v>
          </cell>
          <cell r="EP1107">
            <v>900</v>
          </cell>
        </row>
        <row r="1108">
          <cell r="E1108">
            <v>1071</v>
          </cell>
          <cell r="F1108" t="str">
            <v>1071-2022</v>
          </cell>
          <cell r="H1108" t="str">
            <v>No Aplica</v>
          </cell>
          <cell r="T1108">
            <v>0</v>
          </cell>
          <cell r="AD1108" t="str">
            <v>Pendiente dato de legalización</v>
          </cell>
          <cell r="AJ1108">
            <v>0</v>
          </cell>
          <cell r="AK1108">
            <v>0</v>
          </cell>
          <cell r="AL1108">
            <v>0</v>
          </cell>
          <cell r="AP1108">
            <v>0</v>
          </cell>
          <cell r="AR1108">
            <v>0</v>
          </cell>
          <cell r="AS1108" t="e">
            <v>#N/A</v>
          </cell>
          <cell r="AX1108" t="str">
            <v/>
          </cell>
          <cell r="BK1108" t="str">
            <v/>
          </cell>
          <cell r="CE1108" t="str">
            <v/>
          </cell>
          <cell r="CF1108" t="str">
            <v/>
          </cell>
          <cell r="EO1108">
            <v>0</v>
          </cell>
          <cell r="EP1108">
            <v>900</v>
          </cell>
        </row>
        <row r="1109">
          <cell r="E1109">
            <v>1072</v>
          </cell>
          <cell r="F1109" t="str">
            <v>1072-2022</v>
          </cell>
          <cell r="G1109" t="str">
            <v>CO1.PCCNTR.4070597</v>
          </cell>
          <cell r="H1109" t="e">
            <v>#N/A</v>
          </cell>
          <cell r="I1109" t="str">
            <v>En Ejecución</v>
          </cell>
          <cell r="J1109" t="str">
            <v>https://community.secop.gov.co/Public/Tendering/OpportunityDetail/Index?noticeUID=CO1.NTC.3333982&amp;isFromPublicArea=True&amp;isModal=False</v>
          </cell>
          <cell r="K1109" t="str">
            <v>SDHT-SGF-PSP-011_2022</v>
          </cell>
          <cell r="L1109" t="str">
            <v>X</v>
          </cell>
          <cell r="N1109" t="str">
            <v>CC</v>
          </cell>
          <cell r="O1109">
            <v>79572111</v>
          </cell>
          <cell r="Q1109" t="str">
            <v>CORTES RAMIREZ</v>
          </cell>
          <cell r="R1109" t="str">
            <v xml:space="preserve">ALEXANDER </v>
          </cell>
          <cell r="S1109" t="str">
            <v>No Aplica</v>
          </cell>
          <cell r="T1109" t="str">
            <v>ALEXANDER  CORTES RAMIREZ</v>
          </cell>
          <cell r="U1109" t="str">
            <v>M</v>
          </cell>
          <cell r="V1109">
            <v>44833</v>
          </cell>
          <cell r="W1109" t="str">
            <v>No Aplica</v>
          </cell>
          <cell r="X1109">
            <v>44834</v>
          </cell>
          <cell r="Y1109">
            <v>45073</v>
          </cell>
          <cell r="Z1109" t="str">
            <v>Contratación Directa</v>
          </cell>
          <cell r="AA1109" t="str">
            <v>Contrato</v>
          </cell>
          <cell r="AB1109" t="str">
            <v>Prestación de Servicios Profesionales</v>
          </cell>
          <cell r="AC1109" t="str">
            <v>PRESTAR SERVICIOS PROFESIONALES PARA REALIZAR LA ATENCIÓN, REVISIÓN, SEGUIMIENTO Y CUMPLIMIENTO, A LAS SOLICITUDES DE LOS ENTES DE CONTROL POLÍTICO, PARA EL CUMPLIMIENTO DE LOS COMPROMISOS MISIONALES Y ESTRATÉGICOS ASOCIADOS A LOS INSTRUMENTOS DE FINANCIACIÓN PARA LA ADQUISICIÓN DE VIVIENDA DE LA SECRETARÍA DISTRITAL DEL HÁBITAT.</v>
          </cell>
          <cell r="AD1109">
            <v>44834</v>
          </cell>
          <cell r="AF1109">
            <v>44834</v>
          </cell>
          <cell r="AH1109">
            <v>7</v>
          </cell>
          <cell r="AI1109">
            <v>27</v>
          </cell>
          <cell r="AJ1109">
            <v>7.9</v>
          </cell>
          <cell r="AK1109">
            <v>7</v>
          </cell>
          <cell r="AL1109">
            <v>27</v>
          </cell>
          <cell r="AM1109">
            <v>45069</v>
          </cell>
          <cell r="AN1109">
            <v>45069</v>
          </cell>
          <cell r="AO1109">
            <v>48822000</v>
          </cell>
          <cell r="AP1109">
            <v>48822000</v>
          </cell>
          <cell r="AQ1109">
            <v>6180000</v>
          </cell>
          <cell r="AR1109">
            <v>0</v>
          </cell>
          <cell r="AS1109" t="e">
            <v>#N/A</v>
          </cell>
          <cell r="AT1109">
            <v>1453</v>
          </cell>
          <cell r="AU1109">
            <v>44825</v>
          </cell>
          <cell r="AW1109" t="str">
            <v>O23011601010000007823</v>
          </cell>
          <cell r="AX1109" t="str">
            <v>INVERSION</v>
          </cell>
          <cell r="AZ1109">
            <v>5000369953</v>
          </cell>
          <cell r="BA1109">
            <v>1369</v>
          </cell>
          <cell r="BB1109">
            <v>44833</v>
          </cell>
          <cell r="BC1109">
            <v>48822000</v>
          </cell>
          <cell r="BK1109" t="str">
            <v/>
          </cell>
          <cell r="CE1109" t="str">
            <v/>
          </cell>
          <cell r="CF1109" t="str">
            <v/>
          </cell>
          <cell r="EO1109">
            <v>45069</v>
          </cell>
          <cell r="EP1109">
            <v>45969</v>
          </cell>
        </row>
        <row r="1110">
          <cell r="E1110">
            <v>1073</v>
          </cell>
          <cell r="F1110" t="str">
            <v>1073-2022</v>
          </cell>
          <cell r="G1110" t="str">
            <v>CO1.PCCNTR.4074793</v>
          </cell>
          <cell r="H1110" t="e">
            <v>#N/A</v>
          </cell>
          <cell r="I1110" t="str">
            <v>En Ejecución</v>
          </cell>
          <cell r="J1110" t="str">
            <v>https://community.secop.gov.co/Public/Tendering/OpportunityDetail/Index?noticeUID=CO1.NTC.3338623&amp;isFromPublicArea=True&amp;isModal=False</v>
          </cell>
          <cell r="K1110" t="str">
            <v>SDHT-SGF-PSP-012-2022</v>
          </cell>
          <cell r="L1110" t="str">
            <v>X</v>
          </cell>
          <cell r="N1110" t="str">
            <v>CC</v>
          </cell>
          <cell r="O1110">
            <v>1032376534</v>
          </cell>
          <cell r="Q1110" t="str">
            <v>RODRIGUEZ GONZALEZ</v>
          </cell>
          <cell r="R1110" t="str">
            <v>DIANA JACKELINE</v>
          </cell>
          <cell r="S1110" t="str">
            <v>No Aplica</v>
          </cell>
          <cell r="T1110" t="str">
            <v>DIANA JACKELINE RODRIGUEZ GONZALEZ</v>
          </cell>
          <cell r="U1110" t="str">
            <v>F</v>
          </cell>
          <cell r="V1110">
            <v>44834</v>
          </cell>
          <cell r="W1110" t="str">
            <v>No Aplica</v>
          </cell>
          <cell r="X1110">
            <v>44837</v>
          </cell>
          <cell r="Y1110">
            <v>44926</v>
          </cell>
          <cell r="Z1110" t="str">
            <v>Contratación Directa</v>
          </cell>
          <cell r="AA1110" t="str">
            <v>Contrato</v>
          </cell>
          <cell r="AB1110" t="str">
            <v>Prestación de Servicios Profesionales</v>
          </cell>
          <cell r="AC1110" t="str">
            <v>PRESTAR SERVICIOS PROFESIONALES PARA LA FORMULACIÓN DE NUEVAS FUNCIONALIDADES, MANTENIMIENTO Y SOPORTE A LOS SISTEMAS DE INFORMACIÓN REQUERIDOS PARA OPERACIÓN DE LOS INSTRUMENTOS DE FINANCIACIÓN DEFINIDOS POR LA SUBSECRETARÍA DE GESTIÓN FINANCIERA</v>
          </cell>
          <cell r="AD1110">
            <v>44837</v>
          </cell>
          <cell r="AF1110">
            <v>44837</v>
          </cell>
          <cell r="AH1110">
            <v>2</v>
          </cell>
          <cell r="AI1110">
            <v>27</v>
          </cell>
          <cell r="AJ1110">
            <v>2.9</v>
          </cell>
          <cell r="AK1110">
            <v>2</v>
          </cell>
          <cell r="AL1110">
            <v>27</v>
          </cell>
          <cell r="AM1110">
            <v>44924</v>
          </cell>
          <cell r="AN1110">
            <v>44924</v>
          </cell>
          <cell r="AO1110">
            <v>18850000</v>
          </cell>
          <cell r="AP1110">
            <v>18850000</v>
          </cell>
          <cell r="AQ1110">
            <v>6500000</v>
          </cell>
          <cell r="AR1110">
            <v>0</v>
          </cell>
          <cell r="AS1110" t="e">
            <v>#N/A</v>
          </cell>
          <cell r="AT1110" t="str">
            <v>1471</v>
          </cell>
          <cell r="AV1110">
            <v>26000000</v>
          </cell>
          <cell r="AW1110" t="str">
            <v>O23011601010000007823</v>
          </cell>
          <cell r="AX1110" t="str">
            <v>INVERSION</v>
          </cell>
          <cell r="AZ1110">
            <v>5000370800</v>
          </cell>
          <cell r="BA1110" t="str">
            <v>1371</v>
          </cell>
          <cell r="BB1110">
            <v>44834</v>
          </cell>
          <cell r="BC1110">
            <v>18850000</v>
          </cell>
          <cell r="BK1110" t="str">
            <v/>
          </cell>
          <cell r="CE1110" t="str">
            <v/>
          </cell>
          <cell r="CF1110" t="str">
            <v/>
          </cell>
          <cell r="EO1110">
            <v>44924</v>
          </cell>
          <cell r="EP1110">
            <v>45824</v>
          </cell>
        </row>
        <row r="1111">
          <cell r="E1111">
            <v>1074</v>
          </cell>
          <cell r="F1111" t="str">
            <v>1074-2022</v>
          </cell>
          <cell r="G1111" t="str">
            <v>CO1.PCCNTR.4076504</v>
          </cell>
          <cell r="H1111" t="e">
            <v>#N/A</v>
          </cell>
          <cell r="I1111" t="str">
            <v>En Ejecución</v>
          </cell>
          <cell r="J1111" t="str">
            <v>https://community.secop.gov.co/Public/Tendering/OpportunityDetail/Index?noticeUID=CO1.NTC.3339829&amp;isFromPublicArea=True&amp;isModal=False</v>
          </cell>
          <cell r="K1111" t="str">
            <v>SDHT-SDRPRIV-PSP-059-2022</v>
          </cell>
          <cell r="L1111" t="str">
            <v>X</v>
          </cell>
          <cell r="N1111" t="str">
            <v>CC</v>
          </cell>
          <cell r="O1111">
            <v>80219565</v>
          </cell>
          <cell r="Q1111" t="str">
            <v>MORALES CARRILLO</v>
          </cell>
          <cell r="R1111" t="str">
            <v>HECTOR JAVIER</v>
          </cell>
          <cell r="S1111" t="str">
            <v>No Aplica</v>
          </cell>
          <cell r="T1111" t="str">
            <v>HECTOR JAVIER MORALES CARRILLO</v>
          </cell>
          <cell r="U1111" t="str">
            <v>M</v>
          </cell>
          <cell r="V1111">
            <v>44834</v>
          </cell>
          <cell r="W1111" t="str">
            <v>No Aplica</v>
          </cell>
          <cell r="X1111">
            <v>44837</v>
          </cell>
          <cell r="Y1111">
            <v>44926</v>
          </cell>
          <cell r="Z1111" t="str">
            <v>Contratación Directa</v>
          </cell>
          <cell r="AA1111" t="str">
            <v>Contrato</v>
          </cell>
          <cell r="AB1111" t="str">
            <v>Prestación de Servicios Profesionales</v>
          </cell>
          <cell r="AC1111" t="str">
            <v>PRESTAR SUS SERVICIOS PROFESIONALES PARA EL SEGUIMIENTO Y CONTROL AL PROGRAMA MUJER Y HÁBITAT EN EL MARCO DEL DISEÑO E IMPLEMENTACIÓN DE NUEVAS FUENTES DE FINANCIACIÓN DEL HÁBITAT DE BOGOTÁ</v>
          </cell>
          <cell r="AD1111">
            <v>44837</v>
          </cell>
          <cell r="AF1111">
            <v>44837</v>
          </cell>
          <cell r="AH1111">
            <v>2</v>
          </cell>
          <cell r="AI1111">
            <v>28</v>
          </cell>
          <cell r="AJ1111">
            <v>2.9333333333333336</v>
          </cell>
          <cell r="AK1111">
            <v>2</v>
          </cell>
          <cell r="AL1111">
            <v>28</v>
          </cell>
          <cell r="AM1111">
            <v>44926</v>
          </cell>
          <cell r="AN1111">
            <v>44926</v>
          </cell>
          <cell r="AO1111">
            <v>16253333</v>
          </cell>
          <cell r="AP1111">
            <v>16253333</v>
          </cell>
          <cell r="AQ1111">
            <v>5300000</v>
          </cell>
          <cell r="AR1111">
            <v>-706666.33333333395</v>
          </cell>
          <cell r="AS1111" t="e">
            <v>#N/A</v>
          </cell>
          <cell r="AT1111" t="str">
            <v>1465</v>
          </cell>
          <cell r="AV1111">
            <v>21200000</v>
          </cell>
          <cell r="AW1111" t="str">
            <v>O23011601010000007823</v>
          </cell>
          <cell r="AX1111" t="str">
            <v>INVERSION</v>
          </cell>
          <cell r="AZ1111">
            <v>5000370803</v>
          </cell>
          <cell r="BA1111" t="str">
            <v>1372</v>
          </cell>
          <cell r="BB1111">
            <v>44834</v>
          </cell>
          <cell r="BC1111">
            <v>16253333</v>
          </cell>
          <cell r="BK1111" t="str">
            <v/>
          </cell>
          <cell r="CE1111" t="str">
            <v/>
          </cell>
          <cell r="CF1111" t="str">
            <v/>
          </cell>
          <cell r="EO1111">
            <v>44926</v>
          </cell>
          <cell r="EP1111">
            <v>45826</v>
          </cell>
        </row>
        <row r="1112">
          <cell r="E1112">
            <v>1075</v>
          </cell>
          <cell r="F1112" t="str">
            <v>1075-2022</v>
          </cell>
          <cell r="H1112" t="str">
            <v>No Aplica</v>
          </cell>
          <cell r="M1112" t="str">
            <v>X</v>
          </cell>
          <cell r="N1112" t="str">
            <v>NIT</v>
          </cell>
          <cell r="Q1112" t="str">
            <v>No Aplica</v>
          </cell>
          <cell r="R1112" t="str">
            <v>No Aplica</v>
          </cell>
          <cell r="T1112">
            <v>0</v>
          </cell>
          <cell r="V1112">
            <v>44834</v>
          </cell>
          <cell r="AD1112" t="str">
            <v>Pendiente dato de legalización</v>
          </cell>
          <cell r="AJ1112">
            <v>0</v>
          </cell>
          <cell r="AK1112">
            <v>0</v>
          </cell>
          <cell r="AL1112">
            <v>0</v>
          </cell>
          <cell r="AP1112">
            <v>0</v>
          </cell>
          <cell r="AR1112">
            <v>0</v>
          </cell>
          <cell r="AS1112" t="e">
            <v>#N/A</v>
          </cell>
          <cell r="AX1112" t="str">
            <v/>
          </cell>
          <cell r="BK1112" t="str">
            <v/>
          </cell>
          <cell r="CE1112" t="str">
            <v/>
          </cell>
          <cell r="CF1112" t="str">
            <v/>
          </cell>
          <cell r="EO1112">
            <v>0</v>
          </cell>
          <cell r="EP1112">
            <v>900</v>
          </cell>
        </row>
        <row r="1113">
          <cell r="E1113">
            <v>1076</v>
          </cell>
          <cell r="F1113" t="str">
            <v>1076-2022</v>
          </cell>
          <cell r="H1113" t="str">
            <v>No Aplica</v>
          </cell>
          <cell r="T1113">
            <v>0</v>
          </cell>
          <cell r="AD1113" t="str">
            <v>Pendiente dato de legalización</v>
          </cell>
          <cell r="AJ1113">
            <v>0</v>
          </cell>
          <cell r="AK1113">
            <v>0</v>
          </cell>
          <cell r="AL1113">
            <v>0</v>
          </cell>
          <cell r="AP1113">
            <v>0</v>
          </cell>
          <cell r="AR1113">
            <v>0</v>
          </cell>
          <cell r="AS1113" t="e">
            <v>#N/A</v>
          </cell>
          <cell r="AX1113" t="str">
            <v/>
          </cell>
          <cell r="BK1113" t="str">
            <v/>
          </cell>
          <cell r="CE1113" t="str">
            <v/>
          </cell>
          <cell r="CF1113" t="str">
            <v/>
          </cell>
          <cell r="EO1113">
            <v>0</v>
          </cell>
          <cell r="EP1113">
            <v>900</v>
          </cell>
        </row>
        <row r="1114">
          <cell r="E1114">
            <v>1077</v>
          </cell>
          <cell r="F1114" t="str">
            <v>1077-2022</v>
          </cell>
          <cell r="H1114" t="str">
            <v>No Aplica</v>
          </cell>
          <cell r="T1114">
            <v>0</v>
          </cell>
          <cell r="AD1114" t="str">
            <v>Pendiente dato de legalización</v>
          </cell>
          <cell r="AJ1114">
            <v>0</v>
          </cell>
          <cell r="AK1114">
            <v>0</v>
          </cell>
          <cell r="AL1114">
            <v>0</v>
          </cell>
          <cell r="AP1114">
            <v>0</v>
          </cell>
          <cell r="AR1114">
            <v>0</v>
          </cell>
          <cell r="AS1114" t="e">
            <v>#N/A</v>
          </cell>
          <cell r="AX1114" t="str">
            <v/>
          </cell>
          <cell r="BK1114" t="str">
            <v/>
          </cell>
          <cell r="CE1114" t="str">
            <v/>
          </cell>
          <cell r="CF1114" t="str">
            <v/>
          </cell>
          <cell r="EO1114">
            <v>0</v>
          </cell>
          <cell r="EP1114">
            <v>900</v>
          </cell>
        </row>
        <row r="1115">
          <cell r="E1115">
            <v>1078</v>
          </cell>
          <cell r="F1115" t="str">
            <v>1078-2022</v>
          </cell>
          <cell r="H1115" t="str">
            <v>No Aplica</v>
          </cell>
          <cell r="T1115">
            <v>0</v>
          </cell>
          <cell r="AD1115" t="str">
            <v>Pendiente dato de legalización</v>
          </cell>
          <cell r="AJ1115">
            <v>0</v>
          </cell>
          <cell r="AK1115">
            <v>0</v>
          </cell>
          <cell r="AL1115">
            <v>0</v>
          </cell>
          <cell r="AP1115">
            <v>0</v>
          </cell>
          <cell r="AR1115">
            <v>0</v>
          </cell>
          <cell r="AS1115" t="e">
            <v>#N/A</v>
          </cell>
          <cell r="AX1115" t="str">
            <v/>
          </cell>
          <cell r="BK1115" t="str">
            <v/>
          </cell>
          <cell r="CE1115" t="str">
            <v/>
          </cell>
          <cell r="CF1115" t="str">
            <v/>
          </cell>
          <cell r="EO1115">
            <v>0</v>
          </cell>
          <cell r="EP1115">
            <v>900</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53740-59FF-4547-8E20-290B282A3CF3}">
  <dimension ref="A1:AB991"/>
  <sheetViews>
    <sheetView showGridLines="0" tabSelected="1" zoomScale="85" zoomScaleNormal="85" workbookViewId="0">
      <selection activeCell="E994" sqref="E994"/>
    </sheetView>
  </sheetViews>
  <sheetFormatPr baseColWidth="10" defaultColWidth="11.44140625" defaultRowHeight="14.4" x14ac:dyDescent="0.3"/>
  <cols>
    <col min="1" max="1" width="11" style="9" customWidth="1"/>
    <col min="2" max="3" width="12.33203125" style="10" customWidth="1"/>
    <col min="4" max="4" width="30.6640625" style="32" customWidth="1"/>
    <col min="5" max="5" width="29.33203125" style="11" customWidth="1"/>
    <col min="6" max="6" width="24.44140625" style="12" customWidth="1"/>
    <col min="7" max="7" width="22.44140625" style="13" customWidth="1"/>
    <col min="8" max="8" width="18" style="10" customWidth="1"/>
    <col min="9" max="9" width="15.109375" style="14" customWidth="1"/>
    <col min="10" max="10" width="27.6640625" style="15" customWidth="1"/>
    <col min="11" max="11" width="14.33203125" style="23" customWidth="1"/>
    <col min="12" max="12" width="22.6640625" style="23" customWidth="1"/>
    <col min="13" max="13" width="22.6640625" customWidth="1"/>
    <col min="14" max="14" width="22.6640625" style="23" customWidth="1"/>
    <col min="15" max="16" width="22.6640625" style="16" customWidth="1"/>
    <col min="17" max="17" width="22.6640625" style="29" customWidth="1"/>
    <col min="18" max="18" width="17.6640625" style="10" customWidth="1"/>
    <col min="19" max="19" width="1.44140625" style="2" customWidth="1"/>
    <col min="20" max="20" width="37.33203125" style="2" customWidth="1"/>
    <col min="21" max="25" width="11.44140625" style="2" customWidth="1"/>
    <col min="26" max="16384" width="11.44140625" style="2"/>
  </cols>
  <sheetData>
    <row r="1" spans="1:28" ht="6.6" customHeight="1" x14ac:dyDescent="0.3"/>
    <row r="2" spans="1:28" ht="13.8" x14ac:dyDescent="0.3">
      <c r="A2" s="2"/>
      <c r="B2" s="2"/>
      <c r="C2" s="2"/>
      <c r="D2" s="2"/>
      <c r="E2" s="40" t="s">
        <v>2672</v>
      </c>
      <c r="F2" s="40"/>
      <c r="G2" s="41">
        <f>SUMIFS(N12:N991,I12:I991,"INVERSION")</f>
        <v>70269477844</v>
      </c>
      <c r="H2" s="2"/>
      <c r="I2" s="2"/>
      <c r="J2" s="2"/>
      <c r="K2" s="2"/>
      <c r="L2" s="2"/>
      <c r="M2" s="2"/>
      <c r="N2" s="2"/>
      <c r="O2" s="2"/>
      <c r="P2" s="2"/>
      <c r="Q2" s="2"/>
      <c r="R2" s="2"/>
    </row>
    <row r="3" spans="1:28" s="7" customFormat="1" ht="13.8" x14ac:dyDescent="0.3">
      <c r="E3" s="40" t="s">
        <v>2673</v>
      </c>
      <c r="F3" s="40"/>
      <c r="G3" s="41">
        <f>+SUMIFS(N12:N991,I12:I991,"FUNCIONAMIENTO")</f>
        <v>825925666</v>
      </c>
    </row>
    <row r="4" spans="1:28" s="33" customFormat="1" ht="13.8" x14ac:dyDescent="0.3">
      <c r="E4" s="40" t="s">
        <v>2674</v>
      </c>
      <c r="F4" s="40"/>
      <c r="G4" s="41">
        <f>SUMIFS(N12:N991,I12:I991,"RECURSO EXTERNO")</f>
        <v>0</v>
      </c>
    </row>
    <row r="5" spans="1:28" ht="13.8" x14ac:dyDescent="0.3">
      <c r="A5" s="2"/>
      <c r="B5" s="2"/>
      <c r="C5" s="2"/>
      <c r="D5" s="2"/>
      <c r="E5" s="40" t="s">
        <v>2675</v>
      </c>
      <c r="F5" s="40"/>
      <c r="G5" s="41">
        <f>SUMIFS(N12:N991,I12:I991,"APORTE EN ESPECIE")</f>
        <v>0</v>
      </c>
      <c r="H5" s="2"/>
      <c r="I5" s="2"/>
      <c r="J5" s="2"/>
      <c r="K5" s="2"/>
      <c r="L5" s="2"/>
      <c r="M5" s="2"/>
      <c r="N5" s="2"/>
      <c r="O5" s="2"/>
      <c r="P5" s="2"/>
      <c r="Q5" s="2"/>
      <c r="R5" s="2"/>
      <c r="T5" s="26"/>
    </row>
    <row r="6" spans="1:28" ht="13.8" x14ac:dyDescent="0.3">
      <c r="A6" s="2"/>
      <c r="B6" s="2"/>
      <c r="C6" s="2"/>
      <c r="D6" s="2"/>
      <c r="E6" s="40" t="s">
        <v>2676</v>
      </c>
      <c r="F6" s="40"/>
      <c r="G6" s="41">
        <f>SUMIFS(N12:N991,I12:I991,"Vigencia Futura")</f>
        <v>0</v>
      </c>
      <c r="H6" s="2"/>
      <c r="I6" s="2"/>
      <c r="J6" s="2"/>
      <c r="K6" s="2"/>
      <c r="L6" s="2"/>
      <c r="M6" s="2"/>
      <c r="N6" s="2"/>
      <c r="O6" s="2"/>
      <c r="P6" s="2"/>
      <c r="Q6" s="2"/>
      <c r="R6" s="2"/>
      <c r="T6" s="26"/>
    </row>
    <row r="7" spans="1:28" ht="13.8" x14ac:dyDescent="0.3">
      <c r="A7" s="2"/>
      <c r="B7" s="2"/>
      <c r="C7" s="2"/>
      <c r="D7" s="2"/>
      <c r="E7" s="40" t="s">
        <v>2677</v>
      </c>
      <c r="F7" s="40"/>
      <c r="G7" s="41">
        <f>SUMIFS(N12:N991,I12:I991,"Sistema General de Regalias")</f>
        <v>692787745.85000002</v>
      </c>
      <c r="H7" s="2"/>
      <c r="I7" s="2"/>
      <c r="J7" s="2"/>
      <c r="K7" s="2"/>
      <c r="L7" s="2"/>
      <c r="M7" s="2"/>
      <c r="N7" s="2"/>
      <c r="O7" s="2"/>
      <c r="P7" s="2"/>
      <c r="Q7" s="2"/>
      <c r="R7" s="2"/>
      <c r="T7" s="26"/>
    </row>
    <row r="8" spans="1:28" ht="13.8" x14ac:dyDescent="0.3">
      <c r="A8" s="2"/>
      <c r="B8" s="2"/>
      <c r="C8" s="2"/>
      <c r="D8" s="2"/>
      <c r="E8" s="40"/>
      <c r="F8" s="40"/>
      <c r="G8" s="42">
        <f>+G2+G3+G4+G5+G6+G7</f>
        <v>71788191255.850006</v>
      </c>
      <c r="H8" s="2"/>
      <c r="I8" s="2"/>
      <c r="J8" s="2"/>
      <c r="K8" s="2"/>
      <c r="L8" s="2"/>
      <c r="M8" s="2"/>
      <c r="N8" s="2"/>
      <c r="O8" s="2"/>
      <c r="P8" s="2"/>
      <c r="Q8" s="2"/>
      <c r="R8" s="2"/>
      <c r="T8" s="26"/>
    </row>
    <row r="9" spans="1:28" ht="6.6" customHeight="1" x14ac:dyDescent="0.3">
      <c r="A9" s="1"/>
      <c r="B9" s="2"/>
      <c r="C9" s="2"/>
      <c r="D9" s="30"/>
      <c r="E9" s="2"/>
      <c r="F9" s="2"/>
      <c r="G9" s="3"/>
      <c r="H9" s="2"/>
      <c r="I9" s="4"/>
      <c r="J9" s="5"/>
      <c r="K9" s="5"/>
      <c r="L9" s="5"/>
      <c r="M9" s="5"/>
      <c r="N9" s="3"/>
      <c r="O9" s="5"/>
      <c r="P9" s="5"/>
      <c r="Q9" s="5"/>
      <c r="R9" s="6"/>
      <c r="T9" s="26"/>
    </row>
    <row r="10" spans="1:28" ht="17.25" customHeight="1" x14ac:dyDescent="0.3">
      <c r="A10" s="48"/>
      <c r="B10" s="48"/>
      <c r="C10" s="48"/>
      <c r="D10" s="48"/>
      <c r="E10" s="48"/>
      <c r="F10" s="48"/>
      <c r="G10" s="48"/>
      <c r="H10" s="48"/>
      <c r="I10" s="48"/>
      <c r="J10" s="48"/>
      <c r="K10" s="48"/>
      <c r="L10" s="48"/>
      <c r="M10" s="48"/>
      <c r="N10" s="48"/>
      <c r="O10" s="48"/>
      <c r="P10" s="48"/>
      <c r="Q10" s="48"/>
      <c r="R10" s="48"/>
      <c r="T10" s="26"/>
    </row>
    <row r="11" spans="1:28" ht="38.4" customHeight="1" x14ac:dyDescent="0.3">
      <c r="A11" s="8" t="s">
        <v>0</v>
      </c>
      <c r="B11" s="8" t="s">
        <v>1</v>
      </c>
      <c r="C11" s="8" t="s">
        <v>458</v>
      </c>
      <c r="D11" s="8" t="s">
        <v>2475</v>
      </c>
      <c r="E11" s="8" t="s">
        <v>2</v>
      </c>
      <c r="F11" s="8" t="s">
        <v>3</v>
      </c>
      <c r="G11" s="8" t="s">
        <v>2472</v>
      </c>
      <c r="H11" s="8" t="s">
        <v>4</v>
      </c>
      <c r="I11" s="8" t="s">
        <v>5</v>
      </c>
      <c r="J11" s="8" t="s">
        <v>6</v>
      </c>
      <c r="K11" s="8" t="s">
        <v>459</v>
      </c>
      <c r="L11" s="8" t="s">
        <v>460</v>
      </c>
      <c r="M11" s="8" t="s">
        <v>2474</v>
      </c>
      <c r="N11" s="8" t="s">
        <v>2473</v>
      </c>
      <c r="O11" s="8" t="s">
        <v>461</v>
      </c>
      <c r="P11" s="8" t="s">
        <v>462</v>
      </c>
      <c r="Q11" s="8" t="s">
        <v>463</v>
      </c>
      <c r="R11" s="8" t="s">
        <v>7</v>
      </c>
      <c r="T11" s="26"/>
      <c r="AA11" s="2" t="s">
        <v>2679</v>
      </c>
      <c r="AB11" s="2" t="s">
        <v>2680</v>
      </c>
    </row>
    <row r="12" spans="1:28" ht="17.25" customHeight="1" x14ac:dyDescent="0.3">
      <c r="A12" s="35">
        <v>1</v>
      </c>
      <c r="B12" s="17">
        <v>44572</v>
      </c>
      <c r="C12" s="18">
        <v>44573</v>
      </c>
      <c r="D12" s="31" t="s">
        <v>2476</v>
      </c>
      <c r="E12" s="20" t="s">
        <v>2577</v>
      </c>
      <c r="F12" s="20" t="s">
        <v>563</v>
      </c>
      <c r="G12" s="36">
        <v>55620000</v>
      </c>
      <c r="H12" s="19">
        <v>44845</v>
      </c>
      <c r="I12" s="21" t="s">
        <v>351</v>
      </c>
      <c r="J12" s="34" t="s">
        <v>1471</v>
      </c>
      <c r="K12" s="22"/>
      <c r="L12" s="37">
        <v>0</v>
      </c>
      <c r="M12" s="25">
        <v>0</v>
      </c>
      <c r="N12" s="24">
        <f>+G12+L12-M12</f>
        <v>55620000</v>
      </c>
      <c r="O12" s="39">
        <v>0.73161764705882348</v>
      </c>
      <c r="P12" s="27"/>
      <c r="Q12" s="28"/>
      <c r="R12" s="38"/>
      <c r="T12" s="19">
        <v>44572</v>
      </c>
      <c r="V12" s="45">
        <f t="shared" ref="V12" si="0">+H12-C12</f>
        <v>272</v>
      </c>
      <c r="W12" s="44">
        <v>44772</v>
      </c>
      <c r="X12" s="46">
        <f t="shared" ref="X12" si="1">+W12-C12</f>
        <v>199</v>
      </c>
      <c r="Y12" s="47">
        <f t="shared" ref="Y12" si="2">+X12/V12</f>
        <v>0.73161764705882348</v>
      </c>
      <c r="AA12" s="44">
        <f>VLOOKUP(A12,'[2]BASE 2022'!$E$5:$EU$1115,87,0)</f>
        <v>0</v>
      </c>
      <c r="AB12" s="44">
        <f>VLOOKUP(A12,'[2]BASE 2022'!$E$5:$EU$1115,86,0)</f>
        <v>0</v>
      </c>
    </row>
    <row r="13" spans="1:28" ht="17.25" customHeight="1" x14ac:dyDescent="0.3">
      <c r="A13" s="35">
        <v>2</v>
      </c>
      <c r="B13" s="17">
        <v>44566</v>
      </c>
      <c r="C13" s="18">
        <v>44572</v>
      </c>
      <c r="D13" s="31" t="s">
        <v>2476</v>
      </c>
      <c r="E13" s="20" t="s">
        <v>2578</v>
      </c>
      <c r="F13" s="20" t="s">
        <v>564</v>
      </c>
      <c r="G13" s="36">
        <v>83430000</v>
      </c>
      <c r="H13" s="19">
        <v>44844</v>
      </c>
      <c r="I13" s="21" t="s">
        <v>351</v>
      </c>
      <c r="J13" s="34" t="s">
        <v>1472</v>
      </c>
      <c r="K13" s="22"/>
      <c r="L13" s="37">
        <v>0</v>
      </c>
      <c r="M13" s="25">
        <v>0</v>
      </c>
      <c r="N13" s="24">
        <f t="shared" ref="N13:N76" si="3">+G13+L13-M13</f>
        <v>83430000</v>
      </c>
      <c r="O13" s="39">
        <v>0.73529411764705888</v>
      </c>
      <c r="P13" s="27"/>
      <c r="Q13" s="28"/>
      <c r="R13" s="38"/>
      <c r="T13" s="19">
        <v>44567</v>
      </c>
      <c r="V13" s="45">
        <f t="shared" ref="V13:V76" si="4">+H13-C13</f>
        <v>272</v>
      </c>
      <c r="W13" s="44">
        <v>44772</v>
      </c>
      <c r="X13" s="46">
        <f t="shared" ref="X13:X76" si="5">+W13-C13</f>
        <v>200</v>
      </c>
      <c r="Y13" s="47">
        <f t="shared" ref="Y13:Y76" si="6">+X13/V13</f>
        <v>0.73529411764705888</v>
      </c>
      <c r="AA13" s="44">
        <f>VLOOKUP(A13,'[2]BASE 2022'!$E$5:$EU$1115,87,0)</f>
        <v>0</v>
      </c>
      <c r="AB13" s="44">
        <f>VLOOKUP(A13,'[2]BASE 2022'!$E$5:$EU$1115,86,0)</f>
        <v>0</v>
      </c>
    </row>
    <row r="14" spans="1:28" ht="17.25" customHeight="1" x14ac:dyDescent="0.3">
      <c r="A14" s="35">
        <v>3</v>
      </c>
      <c r="B14" s="17">
        <v>44566</v>
      </c>
      <c r="C14" s="18">
        <v>44572</v>
      </c>
      <c r="D14" s="31" t="s">
        <v>2476</v>
      </c>
      <c r="E14" s="20" t="s">
        <v>375</v>
      </c>
      <c r="F14" s="20" t="s">
        <v>565</v>
      </c>
      <c r="G14" s="36">
        <v>55620000</v>
      </c>
      <c r="H14" s="19">
        <v>44844</v>
      </c>
      <c r="I14" s="21" t="s">
        <v>351</v>
      </c>
      <c r="J14" s="34" t="s">
        <v>1473</v>
      </c>
      <c r="K14" s="22"/>
      <c r="L14" s="37">
        <v>0</v>
      </c>
      <c r="M14" s="25">
        <v>0</v>
      </c>
      <c r="N14" s="24">
        <f t="shared" si="3"/>
        <v>55620000</v>
      </c>
      <c r="O14" s="39">
        <v>0.73529411764705888</v>
      </c>
      <c r="P14" s="27"/>
      <c r="Q14" s="28"/>
      <c r="R14" s="38"/>
      <c r="T14" s="19">
        <v>44567</v>
      </c>
      <c r="V14" s="45">
        <f t="shared" si="4"/>
        <v>272</v>
      </c>
      <c r="W14" s="44">
        <v>44772</v>
      </c>
      <c r="X14" s="46">
        <f t="shared" si="5"/>
        <v>200</v>
      </c>
      <c r="Y14" s="47">
        <f t="shared" si="6"/>
        <v>0.73529411764705888</v>
      </c>
      <c r="AA14" s="44">
        <f>VLOOKUP(A14,'[2]BASE 2022'!$E$5:$EU$1115,87,0)</f>
        <v>0</v>
      </c>
      <c r="AB14" s="44">
        <f>VLOOKUP(A14,'[2]BASE 2022'!$E$5:$EU$1115,86,0)</f>
        <v>0</v>
      </c>
    </row>
    <row r="15" spans="1:28" ht="17.25" customHeight="1" x14ac:dyDescent="0.3">
      <c r="A15" s="35">
        <v>4</v>
      </c>
      <c r="B15" s="17">
        <v>44566</v>
      </c>
      <c r="C15" s="18">
        <v>44572</v>
      </c>
      <c r="D15" s="31" t="s">
        <v>2476</v>
      </c>
      <c r="E15" s="20" t="s">
        <v>252</v>
      </c>
      <c r="F15" s="20" t="s">
        <v>566</v>
      </c>
      <c r="G15" s="36">
        <v>41715000</v>
      </c>
      <c r="H15" s="19">
        <v>44844</v>
      </c>
      <c r="I15" s="21" t="s">
        <v>351</v>
      </c>
      <c r="J15" s="34" t="s">
        <v>1474</v>
      </c>
      <c r="K15" s="22"/>
      <c r="L15" s="37">
        <v>0</v>
      </c>
      <c r="M15" s="25">
        <v>0</v>
      </c>
      <c r="N15" s="24">
        <f t="shared" si="3"/>
        <v>41715000</v>
      </c>
      <c r="O15" s="39">
        <v>0.73529411764705888</v>
      </c>
      <c r="P15" s="27"/>
      <c r="Q15" s="28"/>
      <c r="R15" s="38"/>
      <c r="T15" s="19">
        <v>44567</v>
      </c>
      <c r="V15" s="45">
        <f t="shared" si="4"/>
        <v>272</v>
      </c>
      <c r="W15" s="44">
        <v>44772</v>
      </c>
      <c r="X15" s="46">
        <f t="shared" si="5"/>
        <v>200</v>
      </c>
      <c r="Y15" s="47">
        <f t="shared" si="6"/>
        <v>0.73529411764705888</v>
      </c>
      <c r="AA15" s="44">
        <f>VLOOKUP(A15,'[2]BASE 2022'!$E$5:$EU$1115,87,0)</f>
        <v>0</v>
      </c>
      <c r="AB15" s="44">
        <f>VLOOKUP(A15,'[2]BASE 2022'!$E$5:$EU$1115,86,0)</f>
        <v>0</v>
      </c>
    </row>
    <row r="16" spans="1:28" ht="17.25" customHeight="1" x14ac:dyDescent="0.3">
      <c r="A16" s="35">
        <v>5</v>
      </c>
      <c r="B16" s="17">
        <v>44566</v>
      </c>
      <c r="C16" s="18">
        <v>44572</v>
      </c>
      <c r="D16" s="31" t="s">
        <v>2476</v>
      </c>
      <c r="E16" s="20" t="s">
        <v>404</v>
      </c>
      <c r="F16" s="20" t="s">
        <v>567</v>
      </c>
      <c r="G16" s="36">
        <v>55620000</v>
      </c>
      <c r="H16" s="19">
        <v>44844</v>
      </c>
      <c r="I16" s="21" t="s">
        <v>351</v>
      </c>
      <c r="J16" s="34" t="s">
        <v>1475</v>
      </c>
      <c r="K16" s="22"/>
      <c r="L16" s="37">
        <v>0</v>
      </c>
      <c r="M16" s="25">
        <v>0</v>
      </c>
      <c r="N16" s="24">
        <f t="shared" si="3"/>
        <v>55620000</v>
      </c>
      <c r="O16" s="39">
        <v>0.73529411764705888</v>
      </c>
      <c r="P16" s="27"/>
      <c r="Q16" s="28"/>
      <c r="R16" s="38"/>
      <c r="T16" s="19">
        <v>44567</v>
      </c>
      <c r="V16" s="45">
        <f t="shared" si="4"/>
        <v>272</v>
      </c>
      <c r="W16" s="44">
        <v>44772</v>
      </c>
      <c r="X16" s="46">
        <f t="shared" si="5"/>
        <v>200</v>
      </c>
      <c r="Y16" s="47">
        <f t="shared" si="6"/>
        <v>0.73529411764705888</v>
      </c>
      <c r="AA16" s="44">
        <f>VLOOKUP(A16,'[2]BASE 2022'!$E$5:$EU$1115,87,0)</f>
        <v>0</v>
      </c>
      <c r="AB16" s="44">
        <f>VLOOKUP(A16,'[2]BASE 2022'!$E$5:$EU$1115,86,0)</f>
        <v>0</v>
      </c>
    </row>
    <row r="17" spans="1:28" ht="17.25" customHeight="1" x14ac:dyDescent="0.3">
      <c r="A17" s="35">
        <v>6</v>
      </c>
      <c r="B17" s="17">
        <v>44566</v>
      </c>
      <c r="C17" s="18">
        <v>44573</v>
      </c>
      <c r="D17" s="31" t="s">
        <v>2476</v>
      </c>
      <c r="E17" s="20" t="s">
        <v>543</v>
      </c>
      <c r="F17" s="20" t="s">
        <v>568</v>
      </c>
      <c r="G17" s="36">
        <v>47700000</v>
      </c>
      <c r="H17" s="19">
        <v>44845</v>
      </c>
      <c r="I17" s="21" t="s">
        <v>351</v>
      </c>
      <c r="J17" s="34" t="s">
        <v>1476</v>
      </c>
      <c r="K17" s="22"/>
      <c r="L17" s="37">
        <v>0</v>
      </c>
      <c r="M17" s="25">
        <v>0</v>
      </c>
      <c r="N17" s="24">
        <f t="shared" si="3"/>
        <v>47700000</v>
      </c>
      <c r="O17" s="39">
        <v>0.73161764705882348</v>
      </c>
      <c r="P17" s="27"/>
      <c r="Q17" s="28"/>
      <c r="R17" s="38"/>
      <c r="T17" s="19">
        <v>44567</v>
      </c>
      <c r="V17" s="45">
        <f t="shared" si="4"/>
        <v>272</v>
      </c>
      <c r="W17" s="44">
        <v>44772</v>
      </c>
      <c r="X17" s="46">
        <f t="shared" si="5"/>
        <v>199</v>
      </c>
      <c r="Y17" s="47">
        <f t="shared" si="6"/>
        <v>0.73161764705882348</v>
      </c>
      <c r="AA17" s="44">
        <f>VLOOKUP(A17,'[2]BASE 2022'!$E$5:$EU$1115,87,0)</f>
        <v>0</v>
      </c>
      <c r="AB17" s="44">
        <f>VLOOKUP(A17,'[2]BASE 2022'!$E$5:$EU$1115,86,0)</f>
        <v>0</v>
      </c>
    </row>
    <row r="18" spans="1:28" ht="17.25" customHeight="1" x14ac:dyDescent="0.3">
      <c r="A18" s="35">
        <v>7</v>
      </c>
      <c r="B18" s="17">
        <v>44572</v>
      </c>
      <c r="C18" s="18">
        <v>44574</v>
      </c>
      <c r="D18" s="31" t="s">
        <v>2476</v>
      </c>
      <c r="E18" s="20" t="s">
        <v>215</v>
      </c>
      <c r="F18" s="20" t="s">
        <v>569</v>
      </c>
      <c r="G18" s="36">
        <v>73645000</v>
      </c>
      <c r="H18" s="19">
        <v>44907</v>
      </c>
      <c r="I18" s="21" t="s">
        <v>351</v>
      </c>
      <c r="J18" s="34" t="s">
        <v>1477</v>
      </c>
      <c r="K18" s="22"/>
      <c r="L18" s="37">
        <v>0</v>
      </c>
      <c r="M18" s="25">
        <v>0</v>
      </c>
      <c r="N18" s="24">
        <f t="shared" si="3"/>
        <v>73645000</v>
      </c>
      <c r="O18" s="39">
        <v>0.59459459459459463</v>
      </c>
      <c r="P18" s="27"/>
      <c r="Q18" s="28"/>
      <c r="R18" s="38"/>
      <c r="T18" s="19">
        <v>44573</v>
      </c>
      <c r="V18" s="45">
        <f t="shared" si="4"/>
        <v>333</v>
      </c>
      <c r="W18" s="44">
        <v>44772</v>
      </c>
      <c r="X18" s="46">
        <f t="shared" si="5"/>
        <v>198</v>
      </c>
      <c r="Y18" s="47">
        <f t="shared" si="6"/>
        <v>0.59459459459459463</v>
      </c>
      <c r="AA18" s="44">
        <f>VLOOKUP(A18,'[2]BASE 2022'!$E$5:$EU$1115,87,0)</f>
        <v>0</v>
      </c>
      <c r="AB18" s="44">
        <f>VLOOKUP(A18,'[2]BASE 2022'!$E$5:$EU$1115,86,0)</f>
        <v>0</v>
      </c>
    </row>
    <row r="19" spans="1:28" ht="17.25" customHeight="1" x14ac:dyDescent="0.3">
      <c r="A19" s="35">
        <v>8</v>
      </c>
      <c r="B19" s="17">
        <v>44572</v>
      </c>
      <c r="C19" s="18">
        <v>44574</v>
      </c>
      <c r="D19" s="31" t="s">
        <v>2476</v>
      </c>
      <c r="E19" s="20" t="s">
        <v>127</v>
      </c>
      <c r="F19" s="20" t="s">
        <v>569</v>
      </c>
      <c r="G19" s="36">
        <v>73645000</v>
      </c>
      <c r="H19" s="19">
        <v>44907</v>
      </c>
      <c r="I19" s="21" t="s">
        <v>351</v>
      </c>
      <c r="J19" s="34" t="s">
        <v>1478</v>
      </c>
      <c r="K19" s="22"/>
      <c r="L19" s="37">
        <v>0</v>
      </c>
      <c r="M19" s="25">
        <v>0</v>
      </c>
      <c r="N19" s="24">
        <f t="shared" si="3"/>
        <v>73645000</v>
      </c>
      <c r="O19" s="39">
        <v>0.59459459459459463</v>
      </c>
      <c r="P19" s="27"/>
      <c r="Q19" s="28"/>
      <c r="R19" s="38"/>
      <c r="T19" s="19">
        <v>44573</v>
      </c>
      <c r="V19" s="45">
        <f t="shared" si="4"/>
        <v>333</v>
      </c>
      <c r="W19" s="44">
        <v>44772</v>
      </c>
      <c r="X19" s="46">
        <f t="shared" si="5"/>
        <v>198</v>
      </c>
      <c r="Y19" s="47">
        <f t="shared" si="6"/>
        <v>0.59459459459459463</v>
      </c>
      <c r="AA19" s="44">
        <f>VLOOKUP(A19,'[2]BASE 2022'!$E$5:$EU$1115,87,0)</f>
        <v>0</v>
      </c>
      <c r="AB19" s="44">
        <f>VLOOKUP(A19,'[2]BASE 2022'!$E$5:$EU$1115,86,0)</f>
        <v>0</v>
      </c>
    </row>
    <row r="20" spans="1:28" ht="17.25" customHeight="1" x14ac:dyDescent="0.3">
      <c r="A20" s="35">
        <v>9</v>
      </c>
      <c r="B20" s="17">
        <v>44567</v>
      </c>
      <c r="C20" s="18">
        <v>44573</v>
      </c>
      <c r="D20" s="31" t="s">
        <v>2476</v>
      </c>
      <c r="E20" s="20" t="s">
        <v>20</v>
      </c>
      <c r="F20" s="20" t="s">
        <v>570</v>
      </c>
      <c r="G20" s="36">
        <v>105060000</v>
      </c>
      <c r="H20" s="19">
        <v>44916</v>
      </c>
      <c r="I20" s="21" t="s">
        <v>351</v>
      </c>
      <c r="J20" s="34" t="s">
        <v>1479</v>
      </c>
      <c r="K20" s="22"/>
      <c r="L20" s="37">
        <v>0</v>
      </c>
      <c r="M20" s="25">
        <v>0</v>
      </c>
      <c r="N20" s="24">
        <f t="shared" si="3"/>
        <v>105060000</v>
      </c>
      <c r="O20" s="39">
        <v>0.58017492711370267</v>
      </c>
      <c r="P20" s="27"/>
      <c r="Q20" s="28"/>
      <c r="R20" s="38"/>
      <c r="T20" s="19">
        <v>44568</v>
      </c>
      <c r="V20" s="45">
        <f t="shared" si="4"/>
        <v>343</v>
      </c>
      <c r="W20" s="44">
        <v>44772</v>
      </c>
      <c r="X20" s="46">
        <f t="shared" si="5"/>
        <v>199</v>
      </c>
      <c r="Y20" s="47">
        <f t="shared" si="6"/>
        <v>0.58017492711370267</v>
      </c>
      <c r="AA20" s="44">
        <f>VLOOKUP(A20,'[2]BASE 2022'!$E$5:$EU$1115,87,0)</f>
        <v>0</v>
      </c>
      <c r="AB20" s="44">
        <f>VLOOKUP(A20,'[2]BASE 2022'!$E$5:$EU$1115,86,0)</f>
        <v>0</v>
      </c>
    </row>
    <row r="21" spans="1:28" ht="17.25" customHeight="1" x14ac:dyDescent="0.3">
      <c r="A21" s="35">
        <v>10</v>
      </c>
      <c r="B21" s="17">
        <v>44566</v>
      </c>
      <c r="C21" s="18">
        <v>44568</v>
      </c>
      <c r="D21" s="31" t="s">
        <v>2477</v>
      </c>
      <c r="E21" s="20" t="s">
        <v>235</v>
      </c>
      <c r="F21" s="20" t="s">
        <v>571</v>
      </c>
      <c r="G21" s="36">
        <v>54400000</v>
      </c>
      <c r="H21" s="19">
        <v>44911</v>
      </c>
      <c r="I21" s="21" t="s">
        <v>351</v>
      </c>
      <c r="J21" s="34" t="s">
        <v>1480</v>
      </c>
      <c r="K21" s="22"/>
      <c r="L21" s="37">
        <v>0</v>
      </c>
      <c r="M21" s="25">
        <v>0</v>
      </c>
      <c r="N21" s="24">
        <f t="shared" si="3"/>
        <v>54400000</v>
      </c>
      <c r="O21" s="39">
        <v>0.59475218658892126</v>
      </c>
      <c r="P21" s="27"/>
      <c r="Q21" s="28"/>
      <c r="R21" s="38"/>
      <c r="T21" s="19">
        <v>44567</v>
      </c>
      <c r="V21" s="45">
        <f t="shared" si="4"/>
        <v>343</v>
      </c>
      <c r="W21" s="44">
        <v>44772</v>
      </c>
      <c r="X21" s="46">
        <f t="shared" si="5"/>
        <v>204</v>
      </c>
      <c r="Y21" s="47">
        <f t="shared" si="6"/>
        <v>0.59475218658892126</v>
      </c>
      <c r="AA21" s="44">
        <f>VLOOKUP(A21,'[2]BASE 2022'!$E$5:$EU$1115,87,0)</f>
        <v>0</v>
      </c>
      <c r="AB21" s="44">
        <f>VLOOKUP(A21,'[2]BASE 2022'!$E$5:$EU$1115,86,0)</f>
        <v>0</v>
      </c>
    </row>
    <row r="22" spans="1:28" ht="17.25" customHeight="1" x14ac:dyDescent="0.3">
      <c r="A22" s="35">
        <v>11</v>
      </c>
      <c r="B22" s="17">
        <v>44567</v>
      </c>
      <c r="C22" s="18">
        <v>44573</v>
      </c>
      <c r="D22" s="31" t="s">
        <v>2476</v>
      </c>
      <c r="E22" s="20" t="s">
        <v>542</v>
      </c>
      <c r="F22" s="20" t="s">
        <v>572</v>
      </c>
      <c r="G22" s="36">
        <v>105060000</v>
      </c>
      <c r="H22" s="19">
        <v>44916</v>
      </c>
      <c r="I22" s="21" t="s">
        <v>351</v>
      </c>
      <c r="J22" s="34" t="s">
        <v>1481</v>
      </c>
      <c r="K22" s="22"/>
      <c r="L22" s="37">
        <v>0</v>
      </c>
      <c r="M22" s="25">
        <v>0</v>
      </c>
      <c r="N22" s="24">
        <f t="shared" si="3"/>
        <v>105060000</v>
      </c>
      <c r="O22" s="39">
        <v>0.58017492711370267</v>
      </c>
      <c r="P22" s="27"/>
      <c r="Q22" s="28"/>
      <c r="R22" s="38"/>
      <c r="T22" s="19">
        <v>44568</v>
      </c>
      <c r="V22" s="45">
        <f t="shared" si="4"/>
        <v>343</v>
      </c>
      <c r="W22" s="44">
        <v>44772</v>
      </c>
      <c r="X22" s="46">
        <f t="shared" si="5"/>
        <v>199</v>
      </c>
      <c r="Y22" s="47">
        <f t="shared" si="6"/>
        <v>0.58017492711370267</v>
      </c>
      <c r="AA22" s="44">
        <f>VLOOKUP(A22,'[2]BASE 2022'!$E$5:$EU$1115,87,0)</f>
        <v>0</v>
      </c>
      <c r="AB22" s="44">
        <f>VLOOKUP(A22,'[2]BASE 2022'!$E$5:$EU$1115,86,0)</f>
        <v>0</v>
      </c>
    </row>
    <row r="23" spans="1:28" ht="17.25" customHeight="1" x14ac:dyDescent="0.3">
      <c r="A23" s="35">
        <v>12</v>
      </c>
      <c r="B23" s="17">
        <v>44566</v>
      </c>
      <c r="C23" s="18">
        <v>44573</v>
      </c>
      <c r="D23" s="31" t="s">
        <v>2476</v>
      </c>
      <c r="E23" s="20" t="s">
        <v>2376</v>
      </c>
      <c r="F23" s="20" t="s">
        <v>573</v>
      </c>
      <c r="G23" s="36">
        <v>163426667</v>
      </c>
      <c r="H23" s="19">
        <v>44916</v>
      </c>
      <c r="I23" s="21" t="s">
        <v>351</v>
      </c>
      <c r="J23" s="34" t="s">
        <v>1482</v>
      </c>
      <c r="K23" s="22"/>
      <c r="L23" s="37">
        <v>0</v>
      </c>
      <c r="M23" s="25">
        <v>0</v>
      </c>
      <c r="N23" s="24">
        <f t="shared" si="3"/>
        <v>163426667</v>
      </c>
      <c r="O23" s="39">
        <v>0.58017492711370267</v>
      </c>
      <c r="P23" s="27"/>
      <c r="Q23" s="28"/>
      <c r="R23" s="38"/>
      <c r="T23" s="19">
        <v>44567</v>
      </c>
      <c r="V23" s="45">
        <f t="shared" si="4"/>
        <v>343</v>
      </c>
      <c r="W23" s="44">
        <v>44772</v>
      </c>
      <c r="X23" s="46">
        <f t="shared" si="5"/>
        <v>199</v>
      </c>
      <c r="Y23" s="47">
        <f t="shared" si="6"/>
        <v>0.58017492711370267</v>
      </c>
      <c r="AA23" s="44">
        <f>VLOOKUP(A23,'[2]BASE 2022'!$E$5:$EU$1115,87,0)</f>
        <v>0</v>
      </c>
      <c r="AB23" s="44">
        <f>VLOOKUP(A23,'[2]BASE 2022'!$E$5:$EU$1115,86,0)</f>
        <v>0</v>
      </c>
    </row>
    <row r="24" spans="1:28" ht="17.25" customHeight="1" x14ac:dyDescent="0.3">
      <c r="A24" s="35">
        <v>13</v>
      </c>
      <c r="B24" s="17">
        <v>44567</v>
      </c>
      <c r="C24" s="18">
        <v>44573</v>
      </c>
      <c r="D24" s="31" t="s">
        <v>2476</v>
      </c>
      <c r="E24" s="20" t="s">
        <v>48</v>
      </c>
      <c r="F24" s="20" t="s">
        <v>574</v>
      </c>
      <c r="G24" s="36">
        <v>105060000</v>
      </c>
      <c r="H24" s="19">
        <v>44916</v>
      </c>
      <c r="I24" s="21" t="s">
        <v>351</v>
      </c>
      <c r="J24" s="34" t="s">
        <v>1483</v>
      </c>
      <c r="K24" s="22"/>
      <c r="L24" s="37">
        <v>0</v>
      </c>
      <c r="M24" s="25">
        <v>0</v>
      </c>
      <c r="N24" s="24">
        <f t="shared" si="3"/>
        <v>105060000</v>
      </c>
      <c r="O24" s="39">
        <v>0.58017492711370267</v>
      </c>
      <c r="P24" s="27"/>
      <c r="Q24" s="28"/>
      <c r="R24" s="38"/>
      <c r="T24" s="19">
        <v>44568</v>
      </c>
      <c r="V24" s="45">
        <f t="shared" si="4"/>
        <v>343</v>
      </c>
      <c r="W24" s="44">
        <v>44772</v>
      </c>
      <c r="X24" s="46">
        <f t="shared" si="5"/>
        <v>199</v>
      </c>
      <c r="Y24" s="47">
        <f t="shared" si="6"/>
        <v>0.58017492711370267</v>
      </c>
      <c r="AA24" s="44">
        <f>VLOOKUP(A24,'[2]BASE 2022'!$E$5:$EU$1115,87,0)</f>
        <v>0</v>
      </c>
      <c r="AB24" s="44">
        <f>VLOOKUP(A24,'[2]BASE 2022'!$E$5:$EU$1115,86,0)</f>
        <v>0</v>
      </c>
    </row>
    <row r="25" spans="1:28" ht="17.25" customHeight="1" x14ac:dyDescent="0.3">
      <c r="A25" s="35">
        <v>14</v>
      </c>
      <c r="B25" s="17">
        <v>44567</v>
      </c>
      <c r="C25" s="18">
        <v>44573</v>
      </c>
      <c r="D25" s="31" t="s">
        <v>2476</v>
      </c>
      <c r="E25" s="20" t="s">
        <v>44</v>
      </c>
      <c r="F25" s="20" t="s">
        <v>575</v>
      </c>
      <c r="G25" s="36">
        <v>99280000</v>
      </c>
      <c r="H25" s="19">
        <v>44916</v>
      </c>
      <c r="I25" s="21" t="s">
        <v>351</v>
      </c>
      <c r="J25" s="34" t="s">
        <v>1484</v>
      </c>
      <c r="K25" s="22"/>
      <c r="L25" s="37">
        <v>0</v>
      </c>
      <c r="M25" s="25">
        <v>0</v>
      </c>
      <c r="N25" s="24">
        <f t="shared" si="3"/>
        <v>99280000</v>
      </c>
      <c r="O25" s="39">
        <v>0.58017492711370267</v>
      </c>
      <c r="P25" s="27"/>
      <c r="Q25" s="28"/>
      <c r="R25" s="38"/>
      <c r="T25" s="19">
        <v>44568</v>
      </c>
      <c r="V25" s="45">
        <f t="shared" si="4"/>
        <v>343</v>
      </c>
      <c r="W25" s="44">
        <v>44772</v>
      </c>
      <c r="X25" s="46">
        <f t="shared" si="5"/>
        <v>199</v>
      </c>
      <c r="Y25" s="47">
        <f t="shared" si="6"/>
        <v>0.58017492711370267</v>
      </c>
      <c r="AA25" s="44">
        <f>VLOOKUP(A25,'[2]BASE 2022'!$E$5:$EU$1115,87,0)</f>
        <v>0</v>
      </c>
      <c r="AB25" s="44">
        <f>VLOOKUP(A25,'[2]BASE 2022'!$E$5:$EU$1115,86,0)</f>
        <v>0</v>
      </c>
    </row>
    <row r="26" spans="1:28" ht="17.25" customHeight="1" x14ac:dyDescent="0.3">
      <c r="A26" s="35">
        <v>15</v>
      </c>
      <c r="B26" s="17">
        <v>44566</v>
      </c>
      <c r="C26" s="18">
        <v>44568</v>
      </c>
      <c r="D26" s="31" t="s">
        <v>2476</v>
      </c>
      <c r="E26" s="20" t="s">
        <v>509</v>
      </c>
      <c r="F26" s="20" t="s">
        <v>576</v>
      </c>
      <c r="G26" s="36">
        <v>87606667</v>
      </c>
      <c r="H26" s="19">
        <v>44911</v>
      </c>
      <c r="I26" s="21" t="s">
        <v>351</v>
      </c>
      <c r="J26" s="34" t="s">
        <v>1485</v>
      </c>
      <c r="K26" s="22"/>
      <c r="L26" s="37">
        <v>0</v>
      </c>
      <c r="M26" s="25">
        <v>0</v>
      </c>
      <c r="N26" s="24">
        <f t="shared" si="3"/>
        <v>87606667</v>
      </c>
      <c r="O26" s="39">
        <v>0.59475218658892126</v>
      </c>
      <c r="P26" s="27"/>
      <c r="Q26" s="28"/>
      <c r="R26" s="38"/>
      <c r="T26" s="19">
        <v>44567</v>
      </c>
      <c r="V26" s="45">
        <f t="shared" si="4"/>
        <v>343</v>
      </c>
      <c r="W26" s="44">
        <v>44772</v>
      </c>
      <c r="X26" s="46">
        <f t="shared" si="5"/>
        <v>204</v>
      </c>
      <c r="Y26" s="47">
        <f t="shared" si="6"/>
        <v>0.59475218658892126</v>
      </c>
      <c r="AA26" s="44">
        <f>VLOOKUP(A26,'[2]BASE 2022'!$E$5:$EU$1115,87,0)</f>
        <v>0</v>
      </c>
      <c r="AB26" s="44">
        <f>VLOOKUP(A26,'[2]BASE 2022'!$E$5:$EU$1115,86,0)</f>
        <v>0</v>
      </c>
    </row>
    <row r="27" spans="1:28" ht="17.25" customHeight="1" x14ac:dyDescent="0.3">
      <c r="A27" s="35">
        <v>16</v>
      </c>
      <c r="B27" s="17">
        <v>44567</v>
      </c>
      <c r="C27" s="18">
        <v>44572</v>
      </c>
      <c r="D27" s="31" t="s">
        <v>2476</v>
      </c>
      <c r="E27" s="20" t="s">
        <v>428</v>
      </c>
      <c r="F27" s="20" t="s">
        <v>577</v>
      </c>
      <c r="G27" s="36">
        <v>38340000</v>
      </c>
      <c r="H27" s="19">
        <v>44915</v>
      </c>
      <c r="I27" s="21" t="s">
        <v>351</v>
      </c>
      <c r="J27" s="34" t="s">
        <v>1486</v>
      </c>
      <c r="K27" s="22"/>
      <c r="L27" s="37">
        <v>0</v>
      </c>
      <c r="M27" s="25">
        <v>0</v>
      </c>
      <c r="N27" s="24">
        <f t="shared" si="3"/>
        <v>38340000</v>
      </c>
      <c r="O27" s="39">
        <v>0.58309037900874638</v>
      </c>
      <c r="P27" s="27"/>
      <c r="Q27" s="28"/>
      <c r="R27" s="38"/>
      <c r="T27" s="19">
        <v>44568</v>
      </c>
      <c r="V27" s="45">
        <f t="shared" si="4"/>
        <v>343</v>
      </c>
      <c r="W27" s="44">
        <v>44772</v>
      </c>
      <c r="X27" s="46">
        <f t="shared" si="5"/>
        <v>200</v>
      </c>
      <c r="Y27" s="47">
        <f t="shared" si="6"/>
        <v>0.58309037900874638</v>
      </c>
      <c r="AA27" s="44">
        <f>VLOOKUP(A27,'[2]BASE 2022'!$E$5:$EU$1115,87,0)</f>
        <v>0</v>
      </c>
      <c r="AB27" s="44">
        <f>VLOOKUP(A27,'[2]BASE 2022'!$E$5:$EU$1115,86,0)</f>
        <v>0</v>
      </c>
    </row>
    <row r="28" spans="1:28" ht="17.25" customHeight="1" x14ac:dyDescent="0.3">
      <c r="A28" s="35">
        <v>16</v>
      </c>
      <c r="B28" s="17">
        <v>44567</v>
      </c>
      <c r="C28" s="18">
        <v>44572</v>
      </c>
      <c r="D28" s="31" t="s">
        <v>2476</v>
      </c>
      <c r="E28" s="20" t="s">
        <v>428</v>
      </c>
      <c r="F28" s="20" t="s">
        <v>577</v>
      </c>
      <c r="G28" s="36">
        <v>34080000</v>
      </c>
      <c r="H28" s="19">
        <v>44915</v>
      </c>
      <c r="I28" s="21" t="s">
        <v>351</v>
      </c>
      <c r="J28" s="34" t="s">
        <v>1486</v>
      </c>
      <c r="K28" s="22"/>
      <c r="L28" s="37">
        <v>0</v>
      </c>
      <c r="M28" s="25">
        <v>0</v>
      </c>
      <c r="N28" s="24">
        <f t="shared" si="3"/>
        <v>34080000</v>
      </c>
      <c r="O28" s="39">
        <v>0.58309037900874638</v>
      </c>
      <c r="P28" s="27"/>
      <c r="Q28" s="28"/>
      <c r="R28" s="38"/>
      <c r="T28" s="19">
        <v>44568</v>
      </c>
      <c r="V28" s="45">
        <f t="shared" si="4"/>
        <v>343</v>
      </c>
      <c r="W28" s="44">
        <v>44772</v>
      </c>
      <c r="X28" s="46">
        <f t="shared" si="5"/>
        <v>200</v>
      </c>
      <c r="Y28" s="47">
        <f t="shared" si="6"/>
        <v>0.58309037900874638</v>
      </c>
      <c r="AA28" s="44">
        <f>VLOOKUP(A28,'[2]BASE 2022'!$E$5:$EU$1115,87,0)</f>
        <v>0</v>
      </c>
      <c r="AB28" s="44">
        <f>VLOOKUP(A28,'[2]BASE 2022'!$E$5:$EU$1115,86,0)</f>
        <v>0</v>
      </c>
    </row>
    <row r="29" spans="1:28" ht="17.25" customHeight="1" x14ac:dyDescent="0.3">
      <c r="A29" s="35">
        <v>17</v>
      </c>
      <c r="B29" s="17">
        <v>44567</v>
      </c>
      <c r="C29" s="18">
        <v>44573</v>
      </c>
      <c r="D29" s="31" t="s">
        <v>2476</v>
      </c>
      <c r="E29" s="20" t="s">
        <v>22</v>
      </c>
      <c r="F29" s="20" t="s">
        <v>578</v>
      </c>
      <c r="G29" s="36">
        <v>114353333</v>
      </c>
      <c r="H29" s="19">
        <v>44916</v>
      </c>
      <c r="I29" s="21" t="s">
        <v>351</v>
      </c>
      <c r="J29" s="34" t="s">
        <v>1487</v>
      </c>
      <c r="K29" s="22"/>
      <c r="L29" s="37">
        <v>0</v>
      </c>
      <c r="M29" s="25">
        <v>0</v>
      </c>
      <c r="N29" s="24">
        <f t="shared" si="3"/>
        <v>114353333</v>
      </c>
      <c r="O29" s="39">
        <v>0.58017492711370267</v>
      </c>
      <c r="P29" s="27"/>
      <c r="Q29" s="28"/>
      <c r="R29" s="38"/>
      <c r="T29" s="19">
        <v>44568</v>
      </c>
      <c r="V29" s="45">
        <f t="shared" si="4"/>
        <v>343</v>
      </c>
      <c r="W29" s="44">
        <v>44772</v>
      </c>
      <c r="X29" s="46">
        <f t="shared" si="5"/>
        <v>199</v>
      </c>
      <c r="Y29" s="47">
        <f t="shared" si="6"/>
        <v>0.58017492711370267</v>
      </c>
      <c r="AA29" s="44">
        <f>VLOOKUP(A29,'[2]BASE 2022'!$E$5:$EU$1115,87,0)</f>
        <v>0</v>
      </c>
      <c r="AB29" s="44">
        <f>VLOOKUP(A29,'[2]BASE 2022'!$E$5:$EU$1115,86,0)</f>
        <v>0</v>
      </c>
    </row>
    <row r="30" spans="1:28" ht="17.25" customHeight="1" x14ac:dyDescent="0.3">
      <c r="A30" s="35">
        <v>18</v>
      </c>
      <c r="B30" s="17">
        <v>44566</v>
      </c>
      <c r="C30" s="18">
        <v>44573</v>
      </c>
      <c r="D30" s="31" t="s">
        <v>2476</v>
      </c>
      <c r="E30" s="20" t="s">
        <v>1240</v>
      </c>
      <c r="F30" s="20" t="s">
        <v>579</v>
      </c>
      <c r="G30" s="36">
        <v>114353333</v>
      </c>
      <c r="H30" s="19">
        <v>44662</v>
      </c>
      <c r="I30" s="21" t="s">
        <v>351</v>
      </c>
      <c r="J30" s="34" t="s">
        <v>1488</v>
      </c>
      <c r="K30" s="22"/>
      <c r="L30" s="37">
        <v>0</v>
      </c>
      <c r="M30" s="25">
        <v>84083333</v>
      </c>
      <c r="N30" s="24">
        <f t="shared" si="3"/>
        <v>30270000</v>
      </c>
      <c r="O30" s="39">
        <v>1</v>
      </c>
      <c r="P30" s="27"/>
      <c r="Q30" s="28"/>
      <c r="R30" s="38"/>
      <c r="T30" s="19">
        <v>44567</v>
      </c>
      <c r="V30" s="45">
        <f t="shared" si="4"/>
        <v>89</v>
      </c>
      <c r="W30" s="44">
        <v>44772</v>
      </c>
      <c r="X30" s="46">
        <f t="shared" si="5"/>
        <v>199</v>
      </c>
      <c r="Y30" s="47">
        <f t="shared" si="6"/>
        <v>2.2359550561797752</v>
      </c>
      <c r="AA30" s="44">
        <f>VLOOKUP(A30,'[2]BASE 2022'!$E$5:$EU$1115,87,0)</f>
        <v>0</v>
      </c>
      <c r="AB30" s="44">
        <f>VLOOKUP(A30,'[2]BASE 2022'!$E$5:$EU$1115,86,0)</f>
        <v>0</v>
      </c>
    </row>
    <row r="31" spans="1:28" ht="17.25" customHeight="1" x14ac:dyDescent="0.3">
      <c r="A31" s="35">
        <v>19</v>
      </c>
      <c r="B31" s="17">
        <v>44567</v>
      </c>
      <c r="C31" s="18">
        <v>44572</v>
      </c>
      <c r="D31" s="31" t="s">
        <v>2477</v>
      </c>
      <c r="E31" s="20" t="s">
        <v>13</v>
      </c>
      <c r="F31" s="20" t="s">
        <v>580</v>
      </c>
      <c r="G31" s="36">
        <v>38533333</v>
      </c>
      <c r="H31" s="19">
        <v>44915</v>
      </c>
      <c r="I31" s="21" t="s">
        <v>351</v>
      </c>
      <c r="J31" s="34" t="s">
        <v>1489</v>
      </c>
      <c r="K31" s="22"/>
      <c r="L31" s="37">
        <v>0</v>
      </c>
      <c r="M31" s="25">
        <v>0</v>
      </c>
      <c r="N31" s="24">
        <f t="shared" si="3"/>
        <v>38533333</v>
      </c>
      <c r="O31" s="39">
        <v>0.58309037900874638</v>
      </c>
      <c r="P31" s="27"/>
      <c r="Q31" s="28"/>
      <c r="R31" s="38"/>
      <c r="T31" s="19">
        <v>44568</v>
      </c>
      <c r="V31" s="45">
        <f t="shared" si="4"/>
        <v>343</v>
      </c>
      <c r="W31" s="44">
        <v>44772</v>
      </c>
      <c r="X31" s="46">
        <f t="shared" si="5"/>
        <v>200</v>
      </c>
      <c r="Y31" s="47">
        <f t="shared" si="6"/>
        <v>0.58309037900874638</v>
      </c>
      <c r="AA31" s="44">
        <f>VLOOKUP(A31,'[2]BASE 2022'!$E$5:$EU$1115,87,0)</f>
        <v>0</v>
      </c>
      <c r="AB31" s="44">
        <f>VLOOKUP(A31,'[2]BASE 2022'!$E$5:$EU$1115,86,0)</f>
        <v>0</v>
      </c>
    </row>
    <row r="32" spans="1:28" ht="17.25" customHeight="1" x14ac:dyDescent="0.3">
      <c r="A32" s="35">
        <v>20</v>
      </c>
      <c r="B32" s="17">
        <v>44567</v>
      </c>
      <c r="C32" s="18">
        <v>44572</v>
      </c>
      <c r="D32" s="31" t="s">
        <v>2476</v>
      </c>
      <c r="E32" s="20" t="s">
        <v>393</v>
      </c>
      <c r="F32" s="20" t="s">
        <v>581</v>
      </c>
      <c r="G32" s="36">
        <v>87606667</v>
      </c>
      <c r="H32" s="19">
        <v>44915</v>
      </c>
      <c r="I32" s="21" t="s">
        <v>351</v>
      </c>
      <c r="J32" s="34" t="s">
        <v>1490</v>
      </c>
      <c r="K32" s="22"/>
      <c r="L32" s="37">
        <v>0</v>
      </c>
      <c r="M32" s="25">
        <v>0</v>
      </c>
      <c r="N32" s="24">
        <f t="shared" si="3"/>
        <v>87606667</v>
      </c>
      <c r="O32" s="39">
        <v>0.58309037900874638</v>
      </c>
      <c r="P32" s="27"/>
      <c r="Q32" s="28"/>
      <c r="R32" s="38"/>
      <c r="T32" s="19">
        <v>44568</v>
      </c>
      <c r="V32" s="45">
        <f t="shared" si="4"/>
        <v>343</v>
      </c>
      <c r="W32" s="44">
        <v>44772</v>
      </c>
      <c r="X32" s="46">
        <f t="shared" si="5"/>
        <v>200</v>
      </c>
      <c r="Y32" s="47">
        <f t="shared" si="6"/>
        <v>0.58309037900874638</v>
      </c>
      <c r="AA32" s="44">
        <f>VLOOKUP(A32,'[2]BASE 2022'!$E$5:$EU$1115,87,0)</f>
        <v>0</v>
      </c>
      <c r="AB32" s="44">
        <f>VLOOKUP(A32,'[2]BASE 2022'!$E$5:$EU$1115,86,0)</f>
        <v>0</v>
      </c>
    </row>
    <row r="33" spans="1:28" ht="17.25" customHeight="1" x14ac:dyDescent="0.3">
      <c r="A33" s="35">
        <v>21</v>
      </c>
      <c r="B33" s="17">
        <v>44566</v>
      </c>
      <c r="C33" s="18">
        <v>44574</v>
      </c>
      <c r="D33" s="31" t="s">
        <v>2476</v>
      </c>
      <c r="E33" s="20" t="s">
        <v>1241</v>
      </c>
      <c r="F33" s="20" t="s">
        <v>582</v>
      </c>
      <c r="G33" s="36">
        <v>93386667</v>
      </c>
      <c r="H33" s="19">
        <v>44917</v>
      </c>
      <c r="I33" s="21" t="s">
        <v>351</v>
      </c>
      <c r="J33" s="34" t="s">
        <v>1491</v>
      </c>
      <c r="K33" s="22"/>
      <c r="L33" s="37">
        <v>0</v>
      </c>
      <c r="M33" s="25">
        <v>0</v>
      </c>
      <c r="N33" s="24">
        <f t="shared" si="3"/>
        <v>93386667</v>
      </c>
      <c r="O33" s="39">
        <v>0.57725947521865895</v>
      </c>
      <c r="P33" s="27"/>
      <c r="Q33" s="28"/>
      <c r="R33" s="38"/>
      <c r="T33" s="19">
        <v>44567</v>
      </c>
      <c r="V33" s="45">
        <f t="shared" si="4"/>
        <v>343</v>
      </c>
      <c r="W33" s="44">
        <v>44772</v>
      </c>
      <c r="X33" s="46">
        <f t="shared" si="5"/>
        <v>198</v>
      </c>
      <c r="Y33" s="47">
        <f t="shared" si="6"/>
        <v>0.57725947521865895</v>
      </c>
      <c r="AA33" s="44">
        <f>VLOOKUP(A33,'[2]BASE 2022'!$E$5:$EU$1115,87,0)</f>
        <v>0</v>
      </c>
      <c r="AB33" s="44">
        <f>VLOOKUP(A33,'[2]BASE 2022'!$E$5:$EU$1115,86,0)</f>
        <v>0</v>
      </c>
    </row>
    <row r="34" spans="1:28" ht="17.25" customHeight="1" x14ac:dyDescent="0.3">
      <c r="A34" s="35">
        <v>22</v>
      </c>
      <c r="B34" s="17">
        <v>44568</v>
      </c>
      <c r="C34" s="18">
        <v>44573</v>
      </c>
      <c r="D34" s="31" t="s">
        <v>2476</v>
      </c>
      <c r="E34" s="20" t="s">
        <v>246</v>
      </c>
      <c r="F34" s="20" t="s">
        <v>583</v>
      </c>
      <c r="G34" s="36">
        <v>105060000</v>
      </c>
      <c r="H34" s="19">
        <v>44916</v>
      </c>
      <c r="I34" s="21" t="s">
        <v>351</v>
      </c>
      <c r="J34" s="34" t="s">
        <v>1492</v>
      </c>
      <c r="K34" s="22"/>
      <c r="L34" s="37">
        <v>0</v>
      </c>
      <c r="M34" s="25">
        <v>0</v>
      </c>
      <c r="N34" s="24">
        <f t="shared" si="3"/>
        <v>105060000</v>
      </c>
      <c r="O34" s="39">
        <v>0.58017492711370267</v>
      </c>
      <c r="P34" s="27"/>
      <c r="Q34" s="28"/>
      <c r="R34" s="38"/>
      <c r="T34" s="19">
        <v>44572</v>
      </c>
      <c r="V34" s="45">
        <f t="shared" si="4"/>
        <v>343</v>
      </c>
      <c r="W34" s="44">
        <v>44772</v>
      </c>
      <c r="X34" s="46">
        <f t="shared" si="5"/>
        <v>199</v>
      </c>
      <c r="Y34" s="47">
        <f t="shared" si="6"/>
        <v>0.58017492711370267</v>
      </c>
      <c r="AA34" s="44">
        <f>VLOOKUP(A34,'[2]BASE 2022'!$E$5:$EU$1115,87,0)</f>
        <v>0</v>
      </c>
      <c r="AB34" s="44">
        <f>VLOOKUP(A34,'[2]BASE 2022'!$E$5:$EU$1115,86,0)</f>
        <v>0</v>
      </c>
    </row>
    <row r="35" spans="1:28" ht="17.25" customHeight="1" x14ac:dyDescent="0.3">
      <c r="A35" s="35">
        <v>23</v>
      </c>
      <c r="B35" s="17">
        <v>44566</v>
      </c>
      <c r="C35" s="18">
        <v>44573</v>
      </c>
      <c r="D35" s="31" t="s">
        <v>2476</v>
      </c>
      <c r="E35" s="20" t="s">
        <v>2681</v>
      </c>
      <c r="F35" s="20" t="s">
        <v>584</v>
      </c>
      <c r="G35" s="36">
        <v>105060000</v>
      </c>
      <c r="H35" s="19">
        <v>44916</v>
      </c>
      <c r="I35" s="21" t="s">
        <v>351</v>
      </c>
      <c r="J35" s="34" t="s">
        <v>1493</v>
      </c>
      <c r="K35" s="22"/>
      <c r="L35" s="37">
        <v>0</v>
      </c>
      <c r="M35" s="25">
        <v>0</v>
      </c>
      <c r="N35" s="24">
        <f t="shared" si="3"/>
        <v>105060000</v>
      </c>
      <c r="O35" s="39">
        <v>0.58017492711370267</v>
      </c>
      <c r="P35" s="27"/>
      <c r="Q35" s="28"/>
      <c r="R35" s="38"/>
      <c r="T35" s="19">
        <v>44567</v>
      </c>
      <c r="V35" s="45">
        <f t="shared" si="4"/>
        <v>343</v>
      </c>
      <c r="W35" s="44">
        <v>44772</v>
      </c>
      <c r="X35" s="46">
        <f t="shared" si="5"/>
        <v>199</v>
      </c>
      <c r="Y35" s="47">
        <f t="shared" si="6"/>
        <v>0.58017492711370267</v>
      </c>
      <c r="AA35" s="44">
        <f>VLOOKUP(A35,'[2]BASE 2022'!$E$5:$EU$1115,87,0)</f>
        <v>0</v>
      </c>
      <c r="AB35" s="44">
        <f>VLOOKUP(A35,'[2]BASE 2022'!$E$5:$EU$1115,86,0)</f>
        <v>0</v>
      </c>
    </row>
    <row r="36" spans="1:28" ht="17.25" customHeight="1" x14ac:dyDescent="0.3">
      <c r="A36" s="35">
        <v>24</v>
      </c>
      <c r="B36" s="17">
        <v>44566</v>
      </c>
      <c r="C36" s="18">
        <v>44568</v>
      </c>
      <c r="D36" s="31" t="s">
        <v>2476</v>
      </c>
      <c r="E36" s="20" t="s">
        <v>243</v>
      </c>
      <c r="F36" s="20" t="s">
        <v>585</v>
      </c>
      <c r="G36" s="36">
        <v>87606667</v>
      </c>
      <c r="H36" s="19">
        <v>44911</v>
      </c>
      <c r="I36" s="21" t="s">
        <v>351</v>
      </c>
      <c r="J36" s="34" t="s">
        <v>1494</v>
      </c>
      <c r="K36" s="22"/>
      <c r="L36" s="37">
        <v>0</v>
      </c>
      <c r="M36" s="25">
        <v>0</v>
      </c>
      <c r="N36" s="24">
        <f t="shared" si="3"/>
        <v>87606667</v>
      </c>
      <c r="O36" s="39">
        <v>0.59475218658892126</v>
      </c>
      <c r="P36" s="27"/>
      <c r="Q36" s="28"/>
      <c r="R36" s="38"/>
      <c r="T36" s="19">
        <v>44567</v>
      </c>
      <c r="V36" s="45">
        <f t="shared" si="4"/>
        <v>343</v>
      </c>
      <c r="W36" s="44">
        <v>44772</v>
      </c>
      <c r="X36" s="46">
        <f t="shared" si="5"/>
        <v>204</v>
      </c>
      <c r="Y36" s="47">
        <f t="shared" si="6"/>
        <v>0.59475218658892126</v>
      </c>
      <c r="AA36" s="44">
        <f>VLOOKUP(A36,'[2]BASE 2022'!$E$5:$EU$1115,87,0)</f>
        <v>0</v>
      </c>
      <c r="AB36" s="44">
        <f>VLOOKUP(A36,'[2]BASE 2022'!$E$5:$EU$1115,86,0)</f>
        <v>0</v>
      </c>
    </row>
    <row r="37" spans="1:28" ht="17.25" customHeight="1" x14ac:dyDescent="0.3">
      <c r="A37" s="35">
        <v>25</v>
      </c>
      <c r="B37" s="17">
        <v>44568</v>
      </c>
      <c r="C37" s="18">
        <v>44572</v>
      </c>
      <c r="D37" s="31" t="s">
        <v>2477</v>
      </c>
      <c r="E37" s="20" t="s">
        <v>38</v>
      </c>
      <c r="F37" s="20" t="s">
        <v>586</v>
      </c>
      <c r="G37" s="36">
        <v>31506667</v>
      </c>
      <c r="H37" s="19">
        <v>44915</v>
      </c>
      <c r="I37" s="21" t="s">
        <v>351</v>
      </c>
      <c r="J37" s="34" t="s">
        <v>1495</v>
      </c>
      <c r="K37" s="22"/>
      <c r="L37" s="37">
        <v>0</v>
      </c>
      <c r="M37" s="25">
        <v>0</v>
      </c>
      <c r="N37" s="24">
        <f t="shared" si="3"/>
        <v>31506667</v>
      </c>
      <c r="O37" s="39">
        <v>0.58309037900874638</v>
      </c>
      <c r="P37" s="27"/>
      <c r="Q37" s="28"/>
      <c r="R37" s="38"/>
      <c r="T37" s="19">
        <v>44572</v>
      </c>
      <c r="V37" s="45">
        <f t="shared" si="4"/>
        <v>343</v>
      </c>
      <c r="W37" s="44">
        <v>44772</v>
      </c>
      <c r="X37" s="46">
        <f t="shared" si="5"/>
        <v>200</v>
      </c>
      <c r="Y37" s="47">
        <f t="shared" si="6"/>
        <v>0.58309037900874638</v>
      </c>
      <c r="AA37" s="44">
        <f>VLOOKUP(A37,'[2]BASE 2022'!$E$5:$EU$1115,87,0)</f>
        <v>0</v>
      </c>
      <c r="AB37" s="44">
        <f>VLOOKUP(A37,'[2]BASE 2022'!$E$5:$EU$1115,86,0)</f>
        <v>0</v>
      </c>
    </row>
    <row r="38" spans="1:28" ht="17.25" customHeight="1" x14ac:dyDescent="0.3">
      <c r="A38" s="35">
        <v>26</v>
      </c>
      <c r="B38" s="17">
        <v>44566</v>
      </c>
      <c r="C38" s="18">
        <v>44568</v>
      </c>
      <c r="D38" s="31" t="s">
        <v>2476</v>
      </c>
      <c r="E38" s="20" t="s">
        <v>125</v>
      </c>
      <c r="F38" s="20" t="s">
        <v>587</v>
      </c>
      <c r="G38" s="36">
        <v>93386667</v>
      </c>
      <c r="H38" s="19">
        <v>44911</v>
      </c>
      <c r="I38" s="21" t="s">
        <v>351</v>
      </c>
      <c r="J38" s="34" t="s">
        <v>1496</v>
      </c>
      <c r="K38" s="22"/>
      <c r="L38" s="37">
        <v>0</v>
      </c>
      <c r="M38" s="25">
        <v>0</v>
      </c>
      <c r="N38" s="24">
        <f t="shared" si="3"/>
        <v>93386667</v>
      </c>
      <c r="O38" s="39">
        <v>0.59475218658892126</v>
      </c>
      <c r="P38" s="27"/>
      <c r="Q38" s="28"/>
      <c r="R38" s="38"/>
      <c r="T38" s="19">
        <v>44567</v>
      </c>
      <c r="V38" s="45">
        <f t="shared" si="4"/>
        <v>343</v>
      </c>
      <c r="W38" s="44">
        <v>44772</v>
      </c>
      <c r="X38" s="46">
        <f t="shared" si="5"/>
        <v>204</v>
      </c>
      <c r="Y38" s="47">
        <f t="shared" si="6"/>
        <v>0.59475218658892126</v>
      </c>
      <c r="AA38" s="44">
        <f>VLOOKUP(A38,'[2]BASE 2022'!$E$5:$EU$1115,87,0)</f>
        <v>0</v>
      </c>
      <c r="AB38" s="44">
        <f>VLOOKUP(A38,'[2]BASE 2022'!$E$5:$EU$1115,86,0)</f>
        <v>0</v>
      </c>
    </row>
    <row r="39" spans="1:28" ht="17.25" customHeight="1" x14ac:dyDescent="0.3">
      <c r="A39" s="35">
        <v>27</v>
      </c>
      <c r="B39" s="17">
        <v>44568</v>
      </c>
      <c r="C39" s="18">
        <v>44572</v>
      </c>
      <c r="D39" s="31" t="s">
        <v>2476</v>
      </c>
      <c r="E39" s="20" t="s">
        <v>63</v>
      </c>
      <c r="F39" s="20" t="s">
        <v>588</v>
      </c>
      <c r="G39" s="36">
        <v>72420000</v>
      </c>
      <c r="H39" s="19">
        <v>44915</v>
      </c>
      <c r="I39" s="21" t="s">
        <v>351</v>
      </c>
      <c r="J39" s="34" t="s">
        <v>1497</v>
      </c>
      <c r="K39" s="22"/>
      <c r="L39" s="37">
        <v>0</v>
      </c>
      <c r="M39" s="25">
        <v>0</v>
      </c>
      <c r="N39" s="24">
        <f t="shared" si="3"/>
        <v>72420000</v>
      </c>
      <c r="O39" s="39">
        <v>0.58309037900874638</v>
      </c>
      <c r="P39" s="27"/>
      <c r="Q39" s="28"/>
      <c r="R39" s="38"/>
      <c r="T39" s="19">
        <v>44572</v>
      </c>
      <c r="V39" s="45">
        <f t="shared" si="4"/>
        <v>343</v>
      </c>
      <c r="W39" s="44">
        <v>44772</v>
      </c>
      <c r="X39" s="46">
        <f t="shared" si="5"/>
        <v>200</v>
      </c>
      <c r="Y39" s="47">
        <f t="shared" si="6"/>
        <v>0.58309037900874638</v>
      </c>
      <c r="AA39" s="44">
        <f>VLOOKUP(A39,'[2]BASE 2022'!$E$5:$EU$1115,87,0)</f>
        <v>0</v>
      </c>
      <c r="AB39" s="44">
        <f>VLOOKUP(A39,'[2]BASE 2022'!$E$5:$EU$1115,86,0)</f>
        <v>0</v>
      </c>
    </row>
    <row r="40" spans="1:28" ht="17.25" customHeight="1" x14ac:dyDescent="0.3">
      <c r="A40" s="35">
        <v>28</v>
      </c>
      <c r="B40" s="17">
        <v>44566</v>
      </c>
      <c r="C40" s="18">
        <v>44573</v>
      </c>
      <c r="D40" s="31" t="s">
        <v>2476</v>
      </c>
      <c r="E40" s="20" t="s">
        <v>101</v>
      </c>
      <c r="F40" s="20" t="s">
        <v>589</v>
      </c>
      <c r="G40" s="36">
        <v>105060000</v>
      </c>
      <c r="H40" s="19">
        <v>44916</v>
      </c>
      <c r="I40" s="21" t="s">
        <v>351</v>
      </c>
      <c r="J40" s="34" t="s">
        <v>1498</v>
      </c>
      <c r="K40" s="22"/>
      <c r="L40" s="37">
        <v>0</v>
      </c>
      <c r="M40" s="25">
        <v>0</v>
      </c>
      <c r="N40" s="24">
        <f t="shared" si="3"/>
        <v>105060000</v>
      </c>
      <c r="O40" s="39">
        <v>0.58017492711370267</v>
      </c>
      <c r="P40" s="27"/>
      <c r="Q40" s="28"/>
      <c r="R40" s="38"/>
      <c r="T40" s="19">
        <v>44567</v>
      </c>
      <c r="V40" s="45">
        <f t="shared" si="4"/>
        <v>343</v>
      </c>
      <c r="W40" s="44">
        <v>44772</v>
      </c>
      <c r="X40" s="46">
        <f t="shared" si="5"/>
        <v>199</v>
      </c>
      <c r="Y40" s="47">
        <f t="shared" si="6"/>
        <v>0.58017492711370267</v>
      </c>
      <c r="AA40" s="44">
        <f>VLOOKUP(A40,'[2]BASE 2022'!$E$5:$EU$1115,87,0)</f>
        <v>0</v>
      </c>
      <c r="AB40" s="44">
        <f>VLOOKUP(A40,'[2]BASE 2022'!$E$5:$EU$1115,86,0)</f>
        <v>0</v>
      </c>
    </row>
    <row r="41" spans="1:28" ht="17.25" customHeight="1" x14ac:dyDescent="0.3">
      <c r="A41" s="35">
        <v>29</v>
      </c>
      <c r="B41" s="17">
        <v>44566</v>
      </c>
      <c r="C41" s="18">
        <v>44568</v>
      </c>
      <c r="D41" s="31" t="s">
        <v>2476</v>
      </c>
      <c r="E41" s="20" t="s">
        <v>118</v>
      </c>
      <c r="F41" s="20" t="s">
        <v>590</v>
      </c>
      <c r="G41" s="36">
        <v>72420000</v>
      </c>
      <c r="H41" s="19">
        <v>44911</v>
      </c>
      <c r="I41" s="21" t="s">
        <v>351</v>
      </c>
      <c r="J41" s="34" t="s">
        <v>1499</v>
      </c>
      <c r="K41" s="22"/>
      <c r="L41" s="37">
        <v>0</v>
      </c>
      <c r="M41" s="25">
        <v>0</v>
      </c>
      <c r="N41" s="24">
        <f t="shared" si="3"/>
        <v>72420000</v>
      </c>
      <c r="O41" s="39">
        <v>0.59475218658892126</v>
      </c>
      <c r="P41" s="27"/>
      <c r="Q41" s="28"/>
      <c r="R41" s="38"/>
      <c r="T41" s="19">
        <v>44567</v>
      </c>
      <c r="V41" s="45">
        <f t="shared" si="4"/>
        <v>343</v>
      </c>
      <c r="W41" s="44">
        <v>44772</v>
      </c>
      <c r="X41" s="46">
        <f t="shared" si="5"/>
        <v>204</v>
      </c>
      <c r="Y41" s="47">
        <f t="shared" si="6"/>
        <v>0.59475218658892126</v>
      </c>
      <c r="AA41" s="44">
        <f>VLOOKUP(A41,'[2]BASE 2022'!$E$5:$EU$1115,87,0)</f>
        <v>0</v>
      </c>
      <c r="AB41" s="44">
        <f>VLOOKUP(A41,'[2]BASE 2022'!$E$5:$EU$1115,86,0)</f>
        <v>0</v>
      </c>
    </row>
    <row r="42" spans="1:28" ht="17.25" customHeight="1" x14ac:dyDescent="0.3">
      <c r="A42" s="35">
        <v>31</v>
      </c>
      <c r="B42" s="17">
        <v>44566</v>
      </c>
      <c r="C42" s="18">
        <v>44568</v>
      </c>
      <c r="D42" s="31" t="s">
        <v>2476</v>
      </c>
      <c r="E42" s="20" t="s">
        <v>532</v>
      </c>
      <c r="F42" s="20" t="s">
        <v>591</v>
      </c>
      <c r="G42" s="36">
        <v>81713333</v>
      </c>
      <c r="H42" s="19">
        <v>44911</v>
      </c>
      <c r="I42" s="21" t="s">
        <v>351</v>
      </c>
      <c r="J42" s="34" t="s">
        <v>1500</v>
      </c>
      <c r="K42" s="22"/>
      <c r="L42" s="37">
        <v>0</v>
      </c>
      <c r="M42" s="25">
        <v>0</v>
      </c>
      <c r="N42" s="24">
        <f t="shared" si="3"/>
        <v>81713333</v>
      </c>
      <c r="O42" s="39">
        <v>0.59475218658892126</v>
      </c>
      <c r="P42" s="27"/>
      <c r="Q42" s="28"/>
      <c r="R42" s="38"/>
      <c r="T42" s="19">
        <v>44567</v>
      </c>
      <c r="V42" s="45">
        <f t="shared" si="4"/>
        <v>343</v>
      </c>
      <c r="W42" s="44">
        <v>44772</v>
      </c>
      <c r="X42" s="46">
        <f t="shared" si="5"/>
        <v>204</v>
      </c>
      <c r="Y42" s="47">
        <f t="shared" si="6"/>
        <v>0.59475218658892126</v>
      </c>
      <c r="AA42" s="44">
        <f>VLOOKUP(A42,'[2]BASE 2022'!$E$5:$EU$1115,87,0)</f>
        <v>0</v>
      </c>
      <c r="AB42" s="44">
        <f>VLOOKUP(A42,'[2]BASE 2022'!$E$5:$EU$1115,86,0)</f>
        <v>0</v>
      </c>
    </row>
    <row r="43" spans="1:28" ht="17.25" customHeight="1" x14ac:dyDescent="0.3">
      <c r="A43" s="35">
        <v>32</v>
      </c>
      <c r="B43" s="17">
        <v>44568</v>
      </c>
      <c r="C43" s="18">
        <v>44572</v>
      </c>
      <c r="D43" s="31" t="s">
        <v>2476</v>
      </c>
      <c r="E43" s="20" t="s">
        <v>2448</v>
      </c>
      <c r="F43" s="20" t="s">
        <v>592</v>
      </c>
      <c r="G43" s="36">
        <v>54110000</v>
      </c>
      <c r="H43" s="19">
        <v>44783</v>
      </c>
      <c r="I43" s="21" t="s">
        <v>351</v>
      </c>
      <c r="J43" s="34" t="s">
        <v>1501</v>
      </c>
      <c r="K43" s="22"/>
      <c r="L43" s="37">
        <v>0</v>
      </c>
      <c r="M43" s="25">
        <v>0</v>
      </c>
      <c r="N43" s="24">
        <f t="shared" si="3"/>
        <v>54110000</v>
      </c>
      <c r="O43" s="39">
        <v>0.94786729857819907</v>
      </c>
      <c r="P43" s="27"/>
      <c r="Q43" s="28"/>
      <c r="R43" s="38"/>
      <c r="T43" s="19">
        <v>44572</v>
      </c>
      <c r="V43" s="45">
        <f t="shared" si="4"/>
        <v>211</v>
      </c>
      <c r="W43" s="44">
        <v>44772</v>
      </c>
      <c r="X43" s="46">
        <f t="shared" si="5"/>
        <v>200</v>
      </c>
      <c r="Y43" s="47">
        <f t="shared" si="6"/>
        <v>0.94786729857819907</v>
      </c>
      <c r="AA43" s="44">
        <f>VLOOKUP(A43,'[2]BASE 2022'!$E$5:$EU$1115,87,0)</f>
        <v>44784</v>
      </c>
      <c r="AB43" s="44">
        <f>VLOOKUP(A43,'[2]BASE 2022'!$E$5:$EU$1115,86,0)</f>
        <v>44782</v>
      </c>
    </row>
    <row r="44" spans="1:28" ht="17.25" customHeight="1" x14ac:dyDescent="0.3">
      <c r="A44" s="35">
        <v>33</v>
      </c>
      <c r="B44" s="17">
        <v>44567</v>
      </c>
      <c r="C44" s="18">
        <v>44572</v>
      </c>
      <c r="D44" s="31" t="s">
        <v>2476</v>
      </c>
      <c r="E44" s="20" t="s">
        <v>2377</v>
      </c>
      <c r="F44" s="20" t="s">
        <v>593</v>
      </c>
      <c r="G44" s="36">
        <v>46380000</v>
      </c>
      <c r="H44" s="19">
        <v>44915</v>
      </c>
      <c r="I44" s="21" t="s">
        <v>351</v>
      </c>
      <c r="J44" s="34" t="s">
        <v>1502</v>
      </c>
      <c r="K44" s="22"/>
      <c r="L44" s="37">
        <v>0</v>
      </c>
      <c r="M44" s="25">
        <v>0</v>
      </c>
      <c r="N44" s="24">
        <f t="shared" si="3"/>
        <v>46380000</v>
      </c>
      <c r="O44" s="39">
        <v>0.58309037900874638</v>
      </c>
      <c r="P44" s="27"/>
      <c r="Q44" s="28"/>
      <c r="R44" s="38"/>
      <c r="T44" s="19">
        <v>44568</v>
      </c>
      <c r="V44" s="45">
        <f t="shared" si="4"/>
        <v>343</v>
      </c>
      <c r="W44" s="44">
        <v>44772</v>
      </c>
      <c r="X44" s="46">
        <f t="shared" si="5"/>
        <v>200</v>
      </c>
      <c r="Y44" s="47">
        <f t="shared" si="6"/>
        <v>0.58309037900874638</v>
      </c>
      <c r="AA44" s="44">
        <f>VLOOKUP(A44,'[2]BASE 2022'!$E$5:$EU$1115,87,0)</f>
        <v>0</v>
      </c>
      <c r="AB44" s="44">
        <f>VLOOKUP(A44,'[2]BASE 2022'!$E$5:$EU$1115,86,0)</f>
        <v>0</v>
      </c>
    </row>
    <row r="45" spans="1:28" ht="17.25" customHeight="1" x14ac:dyDescent="0.3">
      <c r="A45" s="35">
        <v>33</v>
      </c>
      <c r="B45" s="17">
        <v>44567</v>
      </c>
      <c r="C45" s="18">
        <v>44572</v>
      </c>
      <c r="D45" s="31" t="s">
        <v>2476</v>
      </c>
      <c r="E45" s="20" t="s">
        <v>2377</v>
      </c>
      <c r="F45" s="20" t="s">
        <v>593</v>
      </c>
      <c r="G45" s="36">
        <v>41226667</v>
      </c>
      <c r="H45" s="19">
        <v>44915</v>
      </c>
      <c r="I45" s="21" t="s">
        <v>351</v>
      </c>
      <c r="J45" s="34" t="s">
        <v>1502</v>
      </c>
      <c r="K45" s="22"/>
      <c r="L45" s="37">
        <v>0</v>
      </c>
      <c r="M45" s="25">
        <v>0</v>
      </c>
      <c r="N45" s="24">
        <f t="shared" si="3"/>
        <v>41226667</v>
      </c>
      <c r="O45" s="39">
        <v>0.58309037900874638</v>
      </c>
      <c r="P45" s="27"/>
      <c r="Q45" s="28"/>
      <c r="R45" s="38"/>
      <c r="T45" s="19">
        <v>44568</v>
      </c>
      <c r="V45" s="45">
        <f t="shared" si="4"/>
        <v>343</v>
      </c>
      <c r="W45" s="44">
        <v>44772</v>
      </c>
      <c r="X45" s="46">
        <f t="shared" si="5"/>
        <v>200</v>
      </c>
      <c r="Y45" s="47">
        <f t="shared" si="6"/>
        <v>0.58309037900874638</v>
      </c>
      <c r="AA45" s="44">
        <f>VLOOKUP(A45,'[2]BASE 2022'!$E$5:$EU$1115,87,0)</f>
        <v>0</v>
      </c>
      <c r="AB45" s="44">
        <f>VLOOKUP(A45,'[2]BASE 2022'!$E$5:$EU$1115,86,0)</f>
        <v>0</v>
      </c>
    </row>
    <row r="46" spans="1:28" ht="17.25" customHeight="1" x14ac:dyDescent="0.3">
      <c r="A46" s="35">
        <v>34</v>
      </c>
      <c r="B46" s="17">
        <v>44568</v>
      </c>
      <c r="C46" s="18">
        <v>44572</v>
      </c>
      <c r="D46" s="31" t="s">
        <v>2476</v>
      </c>
      <c r="E46" s="20" t="s">
        <v>531</v>
      </c>
      <c r="F46" s="20" t="s">
        <v>594</v>
      </c>
      <c r="G46" s="36">
        <v>49000000</v>
      </c>
      <c r="H46" s="19">
        <v>44783</v>
      </c>
      <c r="I46" s="21" t="s">
        <v>351</v>
      </c>
      <c r="J46" s="34" t="s">
        <v>1503</v>
      </c>
      <c r="K46" s="22"/>
      <c r="L46" s="37">
        <v>0</v>
      </c>
      <c r="M46" s="25">
        <v>0</v>
      </c>
      <c r="N46" s="24">
        <f t="shared" si="3"/>
        <v>49000000</v>
      </c>
      <c r="O46" s="39">
        <v>0.94786729857819907</v>
      </c>
      <c r="P46" s="27"/>
      <c r="Q46" s="28"/>
      <c r="R46" s="38"/>
      <c r="T46" s="19">
        <v>44572</v>
      </c>
      <c r="V46" s="45">
        <f t="shared" si="4"/>
        <v>211</v>
      </c>
      <c r="W46" s="44">
        <v>44772</v>
      </c>
      <c r="X46" s="46">
        <f t="shared" si="5"/>
        <v>200</v>
      </c>
      <c r="Y46" s="47">
        <f t="shared" si="6"/>
        <v>0.94786729857819907</v>
      </c>
      <c r="AA46" s="44">
        <f>VLOOKUP(A46,'[2]BASE 2022'!$E$5:$EU$1115,87,0)</f>
        <v>0</v>
      </c>
      <c r="AB46" s="44">
        <f>VLOOKUP(A46,'[2]BASE 2022'!$E$5:$EU$1115,86,0)</f>
        <v>0</v>
      </c>
    </row>
    <row r="47" spans="1:28" ht="17.25" customHeight="1" x14ac:dyDescent="0.3">
      <c r="A47" s="35">
        <v>35</v>
      </c>
      <c r="B47" s="17">
        <v>44568</v>
      </c>
      <c r="C47" s="18">
        <v>44572</v>
      </c>
      <c r="D47" s="31" t="s">
        <v>2476</v>
      </c>
      <c r="E47" s="20" t="s">
        <v>2378</v>
      </c>
      <c r="F47" s="20" t="s">
        <v>595</v>
      </c>
      <c r="G47" s="36">
        <v>50470000</v>
      </c>
      <c r="H47" s="19">
        <v>44783</v>
      </c>
      <c r="I47" s="21" t="s">
        <v>351</v>
      </c>
      <c r="J47" s="34" t="s">
        <v>1504</v>
      </c>
      <c r="K47" s="22"/>
      <c r="L47" s="37">
        <v>0</v>
      </c>
      <c r="M47" s="25">
        <v>0</v>
      </c>
      <c r="N47" s="24">
        <f t="shared" si="3"/>
        <v>50470000</v>
      </c>
      <c r="O47" s="39">
        <v>0.94786729857819907</v>
      </c>
      <c r="P47" s="27"/>
      <c r="Q47" s="28"/>
      <c r="R47" s="38"/>
      <c r="T47" s="19">
        <v>44572</v>
      </c>
      <c r="V47" s="45">
        <f t="shared" si="4"/>
        <v>211</v>
      </c>
      <c r="W47" s="44">
        <v>44772</v>
      </c>
      <c r="X47" s="46">
        <f t="shared" si="5"/>
        <v>200</v>
      </c>
      <c r="Y47" s="47">
        <f t="shared" si="6"/>
        <v>0.94786729857819907</v>
      </c>
      <c r="AA47" s="44">
        <f>VLOOKUP(A47,'[2]BASE 2022'!$E$5:$EU$1115,87,0)</f>
        <v>0</v>
      </c>
      <c r="AB47" s="44">
        <f>VLOOKUP(A47,'[2]BASE 2022'!$E$5:$EU$1115,86,0)</f>
        <v>0</v>
      </c>
    </row>
    <row r="48" spans="1:28" ht="17.25" customHeight="1" x14ac:dyDescent="0.3">
      <c r="A48" s="35">
        <v>36</v>
      </c>
      <c r="B48" s="17">
        <v>44568</v>
      </c>
      <c r="C48" s="18">
        <v>44572</v>
      </c>
      <c r="D48" s="31" t="s">
        <v>2476</v>
      </c>
      <c r="E48" s="20" t="s">
        <v>1242</v>
      </c>
      <c r="F48" s="20" t="s">
        <v>596</v>
      </c>
      <c r="G48" s="36">
        <v>46200000</v>
      </c>
      <c r="H48" s="19">
        <v>44783</v>
      </c>
      <c r="I48" s="21" t="s">
        <v>351</v>
      </c>
      <c r="J48" s="34" t="s">
        <v>1505</v>
      </c>
      <c r="K48" s="22"/>
      <c r="L48" s="37">
        <v>0</v>
      </c>
      <c r="M48" s="25">
        <v>0</v>
      </c>
      <c r="N48" s="24">
        <f t="shared" si="3"/>
        <v>46200000</v>
      </c>
      <c r="O48" s="39">
        <v>0.94786729857819907</v>
      </c>
      <c r="P48" s="27"/>
      <c r="Q48" s="28"/>
      <c r="R48" s="38"/>
      <c r="T48" s="19">
        <v>44572</v>
      </c>
      <c r="V48" s="45">
        <f t="shared" si="4"/>
        <v>211</v>
      </c>
      <c r="W48" s="44">
        <v>44772</v>
      </c>
      <c r="X48" s="46">
        <f t="shared" si="5"/>
        <v>200</v>
      </c>
      <c r="Y48" s="47">
        <f t="shared" si="6"/>
        <v>0.94786729857819907</v>
      </c>
      <c r="AA48" s="44">
        <f>VLOOKUP(A48,'[2]BASE 2022'!$E$5:$EU$1115,87,0)</f>
        <v>44784</v>
      </c>
      <c r="AB48" s="44">
        <f>VLOOKUP(A48,'[2]BASE 2022'!$E$5:$EU$1115,86,0)</f>
        <v>44783</v>
      </c>
    </row>
    <row r="49" spans="1:28" ht="17.25" customHeight="1" x14ac:dyDescent="0.3">
      <c r="A49" s="35">
        <v>37</v>
      </c>
      <c r="B49" s="17">
        <v>44568</v>
      </c>
      <c r="C49" s="18">
        <v>44572</v>
      </c>
      <c r="D49" s="31" t="s">
        <v>2476</v>
      </c>
      <c r="E49" s="20" t="s">
        <v>21</v>
      </c>
      <c r="F49" s="20" t="s">
        <v>597</v>
      </c>
      <c r="G49" s="36">
        <v>54110000</v>
      </c>
      <c r="H49" s="19">
        <v>44783</v>
      </c>
      <c r="I49" s="21" t="s">
        <v>351</v>
      </c>
      <c r="J49" s="34" t="s">
        <v>1506</v>
      </c>
      <c r="K49" s="22"/>
      <c r="L49" s="37">
        <v>0</v>
      </c>
      <c r="M49" s="25">
        <v>0</v>
      </c>
      <c r="N49" s="24">
        <f t="shared" si="3"/>
        <v>54110000</v>
      </c>
      <c r="O49" s="39">
        <v>0.94786729857819907</v>
      </c>
      <c r="P49" s="27"/>
      <c r="Q49" s="28"/>
      <c r="R49" s="38"/>
      <c r="T49" s="19">
        <v>44572</v>
      </c>
      <c r="V49" s="45">
        <f t="shared" si="4"/>
        <v>211</v>
      </c>
      <c r="W49" s="44">
        <v>44772</v>
      </c>
      <c r="X49" s="46">
        <f t="shared" si="5"/>
        <v>200</v>
      </c>
      <c r="Y49" s="47">
        <f t="shared" si="6"/>
        <v>0.94786729857819907</v>
      </c>
      <c r="AA49" s="44">
        <f>VLOOKUP(A49,'[2]BASE 2022'!$E$5:$EU$1115,87,0)</f>
        <v>44784</v>
      </c>
      <c r="AB49" s="44">
        <f>VLOOKUP(A49,'[2]BASE 2022'!$E$5:$EU$1115,86,0)</f>
        <v>44781</v>
      </c>
    </row>
    <row r="50" spans="1:28" ht="17.25" customHeight="1" x14ac:dyDescent="0.3">
      <c r="A50" s="35">
        <v>38</v>
      </c>
      <c r="B50" s="17">
        <v>44568</v>
      </c>
      <c r="C50" s="18">
        <v>44572</v>
      </c>
      <c r="D50" s="31" t="s">
        <v>2476</v>
      </c>
      <c r="E50" s="20" t="s">
        <v>99</v>
      </c>
      <c r="F50" s="20" t="s">
        <v>598</v>
      </c>
      <c r="G50" s="36">
        <v>87606667</v>
      </c>
      <c r="H50" s="19">
        <v>44915</v>
      </c>
      <c r="I50" s="21" t="s">
        <v>351</v>
      </c>
      <c r="J50" s="34" t="s">
        <v>1507</v>
      </c>
      <c r="K50" s="22"/>
      <c r="L50" s="37">
        <v>0</v>
      </c>
      <c r="M50" s="25">
        <v>0</v>
      </c>
      <c r="N50" s="24">
        <f t="shared" si="3"/>
        <v>87606667</v>
      </c>
      <c r="O50" s="39">
        <v>0.58309037900874638</v>
      </c>
      <c r="P50" s="27"/>
      <c r="Q50" s="28"/>
      <c r="R50" s="38"/>
      <c r="T50" s="19">
        <v>44572</v>
      </c>
      <c r="V50" s="45">
        <f t="shared" si="4"/>
        <v>343</v>
      </c>
      <c r="W50" s="44">
        <v>44772</v>
      </c>
      <c r="X50" s="46">
        <f t="shared" si="5"/>
        <v>200</v>
      </c>
      <c r="Y50" s="47">
        <f t="shared" si="6"/>
        <v>0.58309037900874638</v>
      </c>
      <c r="AA50" s="44">
        <f>VLOOKUP(A50,'[2]BASE 2022'!$E$5:$EU$1115,87,0)</f>
        <v>0</v>
      </c>
      <c r="AB50" s="44">
        <f>VLOOKUP(A50,'[2]BASE 2022'!$E$5:$EU$1115,86,0)</f>
        <v>0</v>
      </c>
    </row>
    <row r="51" spans="1:28" ht="17.25" customHeight="1" x14ac:dyDescent="0.3">
      <c r="A51" s="35">
        <v>39</v>
      </c>
      <c r="B51" s="17">
        <v>44568</v>
      </c>
      <c r="C51" s="18">
        <v>44572</v>
      </c>
      <c r="D51" s="31" t="s">
        <v>2476</v>
      </c>
      <c r="E51" s="20" t="s">
        <v>82</v>
      </c>
      <c r="F51" s="20" t="s">
        <v>599</v>
      </c>
      <c r="G51" s="36">
        <v>72420000</v>
      </c>
      <c r="H51" s="19">
        <v>44915</v>
      </c>
      <c r="I51" s="21" t="s">
        <v>351</v>
      </c>
      <c r="J51" s="34" t="s">
        <v>1508</v>
      </c>
      <c r="K51" s="22"/>
      <c r="L51" s="37">
        <v>0</v>
      </c>
      <c r="M51" s="25">
        <v>0</v>
      </c>
      <c r="N51" s="24">
        <f t="shared" si="3"/>
        <v>72420000</v>
      </c>
      <c r="O51" s="39">
        <v>0.58309037900874638</v>
      </c>
      <c r="P51" s="27"/>
      <c r="Q51" s="28"/>
      <c r="R51" s="38"/>
      <c r="T51" s="19">
        <v>44572</v>
      </c>
      <c r="V51" s="45">
        <f t="shared" si="4"/>
        <v>343</v>
      </c>
      <c r="W51" s="44">
        <v>44772</v>
      </c>
      <c r="X51" s="46">
        <f t="shared" si="5"/>
        <v>200</v>
      </c>
      <c r="Y51" s="47">
        <f t="shared" si="6"/>
        <v>0.58309037900874638</v>
      </c>
      <c r="AA51" s="44">
        <f>VLOOKUP(A51,'[2]BASE 2022'!$E$5:$EU$1115,87,0)</f>
        <v>0</v>
      </c>
      <c r="AB51" s="44">
        <f>VLOOKUP(A51,'[2]BASE 2022'!$E$5:$EU$1115,86,0)</f>
        <v>0</v>
      </c>
    </row>
    <row r="52" spans="1:28" ht="17.25" customHeight="1" x14ac:dyDescent="0.3">
      <c r="A52" s="35">
        <v>40</v>
      </c>
      <c r="B52" s="17">
        <v>44566</v>
      </c>
      <c r="C52" s="18">
        <v>44574</v>
      </c>
      <c r="D52" s="31" t="s">
        <v>2476</v>
      </c>
      <c r="E52" s="20" t="s">
        <v>1243</v>
      </c>
      <c r="F52" s="20" t="s">
        <v>600</v>
      </c>
      <c r="G52" s="36">
        <v>105060000</v>
      </c>
      <c r="H52" s="19">
        <v>44917</v>
      </c>
      <c r="I52" s="21" t="s">
        <v>351</v>
      </c>
      <c r="J52" s="34" t="s">
        <v>1509</v>
      </c>
      <c r="K52" s="22"/>
      <c r="L52" s="37">
        <v>0</v>
      </c>
      <c r="M52" s="25">
        <v>0</v>
      </c>
      <c r="N52" s="24">
        <f t="shared" si="3"/>
        <v>105060000</v>
      </c>
      <c r="O52" s="39">
        <v>0.57725947521865895</v>
      </c>
      <c r="P52" s="27"/>
      <c r="Q52" s="28"/>
      <c r="R52" s="38"/>
      <c r="T52" s="19">
        <v>44567</v>
      </c>
      <c r="V52" s="45">
        <f t="shared" si="4"/>
        <v>343</v>
      </c>
      <c r="W52" s="44">
        <v>44772</v>
      </c>
      <c r="X52" s="46">
        <f t="shared" si="5"/>
        <v>198</v>
      </c>
      <c r="Y52" s="47">
        <f t="shared" si="6"/>
        <v>0.57725947521865895</v>
      </c>
      <c r="AA52" s="44">
        <f>VLOOKUP(A52,'[2]BASE 2022'!$E$5:$EU$1115,87,0)</f>
        <v>0</v>
      </c>
      <c r="AB52" s="44">
        <f>VLOOKUP(A52,'[2]BASE 2022'!$E$5:$EU$1115,86,0)</f>
        <v>0</v>
      </c>
    </row>
    <row r="53" spans="1:28" ht="17.25" customHeight="1" x14ac:dyDescent="0.3">
      <c r="A53" s="35">
        <v>41</v>
      </c>
      <c r="B53" s="17">
        <v>44568</v>
      </c>
      <c r="C53" s="18">
        <v>44573</v>
      </c>
      <c r="D53" s="31" t="s">
        <v>2476</v>
      </c>
      <c r="E53" s="20" t="s">
        <v>1244</v>
      </c>
      <c r="F53" s="20" t="s">
        <v>601</v>
      </c>
      <c r="G53" s="36">
        <v>99280000</v>
      </c>
      <c r="H53" s="19">
        <v>44916</v>
      </c>
      <c r="I53" s="21" t="s">
        <v>351</v>
      </c>
      <c r="J53" s="34" t="s">
        <v>1510</v>
      </c>
      <c r="K53" s="22"/>
      <c r="L53" s="37">
        <v>0</v>
      </c>
      <c r="M53" s="25">
        <v>0</v>
      </c>
      <c r="N53" s="24">
        <f t="shared" si="3"/>
        <v>99280000</v>
      </c>
      <c r="O53" s="39">
        <v>0.58017492711370267</v>
      </c>
      <c r="P53" s="27"/>
      <c r="Q53" s="28"/>
      <c r="R53" s="38"/>
      <c r="T53" s="19">
        <v>44572</v>
      </c>
      <c r="V53" s="45">
        <f t="shared" si="4"/>
        <v>343</v>
      </c>
      <c r="W53" s="44">
        <v>44772</v>
      </c>
      <c r="X53" s="46">
        <f t="shared" si="5"/>
        <v>199</v>
      </c>
      <c r="Y53" s="47">
        <f t="shared" si="6"/>
        <v>0.58017492711370267</v>
      </c>
      <c r="AA53" s="44">
        <f>VLOOKUP(A53,'[2]BASE 2022'!$E$5:$EU$1115,87,0)</f>
        <v>0</v>
      </c>
      <c r="AB53" s="44">
        <f>VLOOKUP(A53,'[2]BASE 2022'!$E$5:$EU$1115,86,0)</f>
        <v>0</v>
      </c>
    </row>
    <row r="54" spans="1:28" ht="17.25" customHeight="1" x14ac:dyDescent="0.3">
      <c r="A54" s="35">
        <v>42</v>
      </c>
      <c r="B54" s="17">
        <v>44568</v>
      </c>
      <c r="C54" s="18">
        <v>44574</v>
      </c>
      <c r="D54" s="31" t="s">
        <v>2476</v>
      </c>
      <c r="E54" s="20" t="s">
        <v>2487</v>
      </c>
      <c r="F54" s="20" t="s">
        <v>602</v>
      </c>
      <c r="G54" s="36">
        <v>102680000</v>
      </c>
      <c r="H54" s="19">
        <v>44917</v>
      </c>
      <c r="I54" s="21" t="s">
        <v>351</v>
      </c>
      <c r="J54" s="34" t="s">
        <v>1511</v>
      </c>
      <c r="K54" s="22"/>
      <c r="L54" s="37">
        <v>0</v>
      </c>
      <c r="M54" s="25">
        <v>0</v>
      </c>
      <c r="N54" s="24">
        <f t="shared" si="3"/>
        <v>102680000</v>
      </c>
      <c r="O54" s="39">
        <v>0.57725947521865895</v>
      </c>
      <c r="P54" s="27"/>
      <c r="Q54" s="28"/>
      <c r="R54" s="38"/>
      <c r="T54" s="19">
        <v>44572</v>
      </c>
      <c r="V54" s="45">
        <f t="shared" si="4"/>
        <v>343</v>
      </c>
      <c r="W54" s="44">
        <v>44772</v>
      </c>
      <c r="X54" s="46">
        <f t="shared" si="5"/>
        <v>198</v>
      </c>
      <c r="Y54" s="47">
        <f t="shared" si="6"/>
        <v>0.57725947521865895</v>
      </c>
      <c r="AA54" s="44">
        <f>VLOOKUP(A54,'[2]BASE 2022'!$E$5:$EU$1115,87,0)</f>
        <v>0</v>
      </c>
      <c r="AB54" s="44">
        <f>VLOOKUP(A54,'[2]BASE 2022'!$E$5:$EU$1115,86,0)</f>
        <v>0</v>
      </c>
    </row>
    <row r="55" spans="1:28" ht="17.25" customHeight="1" x14ac:dyDescent="0.3">
      <c r="A55" s="35">
        <v>43</v>
      </c>
      <c r="B55" s="17">
        <v>44574</v>
      </c>
      <c r="C55" s="18">
        <v>44578</v>
      </c>
      <c r="D55" s="31" t="s">
        <v>2476</v>
      </c>
      <c r="E55" s="20" t="s">
        <v>12</v>
      </c>
      <c r="F55" s="20" t="s">
        <v>603</v>
      </c>
      <c r="G55" s="36">
        <v>108240000</v>
      </c>
      <c r="H55" s="19">
        <v>44911</v>
      </c>
      <c r="I55" s="21" t="s">
        <v>351</v>
      </c>
      <c r="J55" s="34" t="s">
        <v>1512</v>
      </c>
      <c r="K55" s="22"/>
      <c r="L55" s="37">
        <v>0</v>
      </c>
      <c r="M55" s="25">
        <v>0</v>
      </c>
      <c r="N55" s="24">
        <f t="shared" si="3"/>
        <v>108240000</v>
      </c>
      <c r="O55" s="39">
        <v>0.58258258258258255</v>
      </c>
      <c r="P55" s="27"/>
      <c r="Q55" s="28"/>
      <c r="R55" s="38"/>
      <c r="T55" s="19">
        <v>44574</v>
      </c>
      <c r="V55" s="45">
        <f t="shared" si="4"/>
        <v>333</v>
      </c>
      <c r="W55" s="44">
        <v>44772</v>
      </c>
      <c r="X55" s="46">
        <f t="shared" si="5"/>
        <v>194</v>
      </c>
      <c r="Y55" s="47">
        <f t="shared" si="6"/>
        <v>0.58258258258258255</v>
      </c>
      <c r="AA55" s="44">
        <f>VLOOKUP(A55,'[2]BASE 2022'!$E$5:$EU$1115,87,0)</f>
        <v>0</v>
      </c>
      <c r="AB55" s="44">
        <f>VLOOKUP(A55,'[2]BASE 2022'!$E$5:$EU$1115,86,0)</f>
        <v>0</v>
      </c>
    </row>
    <row r="56" spans="1:28" ht="17.25" customHeight="1" x14ac:dyDescent="0.3">
      <c r="A56" s="35">
        <v>44</v>
      </c>
      <c r="B56" s="17">
        <v>44572</v>
      </c>
      <c r="C56" s="18">
        <v>44574</v>
      </c>
      <c r="D56" s="31" t="s">
        <v>2476</v>
      </c>
      <c r="E56" s="20" t="s">
        <v>98</v>
      </c>
      <c r="F56" s="20" t="s">
        <v>604</v>
      </c>
      <c r="G56" s="36">
        <v>85030000</v>
      </c>
      <c r="H56" s="19">
        <v>44907</v>
      </c>
      <c r="I56" s="21" t="s">
        <v>351</v>
      </c>
      <c r="J56" s="34" t="s">
        <v>1513</v>
      </c>
      <c r="K56" s="22"/>
      <c r="L56" s="37">
        <v>0</v>
      </c>
      <c r="M56" s="25">
        <v>0</v>
      </c>
      <c r="N56" s="24">
        <f t="shared" si="3"/>
        <v>85030000</v>
      </c>
      <c r="O56" s="39">
        <v>0.59459459459459463</v>
      </c>
      <c r="P56" s="27"/>
      <c r="Q56" s="28"/>
      <c r="R56" s="38"/>
      <c r="T56" s="19">
        <v>44573</v>
      </c>
      <c r="V56" s="45">
        <f t="shared" si="4"/>
        <v>333</v>
      </c>
      <c r="W56" s="44">
        <v>44772</v>
      </c>
      <c r="X56" s="46">
        <f t="shared" si="5"/>
        <v>198</v>
      </c>
      <c r="Y56" s="47">
        <f t="shared" si="6"/>
        <v>0.59459459459459463</v>
      </c>
      <c r="AA56" s="44">
        <f>VLOOKUP(A56,'[2]BASE 2022'!$E$5:$EU$1115,87,0)</f>
        <v>0</v>
      </c>
      <c r="AB56" s="44">
        <f>VLOOKUP(A56,'[2]BASE 2022'!$E$5:$EU$1115,86,0)</f>
        <v>0</v>
      </c>
    </row>
    <row r="57" spans="1:28" ht="17.25" customHeight="1" x14ac:dyDescent="0.3">
      <c r="A57" s="35">
        <v>45</v>
      </c>
      <c r="B57" s="17">
        <v>44573</v>
      </c>
      <c r="C57" s="18">
        <v>44575</v>
      </c>
      <c r="D57" s="31" t="s">
        <v>2476</v>
      </c>
      <c r="E57" s="20" t="s">
        <v>383</v>
      </c>
      <c r="F57" s="20" t="s">
        <v>605</v>
      </c>
      <c r="G57" s="36">
        <v>99280000</v>
      </c>
      <c r="H57" s="19">
        <v>44918</v>
      </c>
      <c r="I57" s="21" t="s">
        <v>351</v>
      </c>
      <c r="J57" s="34" t="s">
        <v>1514</v>
      </c>
      <c r="K57" s="22"/>
      <c r="L57" s="37">
        <v>0</v>
      </c>
      <c r="M57" s="25">
        <v>0</v>
      </c>
      <c r="N57" s="24">
        <f t="shared" si="3"/>
        <v>99280000</v>
      </c>
      <c r="O57" s="39">
        <v>0.57434402332361512</v>
      </c>
      <c r="P57" s="27"/>
      <c r="Q57" s="28"/>
      <c r="R57" s="38"/>
      <c r="T57" s="19">
        <v>44574</v>
      </c>
      <c r="V57" s="45">
        <f t="shared" si="4"/>
        <v>343</v>
      </c>
      <c r="W57" s="44">
        <v>44772</v>
      </c>
      <c r="X57" s="46">
        <f t="shared" si="5"/>
        <v>197</v>
      </c>
      <c r="Y57" s="47">
        <f t="shared" si="6"/>
        <v>0.57434402332361512</v>
      </c>
      <c r="AA57" s="44">
        <f>VLOOKUP(A57,'[2]BASE 2022'!$E$5:$EU$1115,87,0)</f>
        <v>0</v>
      </c>
      <c r="AB57" s="44">
        <f>VLOOKUP(A57,'[2]BASE 2022'!$E$5:$EU$1115,86,0)</f>
        <v>0</v>
      </c>
    </row>
    <row r="58" spans="1:28" ht="17.25" customHeight="1" x14ac:dyDescent="0.3">
      <c r="A58" s="35">
        <v>46</v>
      </c>
      <c r="B58" s="17">
        <v>44574</v>
      </c>
      <c r="C58" s="18">
        <v>44575</v>
      </c>
      <c r="D58" s="31" t="s">
        <v>2476</v>
      </c>
      <c r="E58" s="20" t="s">
        <v>391</v>
      </c>
      <c r="F58" s="20" t="s">
        <v>606</v>
      </c>
      <c r="G58" s="36">
        <v>85030000</v>
      </c>
      <c r="H58" s="19">
        <v>44908</v>
      </c>
      <c r="I58" s="21" t="s">
        <v>351</v>
      </c>
      <c r="J58" s="34" t="s">
        <v>1515</v>
      </c>
      <c r="K58" s="22"/>
      <c r="L58" s="37">
        <v>0</v>
      </c>
      <c r="M58" s="25">
        <v>0</v>
      </c>
      <c r="N58" s="24">
        <f t="shared" si="3"/>
        <v>85030000</v>
      </c>
      <c r="O58" s="39">
        <v>0.59159159159159158</v>
      </c>
      <c r="P58" s="27"/>
      <c r="Q58" s="28"/>
      <c r="R58" s="38"/>
      <c r="T58" s="19">
        <v>44574</v>
      </c>
      <c r="V58" s="45">
        <f t="shared" si="4"/>
        <v>333</v>
      </c>
      <c r="W58" s="44">
        <v>44772</v>
      </c>
      <c r="X58" s="46">
        <f t="shared" si="5"/>
        <v>197</v>
      </c>
      <c r="Y58" s="47">
        <f t="shared" si="6"/>
        <v>0.59159159159159158</v>
      </c>
      <c r="AA58" s="44">
        <f>VLOOKUP(A58,'[2]BASE 2022'!$E$5:$EU$1115,87,0)</f>
        <v>0</v>
      </c>
      <c r="AB58" s="44">
        <f>VLOOKUP(A58,'[2]BASE 2022'!$E$5:$EU$1115,86,0)</f>
        <v>0</v>
      </c>
    </row>
    <row r="59" spans="1:28" ht="17.25" customHeight="1" x14ac:dyDescent="0.3">
      <c r="A59" s="35">
        <v>47</v>
      </c>
      <c r="B59" s="17">
        <v>44566</v>
      </c>
      <c r="C59" s="18">
        <v>44567</v>
      </c>
      <c r="D59" s="31" t="s">
        <v>2476</v>
      </c>
      <c r="E59" s="20" t="s">
        <v>368</v>
      </c>
      <c r="F59" s="20" t="s">
        <v>607</v>
      </c>
      <c r="G59" s="36">
        <v>86250000</v>
      </c>
      <c r="H59" s="19">
        <v>44915</v>
      </c>
      <c r="I59" s="21" t="s">
        <v>351</v>
      </c>
      <c r="J59" s="34" t="s">
        <v>1516</v>
      </c>
      <c r="K59" s="22"/>
      <c r="L59" s="37">
        <v>0</v>
      </c>
      <c r="M59" s="25">
        <v>0</v>
      </c>
      <c r="N59" s="24">
        <f t="shared" si="3"/>
        <v>86250000</v>
      </c>
      <c r="O59" s="39">
        <v>0.58908045977011492</v>
      </c>
      <c r="P59" s="27"/>
      <c r="Q59" s="28"/>
      <c r="R59" s="38"/>
      <c r="T59" s="19">
        <v>44566</v>
      </c>
      <c r="V59" s="45">
        <f t="shared" si="4"/>
        <v>348</v>
      </c>
      <c r="W59" s="44">
        <v>44772</v>
      </c>
      <c r="X59" s="46">
        <f t="shared" si="5"/>
        <v>205</v>
      </c>
      <c r="Y59" s="47">
        <f t="shared" si="6"/>
        <v>0.58908045977011492</v>
      </c>
      <c r="AA59" s="44">
        <f>VLOOKUP(A59,'[2]BASE 2022'!$E$5:$EU$1115,87,0)</f>
        <v>0</v>
      </c>
      <c r="AB59" s="44">
        <f>VLOOKUP(A59,'[2]BASE 2022'!$E$5:$EU$1115,86,0)</f>
        <v>0</v>
      </c>
    </row>
    <row r="60" spans="1:28" ht="17.25" customHeight="1" x14ac:dyDescent="0.3">
      <c r="A60" s="35">
        <v>48</v>
      </c>
      <c r="B60" s="17">
        <v>44566</v>
      </c>
      <c r="C60" s="18">
        <v>44567</v>
      </c>
      <c r="D60" s="31" t="s">
        <v>2476</v>
      </c>
      <c r="E60" s="20" t="s">
        <v>363</v>
      </c>
      <c r="F60" s="20" t="s">
        <v>608</v>
      </c>
      <c r="G60" s="36">
        <v>126500000</v>
      </c>
      <c r="H60" s="19">
        <v>44900</v>
      </c>
      <c r="I60" s="21" t="s">
        <v>351</v>
      </c>
      <c r="J60" s="34" t="s">
        <v>1517</v>
      </c>
      <c r="K60" s="22"/>
      <c r="L60" s="37">
        <v>0</v>
      </c>
      <c r="M60" s="25">
        <v>0</v>
      </c>
      <c r="N60" s="24">
        <f t="shared" si="3"/>
        <v>126500000</v>
      </c>
      <c r="O60" s="39">
        <v>0.61561561561561562</v>
      </c>
      <c r="P60" s="27"/>
      <c r="Q60" s="28"/>
      <c r="R60" s="38"/>
      <c r="T60" s="19">
        <v>44566</v>
      </c>
      <c r="V60" s="45">
        <f t="shared" si="4"/>
        <v>333</v>
      </c>
      <c r="W60" s="44">
        <v>44772</v>
      </c>
      <c r="X60" s="46">
        <f t="shared" si="5"/>
        <v>205</v>
      </c>
      <c r="Y60" s="47">
        <f t="shared" si="6"/>
        <v>0.61561561561561562</v>
      </c>
      <c r="AA60" s="44">
        <f>VLOOKUP(A60,'[2]BASE 2022'!$E$5:$EU$1115,87,0)</f>
        <v>0</v>
      </c>
      <c r="AB60" s="44">
        <f>VLOOKUP(A60,'[2]BASE 2022'!$E$5:$EU$1115,86,0)</f>
        <v>0</v>
      </c>
    </row>
    <row r="61" spans="1:28" ht="17.25" customHeight="1" x14ac:dyDescent="0.3">
      <c r="A61" s="35">
        <v>49</v>
      </c>
      <c r="B61" s="17">
        <v>44567</v>
      </c>
      <c r="C61" s="18">
        <v>44572</v>
      </c>
      <c r="D61" s="31" t="s">
        <v>2476</v>
      </c>
      <c r="E61" s="20" t="s">
        <v>119</v>
      </c>
      <c r="F61" s="20" t="s">
        <v>609</v>
      </c>
      <c r="G61" s="36">
        <v>87606667</v>
      </c>
      <c r="H61" s="19">
        <v>44915</v>
      </c>
      <c r="I61" s="21" t="s">
        <v>351</v>
      </c>
      <c r="J61" s="34" t="s">
        <v>1518</v>
      </c>
      <c r="K61" s="22"/>
      <c r="L61" s="37">
        <v>0</v>
      </c>
      <c r="M61" s="25">
        <v>0</v>
      </c>
      <c r="N61" s="24">
        <f t="shared" si="3"/>
        <v>87606667</v>
      </c>
      <c r="O61" s="39">
        <v>0.58309037900874638</v>
      </c>
      <c r="P61" s="27"/>
      <c r="Q61" s="28"/>
      <c r="R61" s="38"/>
      <c r="T61" s="19">
        <v>44568</v>
      </c>
      <c r="V61" s="45">
        <f t="shared" si="4"/>
        <v>343</v>
      </c>
      <c r="W61" s="44">
        <v>44772</v>
      </c>
      <c r="X61" s="46">
        <f t="shared" si="5"/>
        <v>200</v>
      </c>
      <c r="Y61" s="47">
        <f t="shared" si="6"/>
        <v>0.58309037900874638</v>
      </c>
      <c r="AA61" s="44">
        <f>VLOOKUP(A61,'[2]BASE 2022'!$E$5:$EU$1115,87,0)</f>
        <v>0</v>
      </c>
      <c r="AB61" s="44">
        <f>VLOOKUP(A61,'[2]BASE 2022'!$E$5:$EU$1115,86,0)</f>
        <v>0</v>
      </c>
    </row>
    <row r="62" spans="1:28" ht="17.25" customHeight="1" x14ac:dyDescent="0.3">
      <c r="A62" s="35">
        <v>50</v>
      </c>
      <c r="B62" s="17">
        <v>44566</v>
      </c>
      <c r="C62" s="18">
        <v>44567</v>
      </c>
      <c r="D62" s="31" t="s">
        <v>2476</v>
      </c>
      <c r="E62" s="20" t="s">
        <v>150</v>
      </c>
      <c r="F62" s="20" t="s">
        <v>610</v>
      </c>
      <c r="G62" s="36">
        <v>71070000</v>
      </c>
      <c r="H62" s="19">
        <v>44915</v>
      </c>
      <c r="I62" s="21" t="s">
        <v>351</v>
      </c>
      <c r="J62" s="34" t="s">
        <v>1519</v>
      </c>
      <c r="K62" s="22"/>
      <c r="L62" s="37">
        <v>0</v>
      </c>
      <c r="M62" s="25">
        <v>0</v>
      </c>
      <c r="N62" s="24">
        <f t="shared" si="3"/>
        <v>71070000</v>
      </c>
      <c r="O62" s="39">
        <v>0.58908045977011492</v>
      </c>
      <c r="P62" s="27"/>
      <c r="Q62" s="28"/>
      <c r="R62" s="38"/>
      <c r="T62" s="19">
        <v>44566</v>
      </c>
      <c r="V62" s="45">
        <f t="shared" si="4"/>
        <v>348</v>
      </c>
      <c r="W62" s="44">
        <v>44772</v>
      </c>
      <c r="X62" s="46">
        <f t="shared" si="5"/>
        <v>205</v>
      </c>
      <c r="Y62" s="47">
        <f t="shared" si="6"/>
        <v>0.58908045977011492</v>
      </c>
      <c r="AA62" s="44">
        <f>VLOOKUP(A62,'[2]BASE 2022'!$E$5:$EU$1115,87,0)</f>
        <v>0</v>
      </c>
      <c r="AB62" s="44">
        <f>VLOOKUP(A62,'[2]BASE 2022'!$E$5:$EU$1115,86,0)</f>
        <v>0</v>
      </c>
    </row>
    <row r="63" spans="1:28" ht="17.25" customHeight="1" x14ac:dyDescent="0.3">
      <c r="A63" s="35">
        <v>51</v>
      </c>
      <c r="B63" s="17">
        <v>44566</v>
      </c>
      <c r="C63" s="18">
        <v>44573</v>
      </c>
      <c r="D63" s="31" t="s">
        <v>2477</v>
      </c>
      <c r="E63" s="20" t="s">
        <v>515</v>
      </c>
      <c r="F63" s="20" t="s">
        <v>611</v>
      </c>
      <c r="G63" s="36">
        <v>41457500</v>
      </c>
      <c r="H63" s="19">
        <v>44921</v>
      </c>
      <c r="I63" s="21" t="s">
        <v>351</v>
      </c>
      <c r="J63" s="34" t="s">
        <v>1520</v>
      </c>
      <c r="K63" s="22"/>
      <c r="L63" s="37">
        <v>0</v>
      </c>
      <c r="M63" s="25">
        <v>0</v>
      </c>
      <c r="N63" s="24">
        <f t="shared" si="3"/>
        <v>41457500</v>
      </c>
      <c r="O63" s="39">
        <v>0.57183908045977017</v>
      </c>
      <c r="P63" s="27"/>
      <c r="Q63" s="28"/>
      <c r="R63" s="38"/>
      <c r="T63" s="19">
        <v>44568</v>
      </c>
      <c r="V63" s="45">
        <f t="shared" si="4"/>
        <v>348</v>
      </c>
      <c r="W63" s="44">
        <v>44772</v>
      </c>
      <c r="X63" s="46">
        <f t="shared" si="5"/>
        <v>199</v>
      </c>
      <c r="Y63" s="47">
        <f t="shared" si="6"/>
        <v>0.57183908045977017</v>
      </c>
      <c r="AA63" s="44">
        <f>VLOOKUP(A63,'[2]BASE 2022'!$E$5:$EU$1115,87,0)</f>
        <v>0</v>
      </c>
      <c r="AB63" s="44">
        <f>VLOOKUP(A63,'[2]BASE 2022'!$E$5:$EU$1115,86,0)</f>
        <v>0</v>
      </c>
    </row>
    <row r="64" spans="1:28" ht="17.25" customHeight="1" x14ac:dyDescent="0.3">
      <c r="A64" s="35">
        <v>52</v>
      </c>
      <c r="B64" s="17">
        <v>44566</v>
      </c>
      <c r="C64" s="18">
        <v>44572</v>
      </c>
      <c r="D64" s="31" t="s">
        <v>2476</v>
      </c>
      <c r="E64" s="20" t="s">
        <v>250</v>
      </c>
      <c r="F64" s="20" t="s">
        <v>612</v>
      </c>
      <c r="G64" s="36">
        <v>88837500</v>
      </c>
      <c r="H64" s="19">
        <v>44920</v>
      </c>
      <c r="I64" s="21" t="s">
        <v>351</v>
      </c>
      <c r="J64" s="34" t="s">
        <v>1521</v>
      </c>
      <c r="K64" s="22"/>
      <c r="L64" s="37">
        <v>0</v>
      </c>
      <c r="M64" s="25">
        <v>0</v>
      </c>
      <c r="N64" s="24">
        <f t="shared" si="3"/>
        <v>88837500</v>
      </c>
      <c r="O64" s="39">
        <v>0.57471264367816088</v>
      </c>
      <c r="P64" s="27"/>
      <c r="Q64" s="28"/>
      <c r="R64" s="38"/>
      <c r="T64" s="19">
        <v>44567</v>
      </c>
      <c r="V64" s="45">
        <f t="shared" si="4"/>
        <v>348</v>
      </c>
      <c r="W64" s="44">
        <v>44772</v>
      </c>
      <c r="X64" s="46">
        <f t="shared" si="5"/>
        <v>200</v>
      </c>
      <c r="Y64" s="47">
        <f t="shared" si="6"/>
        <v>0.57471264367816088</v>
      </c>
      <c r="AA64" s="44">
        <f>VLOOKUP(A64,'[2]BASE 2022'!$E$5:$EU$1115,87,0)</f>
        <v>0</v>
      </c>
      <c r="AB64" s="44">
        <f>VLOOKUP(A64,'[2]BASE 2022'!$E$5:$EU$1115,86,0)</f>
        <v>0</v>
      </c>
    </row>
    <row r="65" spans="1:28" ht="17.25" customHeight="1" x14ac:dyDescent="0.3">
      <c r="A65" s="35">
        <v>53</v>
      </c>
      <c r="B65" s="17">
        <v>44566</v>
      </c>
      <c r="C65" s="18">
        <v>44572</v>
      </c>
      <c r="D65" s="31" t="s">
        <v>2476</v>
      </c>
      <c r="E65" s="20" t="s">
        <v>289</v>
      </c>
      <c r="F65" s="20" t="s">
        <v>613</v>
      </c>
      <c r="G65" s="36">
        <v>71070000</v>
      </c>
      <c r="H65" s="19">
        <v>44920</v>
      </c>
      <c r="I65" s="21" t="s">
        <v>351</v>
      </c>
      <c r="J65" s="34" t="s">
        <v>1522</v>
      </c>
      <c r="K65" s="22"/>
      <c r="L65" s="37">
        <v>0</v>
      </c>
      <c r="M65" s="25">
        <v>0</v>
      </c>
      <c r="N65" s="24">
        <f t="shared" si="3"/>
        <v>71070000</v>
      </c>
      <c r="O65" s="39">
        <v>0.57471264367816088</v>
      </c>
      <c r="P65" s="27"/>
      <c r="Q65" s="28"/>
      <c r="R65" s="38"/>
      <c r="T65" s="19">
        <v>44567</v>
      </c>
      <c r="V65" s="45">
        <f t="shared" si="4"/>
        <v>348</v>
      </c>
      <c r="W65" s="44">
        <v>44772</v>
      </c>
      <c r="X65" s="46">
        <f t="shared" si="5"/>
        <v>200</v>
      </c>
      <c r="Y65" s="47">
        <f t="shared" si="6"/>
        <v>0.57471264367816088</v>
      </c>
      <c r="AA65" s="44">
        <f>VLOOKUP(A65,'[2]BASE 2022'!$E$5:$EU$1115,87,0)</f>
        <v>0</v>
      </c>
      <c r="AB65" s="44">
        <f>VLOOKUP(A65,'[2]BASE 2022'!$E$5:$EU$1115,86,0)</f>
        <v>0</v>
      </c>
    </row>
    <row r="66" spans="1:28" ht="17.25" customHeight="1" x14ac:dyDescent="0.3">
      <c r="A66" s="35">
        <v>54</v>
      </c>
      <c r="B66" s="17">
        <v>44566</v>
      </c>
      <c r="C66" s="18">
        <v>44572</v>
      </c>
      <c r="D66" s="31" t="s">
        <v>2476</v>
      </c>
      <c r="E66" s="20" t="s">
        <v>28</v>
      </c>
      <c r="F66" s="20" t="s">
        <v>614</v>
      </c>
      <c r="G66" s="36">
        <v>47700000</v>
      </c>
      <c r="H66" s="19">
        <v>44844</v>
      </c>
      <c r="I66" s="21" t="s">
        <v>351</v>
      </c>
      <c r="J66" s="34" t="s">
        <v>1523</v>
      </c>
      <c r="K66" s="22"/>
      <c r="L66" s="37">
        <v>0</v>
      </c>
      <c r="M66" s="25">
        <v>0</v>
      </c>
      <c r="N66" s="24">
        <f t="shared" si="3"/>
        <v>47700000</v>
      </c>
      <c r="O66" s="39">
        <v>0.73529411764705888</v>
      </c>
      <c r="P66" s="27"/>
      <c r="Q66" s="28"/>
      <c r="R66" s="38"/>
      <c r="T66" s="19">
        <v>44567</v>
      </c>
      <c r="V66" s="45">
        <f t="shared" si="4"/>
        <v>272</v>
      </c>
      <c r="W66" s="44">
        <v>44772</v>
      </c>
      <c r="X66" s="46">
        <f t="shared" si="5"/>
        <v>200</v>
      </c>
      <c r="Y66" s="47">
        <f t="shared" si="6"/>
        <v>0.73529411764705888</v>
      </c>
      <c r="AA66" s="44">
        <f>VLOOKUP(A66,'[2]BASE 2022'!$E$5:$EU$1115,87,0)</f>
        <v>0</v>
      </c>
      <c r="AB66" s="44">
        <f>VLOOKUP(A66,'[2]BASE 2022'!$E$5:$EU$1115,86,0)</f>
        <v>0</v>
      </c>
    </row>
    <row r="67" spans="1:28" ht="17.25" customHeight="1" x14ac:dyDescent="0.3">
      <c r="A67" s="35">
        <v>55</v>
      </c>
      <c r="B67" s="17">
        <v>44568</v>
      </c>
      <c r="C67" s="18">
        <v>44572</v>
      </c>
      <c r="D67" s="31" t="s">
        <v>2477</v>
      </c>
      <c r="E67" s="20" t="s">
        <v>401</v>
      </c>
      <c r="F67" s="20" t="s">
        <v>615</v>
      </c>
      <c r="G67" s="36">
        <v>32890000</v>
      </c>
      <c r="H67" s="19">
        <v>44920</v>
      </c>
      <c r="I67" s="21" t="s">
        <v>351</v>
      </c>
      <c r="J67" s="34" t="s">
        <v>1524</v>
      </c>
      <c r="K67" s="22"/>
      <c r="L67" s="37">
        <v>0</v>
      </c>
      <c r="M67" s="25">
        <v>0</v>
      </c>
      <c r="N67" s="24">
        <f t="shared" si="3"/>
        <v>32890000</v>
      </c>
      <c r="O67" s="39">
        <v>0.57471264367816088</v>
      </c>
      <c r="P67" s="27"/>
      <c r="Q67" s="28"/>
      <c r="R67" s="38"/>
      <c r="T67" s="19">
        <v>44568</v>
      </c>
      <c r="V67" s="45">
        <f t="shared" si="4"/>
        <v>348</v>
      </c>
      <c r="W67" s="44">
        <v>44772</v>
      </c>
      <c r="X67" s="46">
        <f t="shared" si="5"/>
        <v>200</v>
      </c>
      <c r="Y67" s="47">
        <f t="shared" si="6"/>
        <v>0.57471264367816088</v>
      </c>
      <c r="AA67" s="44">
        <f>VLOOKUP(A67,'[2]BASE 2022'!$E$5:$EU$1115,87,0)</f>
        <v>0</v>
      </c>
      <c r="AB67" s="44">
        <f>VLOOKUP(A67,'[2]BASE 2022'!$E$5:$EU$1115,86,0)</f>
        <v>0</v>
      </c>
    </row>
    <row r="68" spans="1:28" ht="17.25" customHeight="1" x14ac:dyDescent="0.3">
      <c r="A68" s="35">
        <v>56</v>
      </c>
      <c r="B68" s="17">
        <v>44566</v>
      </c>
      <c r="C68" s="18">
        <v>44568</v>
      </c>
      <c r="D68" s="31" t="s">
        <v>2476</v>
      </c>
      <c r="E68" s="20" t="s">
        <v>1245</v>
      </c>
      <c r="F68" s="20" t="s">
        <v>616</v>
      </c>
      <c r="G68" s="36">
        <v>109250000</v>
      </c>
      <c r="H68" s="19">
        <v>44916</v>
      </c>
      <c r="I68" s="21" t="s">
        <v>351</v>
      </c>
      <c r="J68" s="34" t="s">
        <v>1525</v>
      </c>
      <c r="K68" s="22"/>
      <c r="L68" s="37">
        <v>0</v>
      </c>
      <c r="M68" s="25">
        <v>0</v>
      </c>
      <c r="N68" s="24">
        <f t="shared" si="3"/>
        <v>109250000</v>
      </c>
      <c r="O68" s="39">
        <v>0.58620689655172409</v>
      </c>
      <c r="P68" s="27"/>
      <c r="Q68" s="28"/>
      <c r="R68" s="38"/>
      <c r="T68" s="19">
        <v>44567</v>
      </c>
      <c r="V68" s="45">
        <f t="shared" si="4"/>
        <v>348</v>
      </c>
      <c r="W68" s="44">
        <v>44772</v>
      </c>
      <c r="X68" s="46">
        <f t="shared" si="5"/>
        <v>204</v>
      </c>
      <c r="Y68" s="47">
        <f t="shared" si="6"/>
        <v>0.58620689655172409</v>
      </c>
      <c r="AA68" s="44">
        <f>VLOOKUP(A68,'[2]BASE 2022'!$E$5:$EU$1115,87,0)</f>
        <v>0</v>
      </c>
      <c r="AB68" s="44">
        <f>VLOOKUP(A68,'[2]BASE 2022'!$E$5:$EU$1115,86,0)</f>
        <v>0</v>
      </c>
    </row>
    <row r="69" spans="1:28" ht="17.25" customHeight="1" x14ac:dyDescent="0.3">
      <c r="A69" s="35">
        <v>57</v>
      </c>
      <c r="B69" s="17">
        <v>44567</v>
      </c>
      <c r="C69" s="18">
        <v>44572</v>
      </c>
      <c r="D69" s="31" t="s">
        <v>2476</v>
      </c>
      <c r="E69" s="20" t="s">
        <v>17</v>
      </c>
      <c r="F69" s="20" t="s">
        <v>617</v>
      </c>
      <c r="G69" s="36">
        <v>73600000</v>
      </c>
      <c r="H69" s="19">
        <v>44920</v>
      </c>
      <c r="I69" s="21" t="s">
        <v>351</v>
      </c>
      <c r="J69" s="34" t="s">
        <v>1526</v>
      </c>
      <c r="K69" s="22"/>
      <c r="L69" s="37">
        <v>0</v>
      </c>
      <c r="M69" s="25">
        <v>0</v>
      </c>
      <c r="N69" s="24">
        <f t="shared" si="3"/>
        <v>73600000</v>
      </c>
      <c r="O69" s="39">
        <v>0.57471264367816088</v>
      </c>
      <c r="P69" s="27"/>
      <c r="Q69" s="28"/>
      <c r="R69" s="38"/>
      <c r="T69" s="19">
        <v>44568</v>
      </c>
      <c r="V69" s="45">
        <f t="shared" si="4"/>
        <v>348</v>
      </c>
      <c r="W69" s="44">
        <v>44772</v>
      </c>
      <c r="X69" s="46">
        <f t="shared" si="5"/>
        <v>200</v>
      </c>
      <c r="Y69" s="47">
        <f t="shared" si="6"/>
        <v>0.57471264367816088</v>
      </c>
      <c r="AA69" s="44">
        <f>VLOOKUP(A69,'[2]BASE 2022'!$E$5:$EU$1115,87,0)</f>
        <v>0</v>
      </c>
      <c r="AB69" s="44">
        <f>VLOOKUP(A69,'[2]BASE 2022'!$E$5:$EU$1115,86,0)</f>
        <v>0</v>
      </c>
    </row>
    <row r="70" spans="1:28" ht="17.25" customHeight="1" x14ac:dyDescent="0.3">
      <c r="A70" s="35">
        <v>58</v>
      </c>
      <c r="B70" s="17">
        <v>44566</v>
      </c>
      <c r="C70" s="18">
        <v>44575</v>
      </c>
      <c r="D70" s="31" t="s">
        <v>2476</v>
      </c>
      <c r="E70" s="20" t="s">
        <v>522</v>
      </c>
      <c r="F70" s="20" t="s">
        <v>618</v>
      </c>
      <c r="G70" s="36">
        <v>82915000</v>
      </c>
      <c r="H70" s="19">
        <v>44925</v>
      </c>
      <c r="I70" s="21" t="s">
        <v>351</v>
      </c>
      <c r="J70" s="34" t="s">
        <v>1527</v>
      </c>
      <c r="K70" s="22"/>
      <c r="L70" s="37">
        <v>0</v>
      </c>
      <c r="M70" s="25">
        <v>0</v>
      </c>
      <c r="N70" s="24">
        <f t="shared" si="3"/>
        <v>82915000</v>
      </c>
      <c r="O70" s="39">
        <v>0.56285714285714283</v>
      </c>
      <c r="P70" s="27"/>
      <c r="Q70" s="28"/>
      <c r="R70" s="38"/>
      <c r="T70" s="19">
        <v>44567</v>
      </c>
      <c r="V70" s="45">
        <f t="shared" si="4"/>
        <v>350</v>
      </c>
      <c r="W70" s="44">
        <v>44772</v>
      </c>
      <c r="X70" s="46">
        <f t="shared" si="5"/>
        <v>197</v>
      </c>
      <c r="Y70" s="47">
        <f t="shared" si="6"/>
        <v>0.56285714285714283</v>
      </c>
      <c r="AA70" s="44">
        <f>VLOOKUP(A70,'[2]BASE 2022'!$E$5:$EU$1115,87,0)</f>
        <v>0</v>
      </c>
      <c r="AB70" s="44">
        <f>VLOOKUP(A70,'[2]BASE 2022'!$E$5:$EU$1115,86,0)</f>
        <v>0</v>
      </c>
    </row>
    <row r="71" spans="1:28" ht="17.25" customHeight="1" x14ac:dyDescent="0.3">
      <c r="A71" s="35">
        <v>59</v>
      </c>
      <c r="B71" s="17">
        <v>44567</v>
      </c>
      <c r="C71" s="18">
        <v>44568</v>
      </c>
      <c r="D71" s="31" t="s">
        <v>2476</v>
      </c>
      <c r="E71" s="20" t="s">
        <v>16</v>
      </c>
      <c r="F71" s="20" t="s">
        <v>619</v>
      </c>
      <c r="G71" s="36">
        <v>109250000</v>
      </c>
      <c r="H71" s="19">
        <v>44916</v>
      </c>
      <c r="I71" s="21" t="s">
        <v>351</v>
      </c>
      <c r="J71" s="34" t="s">
        <v>1528</v>
      </c>
      <c r="K71" s="22"/>
      <c r="L71" s="37">
        <v>0</v>
      </c>
      <c r="M71" s="25">
        <v>0</v>
      </c>
      <c r="N71" s="24">
        <f t="shared" si="3"/>
        <v>109250000</v>
      </c>
      <c r="O71" s="39">
        <v>0.58620689655172409</v>
      </c>
      <c r="P71" s="27"/>
      <c r="Q71" s="28"/>
      <c r="R71" s="38"/>
      <c r="T71" s="19">
        <v>44568</v>
      </c>
      <c r="V71" s="45">
        <f t="shared" si="4"/>
        <v>348</v>
      </c>
      <c r="W71" s="44">
        <v>44772</v>
      </c>
      <c r="X71" s="46">
        <f t="shared" si="5"/>
        <v>204</v>
      </c>
      <c r="Y71" s="47">
        <f t="shared" si="6"/>
        <v>0.58620689655172409</v>
      </c>
      <c r="AA71" s="44">
        <f>VLOOKUP(A71,'[2]BASE 2022'!$E$5:$EU$1115,87,0)</f>
        <v>0</v>
      </c>
      <c r="AB71" s="44">
        <f>VLOOKUP(A71,'[2]BASE 2022'!$E$5:$EU$1115,86,0)</f>
        <v>0</v>
      </c>
    </row>
    <row r="72" spans="1:28" ht="17.25" customHeight="1" x14ac:dyDescent="0.3">
      <c r="A72" s="35">
        <v>60</v>
      </c>
      <c r="B72" s="17">
        <v>44567</v>
      </c>
      <c r="C72" s="18">
        <v>44568</v>
      </c>
      <c r="D72" s="31" t="s">
        <v>2477</v>
      </c>
      <c r="E72" s="20" t="s">
        <v>2379</v>
      </c>
      <c r="F72" s="20" t="s">
        <v>620</v>
      </c>
      <c r="G72" s="36">
        <v>47380000</v>
      </c>
      <c r="H72" s="19">
        <v>44916</v>
      </c>
      <c r="I72" s="21" t="s">
        <v>351</v>
      </c>
      <c r="J72" s="34" t="s">
        <v>1529</v>
      </c>
      <c r="K72" s="22"/>
      <c r="L72" s="37">
        <v>0</v>
      </c>
      <c r="M72" s="25">
        <v>0</v>
      </c>
      <c r="N72" s="24">
        <f t="shared" si="3"/>
        <v>47380000</v>
      </c>
      <c r="O72" s="39">
        <v>0.58620689655172409</v>
      </c>
      <c r="P72" s="27"/>
      <c r="Q72" s="28"/>
      <c r="R72" s="38"/>
      <c r="T72" s="19">
        <v>44568</v>
      </c>
      <c r="V72" s="45">
        <f t="shared" si="4"/>
        <v>348</v>
      </c>
      <c r="W72" s="44">
        <v>44772</v>
      </c>
      <c r="X72" s="46">
        <f t="shared" si="5"/>
        <v>204</v>
      </c>
      <c r="Y72" s="47">
        <f t="shared" si="6"/>
        <v>0.58620689655172409</v>
      </c>
      <c r="AA72" s="44">
        <f>VLOOKUP(A72,'[2]BASE 2022'!$E$5:$EU$1115,87,0)</f>
        <v>0</v>
      </c>
      <c r="AB72" s="44">
        <f>VLOOKUP(A72,'[2]BASE 2022'!$E$5:$EU$1115,86,0)</f>
        <v>0</v>
      </c>
    </row>
    <row r="73" spans="1:28" ht="17.25" customHeight="1" x14ac:dyDescent="0.3">
      <c r="A73" s="35">
        <v>61</v>
      </c>
      <c r="B73" s="17">
        <v>44567</v>
      </c>
      <c r="C73" s="18">
        <v>44568</v>
      </c>
      <c r="D73" s="31" t="s">
        <v>2476</v>
      </c>
      <c r="E73" s="20" t="s">
        <v>432</v>
      </c>
      <c r="F73" s="20" t="s">
        <v>621</v>
      </c>
      <c r="G73" s="36">
        <v>75900000</v>
      </c>
      <c r="H73" s="19">
        <v>44916</v>
      </c>
      <c r="I73" s="21" t="s">
        <v>351</v>
      </c>
      <c r="J73" s="34" t="s">
        <v>1530</v>
      </c>
      <c r="K73" s="22"/>
      <c r="L73" s="37">
        <v>0</v>
      </c>
      <c r="M73" s="25">
        <v>0</v>
      </c>
      <c r="N73" s="24">
        <f t="shared" si="3"/>
        <v>75900000</v>
      </c>
      <c r="O73" s="39">
        <v>0.58620689655172409</v>
      </c>
      <c r="P73" s="27"/>
      <c r="Q73" s="28"/>
      <c r="R73" s="38"/>
      <c r="T73" s="19">
        <v>44568</v>
      </c>
      <c r="V73" s="45">
        <f t="shared" si="4"/>
        <v>348</v>
      </c>
      <c r="W73" s="44">
        <v>44772</v>
      </c>
      <c r="X73" s="46">
        <f t="shared" si="5"/>
        <v>204</v>
      </c>
      <c r="Y73" s="47">
        <f t="shared" si="6"/>
        <v>0.58620689655172409</v>
      </c>
      <c r="AA73" s="44">
        <f>VLOOKUP(A73,'[2]BASE 2022'!$E$5:$EU$1115,87,0)</f>
        <v>0</v>
      </c>
      <c r="AB73" s="44">
        <f>VLOOKUP(A73,'[2]BASE 2022'!$E$5:$EU$1115,86,0)</f>
        <v>0</v>
      </c>
    </row>
    <row r="74" spans="1:28" ht="17.25" customHeight="1" x14ac:dyDescent="0.3">
      <c r="A74" s="35">
        <v>62</v>
      </c>
      <c r="B74" s="17">
        <v>44567</v>
      </c>
      <c r="C74" s="18">
        <v>44568</v>
      </c>
      <c r="D74" s="31" t="s">
        <v>2476</v>
      </c>
      <c r="E74" s="20" t="s">
        <v>79</v>
      </c>
      <c r="F74" s="20" t="s">
        <v>622</v>
      </c>
      <c r="G74" s="36">
        <v>82915000</v>
      </c>
      <c r="H74" s="19">
        <v>44916</v>
      </c>
      <c r="I74" s="21" t="s">
        <v>351</v>
      </c>
      <c r="J74" s="34" t="s">
        <v>1531</v>
      </c>
      <c r="K74" s="22"/>
      <c r="L74" s="37">
        <v>0</v>
      </c>
      <c r="M74" s="25">
        <v>0</v>
      </c>
      <c r="N74" s="24">
        <f t="shared" si="3"/>
        <v>82915000</v>
      </c>
      <c r="O74" s="39">
        <v>0.58620689655172409</v>
      </c>
      <c r="P74" s="27"/>
      <c r="Q74" s="28"/>
      <c r="R74" s="38"/>
      <c r="T74" s="19">
        <v>44568</v>
      </c>
      <c r="V74" s="45">
        <f t="shared" si="4"/>
        <v>348</v>
      </c>
      <c r="W74" s="44">
        <v>44772</v>
      </c>
      <c r="X74" s="46">
        <f t="shared" si="5"/>
        <v>204</v>
      </c>
      <c r="Y74" s="47">
        <f t="shared" si="6"/>
        <v>0.58620689655172409</v>
      </c>
      <c r="AA74" s="44">
        <f>VLOOKUP(A74,'[2]BASE 2022'!$E$5:$EU$1115,87,0)</f>
        <v>0</v>
      </c>
      <c r="AB74" s="44">
        <f>VLOOKUP(A74,'[2]BASE 2022'!$E$5:$EU$1115,86,0)</f>
        <v>0</v>
      </c>
    </row>
    <row r="75" spans="1:28" ht="17.25" customHeight="1" x14ac:dyDescent="0.3">
      <c r="A75" s="35">
        <v>63</v>
      </c>
      <c r="B75" s="17">
        <v>44566</v>
      </c>
      <c r="C75" s="18">
        <v>44572</v>
      </c>
      <c r="D75" s="31" t="s">
        <v>2476</v>
      </c>
      <c r="E75" s="20" t="s">
        <v>111</v>
      </c>
      <c r="F75" s="20" t="s">
        <v>623</v>
      </c>
      <c r="G75" s="36">
        <v>82915000</v>
      </c>
      <c r="H75" s="19">
        <v>44920</v>
      </c>
      <c r="I75" s="21" t="s">
        <v>351</v>
      </c>
      <c r="J75" s="34" t="s">
        <v>1532</v>
      </c>
      <c r="K75" s="22"/>
      <c r="L75" s="37">
        <v>0</v>
      </c>
      <c r="M75" s="25">
        <v>0</v>
      </c>
      <c r="N75" s="24">
        <f t="shared" si="3"/>
        <v>82915000</v>
      </c>
      <c r="O75" s="39">
        <v>0.57471264367816088</v>
      </c>
      <c r="P75" s="27"/>
      <c r="Q75" s="28"/>
      <c r="R75" s="38"/>
      <c r="T75" s="19">
        <v>44567</v>
      </c>
      <c r="V75" s="45">
        <f t="shared" si="4"/>
        <v>348</v>
      </c>
      <c r="W75" s="44">
        <v>44772</v>
      </c>
      <c r="X75" s="46">
        <f t="shared" si="5"/>
        <v>200</v>
      </c>
      <c r="Y75" s="47">
        <f t="shared" si="6"/>
        <v>0.57471264367816088</v>
      </c>
      <c r="AA75" s="44">
        <f>VLOOKUP(A75,'[2]BASE 2022'!$E$5:$EU$1115,87,0)</f>
        <v>0</v>
      </c>
      <c r="AB75" s="44">
        <f>VLOOKUP(A75,'[2]BASE 2022'!$E$5:$EU$1115,86,0)</f>
        <v>0</v>
      </c>
    </row>
    <row r="76" spans="1:28" ht="17.25" customHeight="1" x14ac:dyDescent="0.3">
      <c r="A76" s="35">
        <v>64</v>
      </c>
      <c r="B76" s="17">
        <v>44567</v>
      </c>
      <c r="C76" s="18">
        <v>44568</v>
      </c>
      <c r="D76" s="31" t="s">
        <v>2476</v>
      </c>
      <c r="E76" s="20" t="s">
        <v>1246</v>
      </c>
      <c r="F76" s="20" t="s">
        <v>624</v>
      </c>
      <c r="G76" s="36">
        <v>109250000</v>
      </c>
      <c r="H76" s="19">
        <v>44916</v>
      </c>
      <c r="I76" s="21" t="s">
        <v>351</v>
      </c>
      <c r="J76" s="34" t="s">
        <v>1533</v>
      </c>
      <c r="K76" s="22"/>
      <c r="L76" s="37">
        <v>0</v>
      </c>
      <c r="M76" s="25">
        <v>0</v>
      </c>
      <c r="N76" s="24">
        <f t="shared" si="3"/>
        <v>109250000</v>
      </c>
      <c r="O76" s="39">
        <v>0.58620689655172409</v>
      </c>
      <c r="P76" s="27"/>
      <c r="Q76" s="28"/>
      <c r="R76" s="38"/>
      <c r="T76" s="19">
        <v>44568</v>
      </c>
      <c r="V76" s="45">
        <f t="shared" si="4"/>
        <v>348</v>
      </c>
      <c r="W76" s="44">
        <v>44772</v>
      </c>
      <c r="X76" s="46">
        <f t="shared" si="5"/>
        <v>204</v>
      </c>
      <c r="Y76" s="47">
        <f t="shared" si="6"/>
        <v>0.58620689655172409</v>
      </c>
      <c r="AA76" s="44">
        <f>VLOOKUP(A76,'[2]BASE 2022'!$E$5:$EU$1115,87,0)</f>
        <v>0</v>
      </c>
      <c r="AB76" s="44">
        <f>VLOOKUP(A76,'[2]BASE 2022'!$E$5:$EU$1115,86,0)</f>
        <v>0</v>
      </c>
    </row>
    <row r="77" spans="1:28" ht="17.25" customHeight="1" x14ac:dyDescent="0.3">
      <c r="A77" s="35">
        <v>65</v>
      </c>
      <c r="B77" s="17">
        <v>44568</v>
      </c>
      <c r="C77" s="18">
        <v>44572</v>
      </c>
      <c r="D77" s="31" t="s">
        <v>2476</v>
      </c>
      <c r="E77" s="20" t="s">
        <v>528</v>
      </c>
      <c r="F77" s="20" t="s">
        <v>625</v>
      </c>
      <c r="G77" s="36">
        <v>73600000</v>
      </c>
      <c r="H77" s="19">
        <v>44920</v>
      </c>
      <c r="I77" s="21" t="s">
        <v>351</v>
      </c>
      <c r="J77" s="34" t="s">
        <v>1534</v>
      </c>
      <c r="K77" s="22"/>
      <c r="L77" s="37">
        <v>0</v>
      </c>
      <c r="M77" s="25">
        <v>0</v>
      </c>
      <c r="N77" s="24">
        <f t="shared" ref="N77:N140" si="7">+G77+L77-M77</f>
        <v>73600000</v>
      </c>
      <c r="O77" s="39">
        <v>0.57471264367816088</v>
      </c>
      <c r="P77" s="27"/>
      <c r="Q77" s="28"/>
      <c r="R77" s="38"/>
      <c r="T77" s="19">
        <v>44568</v>
      </c>
      <c r="V77" s="45">
        <f t="shared" ref="V77:V140" si="8">+H77-C77</f>
        <v>348</v>
      </c>
      <c r="W77" s="44">
        <v>44772</v>
      </c>
      <c r="X77" s="46">
        <f t="shared" ref="X77:X140" si="9">+W77-C77</f>
        <v>200</v>
      </c>
      <c r="Y77" s="47">
        <f t="shared" ref="Y77:Y140" si="10">+X77/V77</f>
        <v>0.57471264367816088</v>
      </c>
      <c r="AA77" s="44">
        <f>VLOOKUP(A77,'[2]BASE 2022'!$E$5:$EU$1115,87,0)</f>
        <v>0</v>
      </c>
      <c r="AB77" s="44">
        <f>VLOOKUP(A77,'[2]BASE 2022'!$E$5:$EU$1115,86,0)</f>
        <v>0</v>
      </c>
    </row>
    <row r="78" spans="1:28" ht="17.25" customHeight="1" x14ac:dyDescent="0.3">
      <c r="A78" s="35">
        <v>66</v>
      </c>
      <c r="B78" s="17">
        <v>44568</v>
      </c>
      <c r="C78" s="18">
        <v>44572</v>
      </c>
      <c r="D78" s="31" t="s">
        <v>2476</v>
      </c>
      <c r="E78" s="20" t="s">
        <v>406</v>
      </c>
      <c r="F78" s="20" t="s">
        <v>626</v>
      </c>
      <c r="G78" s="36">
        <v>82915000</v>
      </c>
      <c r="H78" s="19">
        <v>44920</v>
      </c>
      <c r="I78" s="21" t="s">
        <v>351</v>
      </c>
      <c r="J78" s="34" t="s">
        <v>1535</v>
      </c>
      <c r="K78" s="22"/>
      <c r="L78" s="37">
        <v>0</v>
      </c>
      <c r="M78" s="25">
        <v>0</v>
      </c>
      <c r="N78" s="24">
        <f t="shared" si="7"/>
        <v>82915000</v>
      </c>
      <c r="O78" s="39">
        <v>0.57471264367816088</v>
      </c>
      <c r="P78" s="27"/>
      <c r="Q78" s="28"/>
      <c r="R78" s="38"/>
      <c r="T78" s="19">
        <v>44568</v>
      </c>
      <c r="V78" s="45">
        <f t="shared" si="8"/>
        <v>348</v>
      </c>
      <c r="W78" s="44">
        <v>44772</v>
      </c>
      <c r="X78" s="46">
        <f t="shared" si="9"/>
        <v>200</v>
      </c>
      <c r="Y78" s="47">
        <f t="shared" si="10"/>
        <v>0.57471264367816088</v>
      </c>
      <c r="AA78" s="44">
        <f>VLOOKUP(A78,'[2]BASE 2022'!$E$5:$EU$1115,87,0)</f>
        <v>0</v>
      </c>
      <c r="AB78" s="44">
        <f>VLOOKUP(A78,'[2]BASE 2022'!$E$5:$EU$1115,86,0)</f>
        <v>0</v>
      </c>
    </row>
    <row r="79" spans="1:28" ht="17.25" customHeight="1" x14ac:dyDescent="0.3">
      <c r="A79" s="35">
        <v>67</v>
      </c>
      <c r="B79" s="17">
        <v>44566</v>
      </c>
      <c r="C79" s="18">
        <v>44568</v>
      </c>
      <c r="D79" s="31" t="s">
        <v>2476</v>
      </c>
      <c r="E79" s="20" t="s">
        <v>85</v>
      </c>
      <c r="F79" s="20" t="s">
        <v>627</v>
      </c>
      <c r="G79" s="36">
        <v>89700000</v>
      </c>
      <c r="H79" s="19">
        <v>44916</v>
      </c>
      <c r="I79" s="21" t="s">
        <v>351</v>
      </c>
      <c r="J79" s="34" t="s">
        <v>1535</v>
      </c>
      <c r="K79" s="22"/>
      <c r="L79" s="37">
        <v>0</v>
      </c>
      <c r="M79" s="25">
        <v>0</v>
      </c>
      <c r="N79" s="24">
        <f t="shared" si="7"/>
        <v>89700000</v>
      </c>
      <c r="O79" s="39">
        <v>0.58620689655172409</v>
      </c>
      <c r="P79" s="27"/>
      <c r="Q79" s="28"/>
      <c r="R79" s="38"/>
      <c r="T79" s="19">
        <v>44567</v>
      </c>
      <c r="V79" s="45">
        <f t="shared" si="8"/>
        <v>348</v>
      </c>
      <c r="W79" s="44">
        <v>44772</v>
      </c>
      <c r="X79" s="46">
        <f t="shared" si="9"/>
        <v>204</v>
      </c>
      <c r="Y79" s="47">
        <f t="shared" si="10"/>
        <v>0.58620689655172409</v>
      </c>
      <c r="AA79" s="44">
        <f>VLOOKUP(A79,'[2]BASE 2022'!$E$5:$EU$1115,87,0)</f>
        <v>0</v>
      </c>
      <c r="AB79" s="44">
        <f>VLOOKUP(A79,'[2]BASE 2022'!$E$5:$EU$1115,86,0)</f>
        <v>0</v>
      </c>
    </row>
    <row r="80" spans="1:28" ht="17.25" customHeight="1" x14ac:dyDescent="0.3">
      <c r="A80" s="35">
        <v>68</v>
      </c>
      <c r="B80" s="17">
        <v>44567</v>
      </c>
      <c r="C80" s="18">
        <v>44572</v>
      </c>
      <c r="D80" s="31" t="s">
        <v>2476</v>
      </c>
      <c r="E80" s="20" t="s">
        <v>1247</v>
      </c>
      <c r="F80" s="20" t="s">
        <v>628</v>
      </c>
      <c r="G80" s="36">
        <v>109250000</v>
      </c>
      <c r="H80" s="19">
        <v>44920</v>
      </c>
      <c r="I80" s="21" t="s">
        <v>351</v>
      </c>
      <c r="J80" s="34" t="s">
        <v>1536</v>
      </c>
      <c r="K80" s="22"/>
      <c r="L80" s="37">
        <v>0</v>
      </c>
      <c r="M80" s="25">
        <v>0</v>
      </c>
      <c r="N80" s="24">
        <f t="shared" si="7"/>
        <v>109250000</v>
      </c>
      <c r="O80" s="39">
        <v>0.57471264367816088</v>
      </c>
      <c r="P80" s="27"/>
      <c r="Q80" s="28"/>
      <c r="R80" s="38"/>
      <c r="T80" s="19">
        <v>44568</v>
      </c>
      <c r="V80" s="45">
        <f t="shared" si="8"/>
        <v>348</v>
      </c>
      <c r="W80" s="44">
        <v>44772</v>
      </c>
      <c r="X80" s="46">
        <f t="shared" si="9"/>
        <v>200</v>
      </c>
      <c r="Y80" s="47">
        <f t="shared" si="10"/>
        <v>0.57471264367816088</v>
      </c>
      <c r="AA80" s="44">
        <f>VLOOKUP(A80,'[2]BASE 2022'!$E$5:$EU$1115,87,0)</f>
        <v>0</v>
      </c>
      <c r="AB80" s="44">
        <f>VLOOKUP(A80,'[2]BASE 2022'!$E$5:$EU$1115,86,0)</f>
        <v>0</v>
      </c>
    </row>
    <row r="81" spans="1:28" ht="17.25" customHeight="1" x14ac:dyDescent="0.3">
      <c r="A81" s="35">
        <v>69</v>
      </c>
      <c r="B81" s="17">
        <v>44566</v>
      </c>
      <c r="C81" s="18">
        <v>44568</v>
      </c>
      <c r="D81" s="31" t="s">
        <v>2476</v>
      </c>
      <c r="E81" s="20" t="s">
        <v>64</v>
      </c>
      <c r="F81" s="20" t="s">
        <v>629</v>
      </c>
      <c r="G81" s="36">
        <v>82915000</v>
      </c>
      <c r="H81" s="19">
        <v>44916</v>
      </c>
      <c r="I81" s="21" t="s">
        <v>351</v>
      </c>
      <c r="J81" s="34" t="s">
        <v>1537</v>
      </c>
      <c r="K81" s="22"/>
      <c r="L81" s="37">
        <v>0</v>
      </c>
      <c r="M81" s="25">
        <v>0</v>
      </c>
      <c r="N81" s="24">
        <f t="shared" si="7"/>
        <v>82915000</v>
      </c>
      <c r="O81" s="39">
        <v>0.58620689655172409</v>
      </c>
      <c r="P81" s="27"/>
      <c r="Q81" s="28"/>
      <c r="R81" s="38"/>
      <c r="T81" s="19">
        <v>44567</v>
      </c>
      <c r="V81" s="45">
        <f t="shared" si="8"/>
        <v>348</v>
      </c>
      <c r="W81" s="44">
        <v>44772</v>
      </c>
      <c r="X81" s="46">
        <f t="shared" si="9"/>
        <v>204</v>
      </c>
      <c r="Y81" s="47">
        <f t="shared" si="10"/>
        <v>0.58620689655172409</v>
      </c>
      <c r="AA81" s="44">
        <f>VLOOKUP(A81,'[2]BASE 2022'!$E$5:$EU$1115,87,0)</f>
        <v>0</v>
      </c>
      <c r="AB81" s="44">
        <f>VLOOKUP(A81,'[2]BASE 2022'!$E$5:$EU$1115,86,0)</f>
        <v>0</v>
      </c>
    </row>
    <row r="82" spans="1:28" ht="17.25" customHeight="1" x14ac:dyDescent="0.3">
      <c r="A82" s="35">
        <v>70</v>
      </c>
      <c r="B82" s="17">
        <v>44568</v>
      </c>
      <c r="C82" s="18">
        <v>44572</v>
      </c>
      <c r="D82" s="31" t="s">
        <v>2476</v>
      </c>
      <c r="E82" s="20" t="s">
        <v>438</v>
      </c>
      <c r="F82" s="20" t="s">
        <v>630</v>
      </c>
      <c r="G82" s="36">
        <v>82915000</v>
      </c>
      <c r="H82" s="19">
        <v>44920</v>
      </c>
      <c r="I82" s="21" t="s">
        <v>351</v>
      </c>
      <c r="J82" s="34" t="s">
        <v>1538</v>
      </c>
      <c r="K82" s="22"/>
      <c r="L82" s="37">
        <v>0</v>
      </c>
      <c r="M82" s="25">
        <v>0</v>
      </c>
      <c r="N82" s="24">
        <f t="shared" si="7"/>
        <v>82915000</v>
      </c>
      <c r="O82" s="39">
        <v>0.57471264367816088</v>
      </c>
      <c r="P82" s="27"/>
      <c r="Q82" s="28"/>
      <c r="R82" s="38"/>
      <c r="T82" s="19">
        <v>44568</v>
      </c>
      <c r="V82" s="45">
        <f t="shared" si="8"/>
        <v>348</v>
      </c>
      <c r="W82" s="44">
        <v>44772</v>
      </c>
      <c r="X82" s="46">
        <f t="shared" si="9"/>
        <v>200</v>
      </c>
      <c r="Y82" s="47">
        <f t="shared" si="10"/>
        <v>0.57471264367816088</v>
      </c>
      <c r="AA82" s="44">
        <f>VLOOKUP(A82,'[2]BASE 2022'!$E$5:$EU$1115,87,0)</f>
        <v>0</v>
      </c>
      <c r="AB82" s="44">
        <f>VLOOKUP(A82,'[2]BASE 2022'!$E$5:$EU$1115,86,0)</f>
        <v>0</v>
      </c>
    </row>
    <row r="83" spans="1:28" ht="17.25" customHeight="1" x14ac:dyDescent="0.3">
      <c r="A83" s="35">
        <v>71</v>
      </c>
      <c r="B83" s="17">
        <v>44568</v>
      </c>
      <c r="C83" s="18">
        <v>44572</v>
      </c>
      <c r="D83" s="31" t="s">
        <v>2476</v>
      </c>
      <c r="E83" s="20" t="s">
        <v>530</v>
      </c>
      <c r="F83" s="20" t="s">
        <v>631</v>
      </c>
      <c r="G83" s="36">
        <v>39046000</v>
      </c>
      <c r="H83" s="19">
        <v>44783</v>
      </c>
      <c r="I83" s="21" t="s">
        <v>351</v>
      </c>
      <c r="J83" s="34" t="s">
        <v>1539</v>
      </c>
      <c r="K83" s="22"/>
      <c r="L83" s="37">
        <v>0</v>
      </c>
      <c r="M83" s="25">
        <v>0</v>
      </c>
      <c r="N83" s="24">
        <f t="shared" si="7"/>
        <v>39046000</v>
      </c>
      <c r="O83" s="39">
        <v>0.94786729857819907</v>
      </c>
      <c r="P83" s="27"/>
      <c r="Q83" s="28"/>
      <c r="R83" s="38"/>
      <c r="T83" s="19">
        <v>44568</v>
      </c>
      <c r="V83" s="45">
        <f t="shared" si="8"/>
        <v>211</v>
      </c>
      <c r="W83" s="44">
        <v>44772</v>
      </c>
      <c r="X83" s="46">
        <f t="shared" si="9"/>
        <v>200</v>
      </c>
      <c r="Y83" s="47">
        <f t="shared" si="10"/>
        <v>0.94786729857819907</v>
      </c>
      <c r="AA83" s="44">
        <f>VLOOKUP(A83,'[2]BASE 2022'!$E$5:$EU$1115,87,0)</f>
        <v>0</v>
      </c>
      <c r="AB83" s="44">
        <f>VLOOKUP(A83,'[2]BASE 2022'!$E$5:$EU$1115,86,0)</f>
        <v>0</v>
      </c>
    </row>
    <row r="84" spans="1:28" ht="17.25" customHeight="1" x14ac:dyDescent="0.3">
      <c r="A84" s="35">
        <v>72</v>
      </c>
      <c r="B84" s="17">
        <v>44566</v>
      </c>
      <c r="C84" s="18">
        <v>44572</v>
      </c>
      <c r="D84" s="31" t="s">
        <v>2476</v>
      </c>
      <c r="E84" s="20" t="s">
        <v>506</v>
      </c>
      <c r="F84" s="20" t="s">
        <v>632</v>
      </c>
      <c r="G84" s="36">
        <v>71070000</v>
      </c>
      <c r="H84" s="19">
        <v>44920</v>
      </c>
      <c r="I84" s="21" t="s">
        <v>351</v>
      </c>
      <c r="J84" s="34" t="s">
        <v>1540</v>
      </c>
      <c r="K84" s="22"/>
      <c r="L84" s="37">
        <v>0</v>
      </c>
      <c r="M84" s="25">
        <v>0</v>
      </c>
      <c r="N84" s="24">
        <f t="shared" si="7"/>
        <v>71070000</v>
      </c>
      <c r="O84" s="39">
        <v>0.57471264367816088</v>
      </c>
      <c r="P84" s="27"/>
      <c r="Q84" s="28"/>
      <c r="R84" s="38"/>
      <c r="T84" s="19">
        <v>44567</v>
      </c>
      <c r="V84" s="45">
        <f t="shared" si="8"/>
        <v>348</v>
      </c>
      <c r="W84" s="44">
        <v>44772</v>
      </c>
      <c r="X84" s="46">
        <f t="shared" si="9"/>
        <v>200</v>
      </c>
      <c r="Y84" s="47">
        <f t="shared" si="10"/>
        <v>0.57471264367816088</v>
      </c>
      <c r="AA84" s="44">
        <f>VLOOKUP(A84,'[2]BASE 2022'!$E$5:$EU$1115,87,0)</f>
        <v>0</v>
      </c>
      <c r="AB84" s="44">
        <f>VLOOKUP(A84,'[2]BASE 2022'!$E$5:$EU$1115,86,0)</f>
        <v>0</v>
      </c>
    </row>
    <row r="85" spans="1:28" ht="17.25" customHeight="1" x14ac:dyDescent="0.3">
      <c r="A85" s="35">
        <v>73</v>
      </c>
      <c r="B85" s="17">
        <v>44568</v>
      </c>
      <c r="C85" s="18">
        <v>44572</v>
      </c>
      <c r="D85" s="31" t="s">
        <v>2476</v>
      </c>
      <c r="E85" s="20" t="s">
        <v>390</v>
      </c>
      <c r="F85" s="20" t="s">
        <v>633</v>
      </c>
      <c r="G85" s="36">
        <v>82915000</v>
      </c>
      <c r="H85" s="19">
        <v>44920</v>
      </c>
      <c r="I85" s="21" t="s">
        <v>351</v>
      </c>
      <c r="J85" s="34" t="s">
        <v>1541</v>
      </c>
      <c r="K85" s="22"/>
      <c r="L85" s="37">
        <v>0</v>
      </c>
      <c r="M85" s="25">
        <v>0</v>
      </c>
      <c r="N85" s="24">
        <f t="shared" si="7"/>
        <v>82915000</v>
      </c>
      <c r="O85" s="39">
        <v>0.57471264367816088</v>
      </c>
      <c r="P85" s="27"/>
      <c r="Q85" s="28"/>
      <c r="R85" s="38"/>
      <c r="T85" s="19">
        <v>44568</v>
      </c>
      <c r="V85" s="45">
        <f t="shared" si="8"/>
        <v>348</v>
      </c>
      <c r="W85" s="44">
        <v>44772</v>
      </c>
      <c r="X85" s="46">
        <f t="shared" si="9"/>
        <v>200</v>
      </c>
      <c r="Y85" s="47">
        <f t="shared" si="10"/>
        <v>0.57471264367816088</v>
      </c>
      <c r="AA85" s="44">
        <f>VLOOKUP(A85,'[2]BASE 2022'!$E$5:$EU$1115,87,0)</f>
        <v>0</v>
      </c>
      <c r="AB85" s="44">
        <f>VLOOKUP(A85,'[2]BASE 2022'!$E$5:$EU$1115,86,0)</f>
        <v>0</v>
      </c>
    </row>
    <row r="86" spans="1:28" ht="17.25" customHeight="1" x14ac:dyDescent="0.3">
      <c r="A86" s="35">
        <v>74</v>
      </c>
      <c r="B86" s="17">
        <v>44568</v>
      </c>
      <c r="C86" s="18">
        <v>44572</v>
      </c>
      <c r="D86" s="31" t="s">
        <v>2476</v>
      </c>
      <c r="E86" s="20" t="s">
        <v>320</v>
      </c>
      <c r="F86" s="20" t="s">
        <v>634</v>
      </c>
      <c r="G86" s="36">
        <v>82915000</v>
      </c>
      <c r="H86" s="19">
        <v>44920</v>
      </c>
      <c r="I86" s="21" t="s">
        <v>351</v>
      </c>
      <c r="J86" s="34" t="s">
        <v>1542</v>
      </c>
      <c r="K86" s="22"/>
      <c r="L86" s="37">
        <v>0</v>
      </c>
      <c r="M86" s="25">
        <v>0</v>
      </c>
      <c r="N86" s="24">
        <f t="shared" si="7"/>
        <v>82915000</v>
      </c>
      <c r="O86" s="39">
        <v>0.57471264367816088</v>
      </c>
      <c r="P86" s="27"/>
      <c r="Q86" s="28"/>
      <c r="R86" s="38"/>
      <c r="T86" s="19">
        <v>44568</v>
      </c>
      <c r="V86" s="45">
        <f t="shared" si="8"/>
        <v>348</v>
      </c>
      <c r="W86" s="44">
        <v>44772</v>
      </c>
      <c r="X86" s="46">
        <f t="shared" si="9"/>
        <v>200</v>
      </c>
      <c r="Y86" s="47">
        <f t="shared" si="10"/>
        <v>0.57471264367816088</v>
      </c>
      <c r="AA86" s="44">
        <f>VLOOKUP(A86,'[2]BASE 2022'!$E$5:$EU$1115,87,0)</f>
        <v>0</v>
      </c>
      <c r="AB86" s="44">
        <f>VLOOKUP(A86,'[2]BASE 2022'!$E$5:$EU$1115,86,0)</f>
        <v>0</v>
      </c>
    </row>
    <row r="87" spans="1:28" ht="17.25" customHeight="1" x14ac:dyDescent="0.3">
      <c r="A87" s="35">
        <v>75</v>
      </c>
      <c r="B87" s="17">
        <v>44566</v>
      </c>
      <c r="C87" s="18">
        <v>44572</v>
      </c>
      <c r="D87" s="31" t="s">
        <v>2476</v>
      </c>
      <c r="E87" s="20" t="s">
        <v>1248</v>
      </c>
      <c r="F87" s="20" t="s">
        <v>635</v>
      </c>
      <c r="G87" s="36">
        <v>41440000</v>
      </c>
      <c r="H87" s="19">
        <v>44783</v>
      </c>
      <c r="I87" s="21" t="s">
        <v>351</v>
      </c>
      <c r="J87" s="34" t="s">
        <v>1543</v>
      </c>
      <c r="K87" s="22"/>
      <c r="L87" s="37">
        <v>0</v>
      </c>
      <c r="M87" s="25">
        <v>0</v>
      </c>
      <c r="N87" s="24">
        <f t="shared" si="7"/>
        <v>41440000</v>
      </c>
      <c r="O87" s="39">
        <v>0.94786729857819907</v>
      </c>
      <c r="P87" s="27"/>
      <c r="Q87" s="28"/>
      <c r="R87" s="38"/>
      <c r="T87" s="19">
        <v>44567</v>
      </c>
      <c r="V87" s="45">
        <f t="shared" si="8"/>
        <v>211</v>
      </c>
      <c r="W87" s="44">
        <v>44772</v>
      </c>
      <c r="X87" s="46">
        <f t="shared" si="9"/>
        <v>200</v>
      </c>
      <c r="Y87" s="47">
        <f t="shared" si="10"/>
        <v>0.94786729857819907</v>
      </c>
      <c r="AA87" s="44">
        <f>VLOOKUP(A87,'[2]BASE 2022'!$E$5:$EU$1115,87,0)</f>
        <v>44784</v>
      </c>
      <c r="AB87" s="44">
        <f>VLOOKUP(A87,'[2]BASE 2022'!$E$5:$EU$1115,86,0)</f>
        <v>44781</v>
      </c>
    </row>
    <row r="88" spans="1:28" ht="17.25" customHeight="1" x14ac:dyDescent="0.3">
      <c r="A88" s="35">
        <v>76</v>
      </c>
      <c r="B88" s="17">
        <v>44566</v>
      </c>
      <c r="C88" s="18">
        <v>44568</v>
      </c>
      <c r="D88" s="31" t="s">
        <v>2476</v>
      </c>
      <c r="E88" s="20" t="s">
        <v>221</v>
      </c>
      <c r="F88" s="20" t="s">
        <v>636</v>
      </c>
      <c r="G88" s="36">
        <v>106605000</v>
      </c>
      <c r="H88" s="19">
        <v>44916</v>
      </c>
      <c r="I88" s="21" t="s">
        <v>351</v>
      </c>
      <c r="J88" s="34" t="s">
        <v>1544</v>
      </c>
      <c r="K88" s="22"/>
      <c r="L88" s="37">
        <v>0</v>
      </c>
      <c r="M88" s="25">
        <v>0</v>
      </c>
      <c r="N88" s="24">
        <f t="shared" si="7"/>
        <v>106605000</v>
      </c>
      <c r="O88" s="39">
        <v>0.58620689655172409</v>
      </c>
      <c r="P88" s="27"/>
      <c r="Q88" s="28"/>
      <c r="R88" s="38"/>
      <c r="T88" s="19">
        <v>44566</v>
      </c>
      <c r="V88" s="45">
        <f t="shared" si="8"/>
        <v>348</v>
      </c>
      <c r="W88" s="44">
        <v>44772</v>
      </c>
      <c r="X88" s="46">
        <f t="shared" si="9"/>
        <v>204</v>
      </c>
      <c r="Y88" s="47">
        <f t="shared" si="10"/>
        <v>0.58620689655172409</v>
      </c>
      <c r="AA88" s="44">
        <f>VLOOKUP(A88,'[2]BASE 2022'!$E$5:$EU$1115,87,0)</f>
        <v>0</v>
      </c>
      <c r="AB88" s="44">
        <f>VLOOKUP(A88,'[2]BASE 2022'!$E$5:$EU$1115,86,0)</f>
        <v>0</v>
      </c>
    </row>
    <row r="89" spans="1:28" ht="17.25" customHeight="1" x14ac:dyDescent="0.3">
      <c r="A89" s="35">
        <v>77</v>
      </c>
      <c r="B89" s="17">
        <v>44566</v>
      </c>
      <c r="C89" s="18">
        <v>44568</v>
      </c>
      <c r="D89" s="31" t="s">
        <v>2476</v>
      </c>
      <c r="E89" s="20" t="s">
        <v>453</v>
      </c>
      <c r="F89" s="20" t="s">
        <v>637</v>
      </c>
      <c r="G89" s="36">
        <v>80752000</v>
      </c>
      <c r="H89" s="19">
        <v>44906</v>
      </c>
      <c r="I89" s="21" t="s">
        <v>351</v>
      </c>
      <c r="J89" s="34" t="s">
        <v>1545</v>
      </c>
      <c r="K89" s="22"/>
      <c r="L89" s="37">
        <v>0</v>
      </c>
      <c r="M89" s="25">
        <v>0</v>
      </c>
      <c r="N89" s="24">
        <f t="shared" si="7"/>
        <v>80752000</v>
      </c>
      <c r="O89" s="39">
        <v>0.60355029585798814</v>
      </c>
      <c r="P89" s="27"/>
      <c r="Q89" s="28"/>
      <c r="R89" s="38"/>
      <c r="T89" s="19">
        <v>44567</v>
      </c>
      <c r="V89" s="45">
        <f t="shared" si="8"/>
        <v>338</v>
      </c>
      <c r="W89" s="44">
        <v>44772</v>
      </c>
      <c r="X89" s="46">
        <f t="shared" si="9"/>
        <v>204</v>
      </c>
      <c r="Y89" s="47">
        <f t="shared" si="10"/>
        <v>0.60355029585798814</v>
      </c>
      <c r="AA89" s="44">
        <f>VLOOKUP(A89,'[2]BASE 2022'!$E$5:$EU$1115,87,0)</f>
        <v>0</v>
      </c>
      <c r="AB89" s="44">
        <f>VLOOKUP(A89,'[2]BASE 2022'!$E$5:$EU$1115,86,0)</f>
        <v>0</v>
      </c>
    </row>
    <row r="90" spans="1:28" ht="17.25" customHeight="1" x14ac:dyDescent="0.3">
      <c r="A90" s="35">
        <v>78</v>
      </c>
      <c r="B90" s="17">
        <v>44566</v>
      </c>
      <c r="C90" s="18">
        <v>44568</v>
      </c>
      <c r="D90" s="31" t="s">
        <v>2476</v>
      </c>
      <c r="E90" s="20" t="s">
        <v>70</v>
      </c>
      <c r="F90" s="20" t="s">
        <v>524</v>
      </c>
      <c r="G90" s="36">
        <v>128700000</v>
      </c>
      <c r="H90" s="19">
        <v>44922</v>
      </c>
      <c r="I90" s="21" t="s">
        <v>351</v>
      </c>
      <c r="J90" s="34" t="s">
        <v>1546</v>
      </c>
      <c r="K90" s="22"/>
      <c r="L90" s="37">
        <v>0</v>
      </c>
      <c r="M90" s="25">
        <v>0</v>
      </c>
      <c r="N90" s="24">
        <f t="shared" si="7"/>
        <v>128700000</v>
      </c>
      <c r="O90" s="39">
        <v>0.57627118644067798</v>
      </c>
      <c r="P90" s="27"/>
      <c r="Q90" s="28"/>
      <c r="R90" s="38"/>
      <c r="T90" s="19">
        <v>44567</v>
      </c>
      <c r="V90" s="45">
        <f t="shared" si="8"/>
        <v>354</v>
      </c>
      <c r="W90" s="44">
        <v>44772</v>
      </c>
      <c r="X90" s="46">
        <f t="shared" si="9"/>
        <v>204</v>
      </c>
      <c r="Y90" s="47">
        <f t="shared" si="10"/>
        <v>0.57627118644067798</v>
      </c>
      <c r="AA90" s="44">
        <f>VLOOKUP(A90,'[2]BASE 2022'!$E$5:$EU$1115,87,0)</f>
        <v>0</v>
      </c>
      <c r="AB90" s="44">
        <f>VLOOKUP(A90,'[2]BASE 2022'!$E$5:$EU$1115,86,0)</f>
        <v>0</v>
      </c>
    </row>
    <row r="91" spans="1:28" ht="17.25" customHeight="1" x14ac:dyDescent="0.3">
      <c r="A91" s="35">
        <v>79</v>
      </c>
      <c r="B91" s="17">
        <v>44566</v>
      </c>
      <c r="C91" s="18">
        <v>44568</v>
      </c>
      <c r="D91" s="31" t="s">
        <v>2476</v>
      </c>
      <c r="E91" s="20" t="s">
        <v>2488</v>
      </c>
      <c r="F91" s="20" t="s">
        <v>638</v>
      </c>
      <c r="G91" s="36">
        <v>132250000</v>
      </c>
      <c r="H91" s="19">
        <v>44917</v>
      </c>
      <c r="I91" s="21" t="s">
        <v>351</v>
      </c>
      <c r="J91" s="34" t="s">
        <v>1547</v>
      </c>
      <c r="K91" s="22"/>
      <c r="L91" s="37">
        <v>0</v>
      </c>
      <c r="M91" s="25">
        <v>0</v>
      </c>
      <c r="N91" s="24">
        <f t="shared" si="7"/>
        <v>132250000</v>
      </c>
      <c r="O91" s="39">
        <v>0.58452722063037255</v>
      </c>
      <c r="P91" s="27"/>
      <c r="Q91" s="28"/>
      <c r="R91" s="38"/>
      <c r="T91" s="19">
        <v>44567</v>
      </c>
      <c r="V91" s="45">
        <f t="shared" si="8"/>
        <v>349</v>
      </c>
      <c r="W91" s="44">
        <v>44772</v>
      </c>
      <c r="X91" s="46">
        <f t="shared" si="9"/>
        <v>204</v>
      </c>
      <c r="Y91" s="47">
        <f t="shared" si="10"/>
        <v>0.58452722063037255</v>
      </c>
      <c r="AA91" s="44">
        <f>VLOOKUP(A91,'[2]BASE 2022'!$E$5:$EU$1115,87,0)</f>
        <v>0</v>
      </c>
      <c r="AB91" s="44">
        <f>VLOOKUP(A91,'[2]BASE 2022'!$E$5:$EU$1115,86,0)</f>
        <v>0</v>
      </c>
    </row>
    <row r="92" spans="1:28" ht="17.25" customHeight="1" x14ac:dyDescent="0.3">
      <c r="A92" s="35">
        <v>80</v>
      </c>
      <c r="B92" s="17">
        <v>44566</v>
      </c>
      <c r="C92" s="18">
        <v>44572</v>
      </c>
      <c r="D92" s="31" t="s">
        <v>2476</v>
      </c>
      <c r="E92" s="20" t="s">
        <v>267</v>
      </c>
      <c r="F92" s="20" t="s">
        <v>639</v>
      </c>
      <c r="G92" s="36">
        <v>69525000</v>
      </c>
      <c r="H92" s="19">
        <v>44844</v>
      </c>
      <c r="I92" s="21" t="s">
        <v>351</v>
      </c>
      <c r="J92" s="34" t="s">
        <v>1548</v>
      </c>
      <c r="K92" s="22"/>
      <c r="L92" s="37">
        <v>0</v>
      </c>
      <c r="M92" s="25">
        <v>0</v>
      </c>
      <c r="N92" s="24">
        <f t="shared" si="7"/>
        <v>69525000</v>
      </c>
      <c r="O92" s="39">
        <v>0.73529411764705888</v>
      </c>
      <c r="P92" s="27"/>
      <c r="Q92" s="28"/>
      <c r="R92" s="38"/>
      <c r="T92" s="19">
        <v>44567</v>
      </c>
      <c r="V92" s="45">
        <f t="shared" si="8"/>
        <v>272</v>
      </c>
      <c r="W92" s="44">
        <v>44772</v>
      </c>
      <c r="X92" s="46">
        <f t="shared" si="9"/>
        <v>200</v>
      </c>
      <c r="Y92" s="47">
        <f t="shared" si="10"/>
        <v>0.73529411764705888</v>
      </c>
      <c r="AA92" s="44">
        <f>VLOOKUP(A92,'[2]BASE 2022'!$E$5:$EU$1115,87,0)</f>
        <v>0</v>
      </c>
      <c r="AB92" s="44">
        <f>VLOOKUP(A92,'[2]BASE 2022'!$E$5:$EU$1115,86,0)</f>
        <v>0</v>
      </c>
    </row>
    <row r="93" spans="1:28" ht="17.25" customHeight="1" x14ac:dyDescent="0.3">
      <c r="A93" s="35">
        <v>81</v>
      </c>
      <c r="B93" s="17">
        <v>44566</v>
      </c>
      <c r="C93" s="18">
        <v>44572</v>
      </c>
      <c r="D93" s="31" t="s">
        <v>2476</v>
      </c>
      <c r="E93" s="20" t="s">
        <v>192</v>
      </c>
      <c r="F93" s="20" t="s">
        <v>640</v>
      </c>
      <c r="G93" s="36">
        <v>83430000</v>
      </c>
      <c r="H93" s="19">
        <v>44844</v>
      </c>
      <c r="I93" s="21" t="s">
        <v>351</v>
      </c>
      <c r="J93" s="34" t="s">
        <v>1549</v>
      </c>
      <c r="K93" s="22"/>
      <c r="L93" s="37">
        <v>0</v>
      </c>
      <c r="M93" s="25">
        <v>0</v>
      </c>
      <c r="N93" s="24">
        <f t="shared" si="7"/>
        <v>83430000</v>
      </c>
      <c r="O93" s="39">
        <v>0.73529411764705888</v>
      </c>
      <c r="P93" s="27"/>
      <c r="Q93" s="28"/>
      <c r="R93" s="38"/>
      <c r="T93" s="19">
        <v>44567</v>
      </c>
      <c r="V93" s="45">
        <f t="shared" si="8"/>
        <v>272</v>
      </c>
      <c r="W93" s="44">
        <v>44772</v>
      </c>
      <c r="X93" s="46">
        <f t="shared" si="9"/>
        <v>200</v>
      </c>
      <c r="Y93" s="47">
        <f t="shared" si="10"/>
        <v>0.73529411764705888</v>
      </c>
      <c r="AA93" s="44">
        <f>VLOOKUP(A93,'[2]BASE 2022'!$E$5:$EU$1115,87,0)</f>
        <v>0</v>
      </c>
      <c r="AB93" s="44">
        <f>VLOOKUP(A93,'[2]BASE 2022'!$E$5:$EU$1115,86,0)</f>
        <v>0</v>
      </c>
    </row>
    <row r="94" spans="1:28" ht="17.25" customHeight="1" x14ac:dyDescent="0.3">
      <c r="A94" s="35">
        <v>82</v>
      </c>
      <c r="B94" s="17">
        <v>44566</v>
      </c>
      <c r="C94" s="18">
        <v>44572</v>
      </c>
      <c r="D94" s="31" t="s">
        <v>2476</v>
      </c>
      <c r="E94" s="20" t="s">
        <v>1249</v>
      </c>
      <c r="F94" s="20" t="s">
        <v>641</v>
      </c>
      <c r="G94" s="36">
        <v>47700000</v>
      </c>
      <c r="H94" s="19">
        <v>44844</v>
      </c>
      <c r="I94" s="21" t="s">
        <v>351</v>
      </c>
      <c r="J94" s="34" t="s">
        <v>1550</v>
      </c>
      <c r="K94" s="22"/>
      <c r="L94" s="37">
        <v>0</v>
      </c>
      <c r="M94" s="25">
        <v>0</v>
      </c>
      <c r="N94" s="24">
        <f t="shared" si="7"/>
        <v>47700000</v>
      </c>
      <c r="O94" s="39">
        <v>0.73529411764705888</v>
      </c>
      <c r="P94" s="27"/>
      <c r="Q94" s="28"/>
      <c r="R94" s="38"/>
      <c r="T94" s="19">
        <v>44567</v>
      </c>
      <c r="V94" s="45">
        <f t="shared" si="8"/>
        <v>272</v>
      </c>
      <c r="W94" s="44">
        <v>44772</v>
      </c>
      <c r="X94" s="46">
        <f t="shared" si="9"/>
        <v>200</v>
      </c>
      <c r="Y94" s="47">
        <f t="shared" si="10"/>
        <v>0.73529411764705888</v>
      </c>
      <c r="AA94" s="44">
        <f>VLOOKUP(A94,'[2]BASE 2022'!$E$5:$EU$1115,87,0)</f>
        <v>0</v>
      </c>
      <c r="AB94" s="44">
        <f>VLOOKUP(A94,'[2]BASE 2022'!$E$5:$EU$1115,86,0)</f>
        <v>0</v>
      </c>
    </row>
    <row r="95" spans="1:28" ht="17.25" customHeight="1" x14ac:dyDescent="0.3">
      <c r="A95" s="35">
        <v>83</v>
      </c>
      <c r="B95" s="17">
        <v>44566</v>
      </c>
      <c r="C95" s="18">
        <v>44572</v>
      </c>
      <c r="D95" s="31" t="s">
        <v>2476</v>
      </c>
      <c r="E95" s="20" t="s">
        <v>65</v>
      </c>
      <c r="F95" s="20" t="s">
        <v>642</v>
      </c>
      <c r="G95" s="36">
        <v>55620000</v>
      </c>
      <c r="H95" s="19">
        <v>44844</v>
      </c>
      <c r="I95" s="21" t="s">
        <v>351</v>
      </c>
      <c r="J95" s="34" t="s">
        <v>1551</v>
      </c>
      <c r="K95" s="22"/>
      <c r="L95" s="37">
        <v>0</v>
      </c>
      <c r="M95" s="25">
        <v>0</v>
      </c>
      <c r="N95" s="24">
        <f t="shared" si="7"/>
        <v>55620000</v>
      </c>
      <c r="O95" s="39">
        <v>0.73529411764705888</v>
      </c>
      <c r="P95" s="27"/>
      <c r="Q95" s="28"/>
      <c r="R95" s="38"/>
      <c r="T95" s="19">
        <v>44568</v>
      </c>
      <c r="V95" s="45">
        <f t="shared" si="8"/>
        <v>272</v>
      </c>
      <c r="W95" s="44">
        <v>44772</v>
      </c>
      <c r="X95" s="46">
        <f t="shared" si="9"/>
        <v>200</v>
      </c>
      <c r="Y95" s="47">
        <f t="shared" si="10"/>
        <v>0.73529411764705888</v>
      </c>
      <c r="AA95" s="44">
        <f>VLOOKUP(A95,'[2]BASE 2022'!$E$5:$EU$1115,87,0)</f>
        <v>0</v>
      </c>
      <c r="AB95" s="44">
        <f>VLOOKUP(A95,'[2]BASE 2022'!$E$5:$EU$1115,86,0)</f>
        <v>0</v>
      </c>
    </row>
    <row r="96" spans="1:28" ht="17.25" customHeight="1" x14ac:dyDescent="0.3">
      <c r="A96" s="35">
        <v>84</v>
      </c>
      <c r="B96" s="17">
        <v>44566</v>
      </c>
      <c r="C96" s="18">
        <v>44572</v>
      </c>
      <c r="D96" s="31" t="s">
        <v>2476</v>
      </c>
      <c r="E96" s="20" t="s">
        <v>29</v>
      </c>
      <c r="F96" s="20" t="s">
        <v>643</v>
      </c>
      <c r="G96" s="36">
        <v>55620000</v>
      </c>
      <c r="H96" s="19">
        <v>44844</v>
      </c>
      <c r="I96" s="21" t="s">
        <v>351</v>
      </c>
      <c r="J96" s="34" t="s">
        <v>1552</v>
      </c>
      <c r="K96" s="22"/>
      <c r="L96" s="37">
        <v>0</v>
      </c>
      <c r="M96" s="25">
        <v>0</v>
      </c>
      <c r="N96" s="24">
        <f t="shared" si="7"/>
        <v>55620000</v>
      </c>
      <c r="O96" s="39">
        <v>0.73529411764705888</v>
      </c>
      <c r="P96" s="27"/>
      <c r="Q96" s="28"/>
      <c r="R96" s="38"/>
      <c r="T96" s="19">
        <v>44567</v>
      </c>
      <c r="V96" s="45">
        <f t="shared" si="8"/>
        <v>272</v>
      </c>
      <c r="W96" s="44">
        <v>44772</v>
      </c>
      <c r="X96" s="46">
        <f t="shared" si="9"/>
        <v>200</v>
      </c>
      <c r="Y96" s="47">
        <f t="shared" si="10"/>
        <v>0.73529411764705888</v>
      </c>
      <c r="AA96" s="44">
        <f>VLOOKUP(A96,'[2]BASE 2022'!$E$5:$EU$1115,87,0)</f>
        <v>0</v>
      </c>
      <c r="AB96" s="44">
        <f>VLOOKUP(A96,'[2]BASE 2022'!$E$5:$EU$1115,86,0)</f>
        <v>0</v>
      </c>
    </row>
    <row r="97" spans="1:28" ht="17.25" customHeight="1" x14ac:dyDescent="0.3">
      <c r="A97" s="35">
        <v>85</v>
      </c>
      <c r="B97" s="17">
        <v>44566</v>
      </c>
      <c r="C97" s="18">
        <v>44568</v>
      </c>
      <c r="D97" s="31" t="s">
        <v>2476</v>
      </c>
      <c r="E97" s="20" t="s">
        <v>2380</v>
      </c>
      <c r="F97" s="20" t="s">
        <v>644</v>
      </c>
      <c r="G97" s="36">
        <v>71070000</v>
      </c>
      <c r="H97" s="19">
        <v>44916</v>
      </c>
      <c r="I97" s="21" t="s">
        <v>351</v>
      </c>
      <c r="J97" s="34" t="s">
        <v>1553</v>
      </c>
      <c r="K97" s="22"/>
      <c r="L97" s="37">
        <v>0</v>
      </c>
      <c r="M97" s="25">
        <v>0</v>
      </c>
      <c r="N97" s="24">
        <f t="shared" si="7"/>
        <v>71070000</v>
      </c>
      <c r="O97" s="39">
        <v>0.58620689655172409</v>
      </c>
      <c r="P97" s="27"/>
      <c r="Q97" s="28"/>
      <c r="R97" s="38"/>
      <c r="T97" s="19">
        <v>44567</v>
      </c>
      <c r="V97" s="45">
        <f t="shared" si="8"/>
        <v>348</v>
      </c>
      <c r="W97" s="44">
        <v>44772</v>
      </c>
      <c r="X97" s="46">
        <f t="shared" si="9"/>
        <v>204</v>
      </c>
      <c r="Y97" s="47">
        <f t="shared" si="10"/>
        <v>0.58620689655172409</v>
      </c>
      <c r="AA97" s="44">
        <f>VLOOKUP(A97,'[2]BASE 2022'!$E$5:$EU$1115,87,0)</f>
        <v>0</v>
      </c>
      <c r="AB97" s="44">
        <f>VLOOKUP(A97,'[2]BASE 2022'!$E$5:$EU$1115,86,0)</f>
        <v>0</v>
      </c>
    </row>
    <row r="98" spans="1:28" ht="17.25" customHeight="1" x14ac:dyDescent="0.3">
      <c r="A98" s="35">
        <v>86</v>
      </c>
      <c r="B98" s="17">
        <v>44566</v>
      </c>
      <c r="C98" s="18">
        <v>44567</v>
      </c>
      <c r="D98" s="31" t="s">
        <v>2476</v>
      </c>
      <c r="E98" s="20" t="s">
        <v>553</v>
      </c>
      <c r="F98" s="20" t="s">
        <v>645</v>
      </c>
      <c r="G98" s="36">
        <v>92840000</v>
      </c>
      <c r="H98" s="19">
        <v>44749</v>
      </c>
      <c r="I98" s="21" t="s">
        <v>351</v>
      </c>
      <c r="J98" s="34" t="s">
        <v>1554</v>
      </c>
      <c r="K98" s="22"/>
      <c r="L98" s="37">
        <v>0</v>
      </c>
      <c r="M98" s="25">
        <v>41637333</v>
      </c>
      <c r="N98" s="24">
        <f t="shared" si="7"/>
        <v>51202667</v>
      </c>
      <c r="O98" s="39">
        <v>1</v>
      </c>
      <c r="P98" s="27"/>
      <c r="Q98" s="28"/>
      <c r="R98" s="38"/>
      <c r="T98" s="19">
        <v>44567</v>
      </c>
      <c r="V98" s="45">
        <f t="shared" si="8"/>
        <v>182</v>
      </c>
      <c r="W98" s="44">
        <v>44772</v>
      </c>
      <c r="X98" s="46">
        <f t="shared" si="9"/>
        <v>205</v>
      </c>
      <c r="Y98" s="47">
        <f t="shared" si="10"/>
        <v>1.1263736263736264</v>
      </c>
      <c r="AA98" s="44">
        <f>VLOOKUP(A98,'[2]BASE 2022'!$E$5:$EU$1115,87,0)</f>
        <v>0</v>
      </c>
      <c r="AB98" s="44">
        <f>VLOOKUP(A98,'[2]BASE 2022'!$E$5:$EU$1115,86,0)</f>
        <v>0</v>
      </c>
    </row>
    <row r="99" spans="1:28" ht="17.25" customHeight="1" x14ac:dyDescent="0.3">
      <c r="A99" s="35">
        <v>87</v>
      </c>
      <c r="B99" s="17">
        <v>44567</v>
      </c>
      <c r="C99" s="18">
        <v>44573</v>
      </c>
      <c r="D99" s="31" t="s">
        <v>2476</v>
      </c>
      <c r="E99" s="20" t="s">
        <v>116</v>
      </c>
      <c r="F99" s="20" t="s">
        <v>646</v>
      </c>
      <c r="G99" s="36">
        <v>69525000</v>
      </c>
      <c r="H99" s="19">
        <v>44845</v>
      </c>
      <c r="I99" s="21" t="s">
        <v>351</v>
      </c>
      <c r="J99" s="34" t="s">
        <v>1555</v>
      </c>
      <c r="K99" s="22"/>
      <c r="L99" s="37">
        <v>0</v>
      </c>
      <c r="M99" s="25">
        <v>0</v>
      </c>
      <c r="N99" s="24">
        <f t="shared" si="7"/>
        <v>69525000</v>
      </c>
      <c r="O99" s="39">
        <v>0.73161764705882348</v>
      </c>
      <c r="P99" s="27"/>
      <c r="Q99" s="28"/>
      <c r="R99" s="38"/>
      <c r="T99" s="19">
        <v>44568</v>
      </c>
      <c r="V99" s="45">
        <f t="shared" si="8"/>
        <v>272</v>
      </c>
      <c r="W99" s="44">
        <v>44772</v>
      </c>
      <c r="X99" s="46">
        <f t="shared" si="9"/>
        <v>199</v>
      </c>
      <c r="Y99" s="47">
        <f t="shared" si="10"/>
        <v>0.73161764705882348</v>
      </c>
      <c r="AA99" s="44">
        <f>VLOOKUP(A99,'[2]BASE 2022'!$E$5:$EU$1115,87,0)</f>
        <v>0</v>
      </c>
      <c r="AB99" s="44">
        <f>VLOOKUP(A99,'[2]BASE 2022'!$E$5:$EU$1115,86,0)</f>
        <v>0</v>
      </c>
    </row>
    <row r="100" spans="1:28" ht="17.25" customHeight="1" x14ac:dyDescent="0.3">
      <c r="A100" s="35">
        <v>88</v>
      </c>
      <c r="B100" s="17">
        <v>44567</v>
      </c>
      <c r="C100" s="18">
        <v>44572</v>
      </c>
      <c r="D100" s="31" t="s">
        <v>2476</v>
      </c>
      <c r="E100" s="20" t="s">
        <v>52</v>
      </c>
      <c r="F100" s="20" t="s">
        <v>647</v>
      </c>
      <c r="G100" s="36">
        <v>138000000</v>
      </c>
      <c r="H100" s="19">
        <v>44920</v>
      </c>
      <c r="I100" s="21" t="s">
        <v>351</v>
      </c>
      <c r="J100" s="34" t="s">
        <v>1556</v>
      </c>
      <c r="K100" s="22"/>
      <c r="L100" s="37">
        <v>0</v>
      </c>
      <c r="M100" s="25">
        <v>0</v>
      </c>
      <c r="N100" s="24">
        <f t="shared" si="7"/>
        <v>138000000</v>
      </c>
      <c r="O100" s="39">
        <v>0.57471264367816088</v>
      </c>
      <c r="P100" s="27"/>
      <c r="Q100" s="28"/>
      <c r="R100" s="38"/>
      <c r="T100" s="19">
        <v>44568</v>
      </c>
      <c r="V100" s="45">
        <f t="shared" si="8"/>
        <v>348</v>
      </c>
      <c r="W100" s="44">
        <v>44772</v>
      </c>
      <c r="X100" s="46">
        <f t="shared" si="9"/>
        <v>200</v>
      </c>
      <c r="Y100" s="47">
        <f t="shared" si="10"/>
        <v>0.57471264367816088</v>
      </c>
      <c r="AA100" s="44">
        <f>VLOOKUP(A100,'[2]BASE 2022'!$E$5:$EU$1115,87,0)</f>
        <v>0</v>
      </c>
      <c r="AB100" s="44">
        <f>VLOOKUP(A100,'[2]BASE 2022'!$E$5:$EU$1115,86,0)</f>
        <v>0</v>
      </c>
    </row>
    <row r="101" spans="1:28" ht="17.25" customHeight="1" x14ac:dyDescent="0.3">
      <c r="A101" s="35">
        <v>89</v>
      </c>
      <c r="B101" s="17">
        <v>44567</v>
      </c>
      <c r="C101" s="18">
        <v>44572</v>
      </c>
      <c r="D101" s="31" t="s">
        <v>2476</v>
      </c>
      <c r="E101" s="20" t="s">
        <v>484</v>
      </c>
      <c r="F101" s="20" t="s">
        <v>648</v>
      </c>
      <c r="G101" s="36">
        <v>101970000</v>
      </c>
      <c r="H101" s="19">
        <v>44844</v>
      </c>
      <c r="I101" s="21" t="s">
        <v>351</v>
      </c>
      <c r="J101" s="34" t="s">
        <v>1557</v>
      </c>
      <c r="K101" s="22"/>
      <c r="L101" s="37">
        <v>0</v>
      </c>
      <c r="M101" s="25">
        <v>0</v>
      </c>
      <c r="N101" s="24">
        <f t="shared" si="7"/>
        <v>101970000</v>
      </c>
      <c r="O101" s="39">
        <v>0.73529411764705888</v>
      </c>
      <c r="P101" s="27"/>
      <c r="Q101" s="28"/>
      <c r="R101" s="38"/>
      <c r="T101" s="19">
        <v>44567</v>
      </c>
      <c r="V101" s="45">
        <f t="shared" si="8"/>
        <v>272</v>
      </c>
      <c r="W101" s="44">
        <v>44772</v>
      </c>
      <c r="X101" s="46">
        <f t="shared" si="9"/>
        <v>200</v>
      </c>
      <c r="Y101" s="47">
        <f t="shared" si="10"/>
        <v>0.73529411764705888</v>
      </c>
      <c r="AA101" s="44">
        <f>VLOOKUP(A101,'[2]BASE 2022'!$E$5:$EU$1115,87,0)</f>
        <v>0</v>
      </c>
      <c r="AB101" s="44">
        <f>VLOOKUP(A101,'[2]BASE 2022'!$E$5:$EU$1115,86,0)</f>
        <v>0</v>
      </c>
    </row>
    <row r="102" spans="1:28" ht="17.25" customHeight="1" x14ac:dyDescent="0.3">
      <c r="A102" s="35">
        <v>90</v>
      </c>
      <c r="B102" s="17">
        <v>44567</v>
      </c>
      <c r="C102" s="18">
        <v>44572</v>
      </c>
      <c r="D102" s="31" t="s">
        <v>2476</v>
      </c>
      <c r="E102" s="20" t="s">
        <v>35</v>
      </c>
      <c r="F102" s="20" t="s">
        <v>649</v>
      </c>
      <c r="G102" s="36">
        <v>55620000</v>
      </c>
      <c r="H102" s="19">
        <v>44844</v>
      </c>
      <c r="I102" s="21" t="s">
        <v>351</v>
      </c>
      <c r="J102" s="34" t="s">
        <v>1558</v>
      </c>
      <c r="K102" s="22"/>
      <c r="L102" s="37">
        <v>0</v>
      </c>
      <c r="M102" s="25">
        <v>0</v>
      </c>
      <c r="N102" s="24">
        <f t="shared" si="7"/>
        <v>55620000</v>
      </c>
      <c r="O102" s="39">
        <v>0.73529411764705888</v>
      </c>
      <c r="P102" s="27"/>
      <c r="Q102" s="28"/>
      <c r="R102" s="38"/>
      <c r="T102" s="19">
        <v>44568</v>
      </c>
      <c r="V102" s="45">
        <f t="shared" si="8"/>
        <v>272</v>
      </c>
      <c r="W102" s="44">
        <v>44772</v>
      </c>
      <c r="X102" s="46">
        <f t="shared" si="9"/>
        <v>200</v>
      </c>
      <c r="Y102" s="47">
        <f t="shared" si="10"/>
        <v>0.73529411764705888</v>
      </c>
      <c r="AA102" s="44">
        <f>VLOOKUP(A102,'[2]BASE 2022'!$E$5:$EU$1115,87,0)</f>
        <v>0</v>
      </c>
      <c r="AB102" s="44">
        <f>VLOOKUP(A102,'[2]BASE 2022'!$E$5:$EU$1115,86,0)</f>
        <v>0</v>
      </c>
    </row>
    <row r="103" spans="1:28" ht="17.25" customHeight="1" x14ac:dyDescent="0.3">
      <c r="A103" s="35">
        <v>91</v>
      </c>
      <c r="B103" s="17">
        <v>44567</v>
      </c>
      <c r="C103" s="18">
        <v>44567</v>
      </c>
      <c r="D103" s="31" t="s">
        <v>2476</v>
      </c>
      <c r="E103" s="20" t="s">
        <v>10</v>
      </c>
      <c r="F103" s="20" t="s">
        <v>650</v>
      </c>
      <c r="G103" s="36">
        <v>85675000</v>
      </c>
      <c r="H103" s="19">
        <v>44915</v>
      </c>
      <c r="I103" s="21" t="s">
        <v>351</v>
      </c>
      <c r="J103" s="34" t="s">
        <v>1559</v>
      </c>
      <c r="K103" s="22"/>
      <c r="L103" s="37">
        <v>0</v>
      </c>
      <c r="M103" s="25">
        <v>0</v>
      </c>
      <c r="N103" s="24">
        <f t="shared" si="7"/>
        <v>85675000</v>
      </c>
      <c r="O103" s="39">
        <v>0.58908045977011492</v>
      </c>
      <c r="P103" s="27"/>
      <c r="Q103" s="28"/>
      <c r="R103" s="38"/>
      <c r="T103" s="19">
        <v>44567</v>
      </c>
      <c r="V103" s="45">
        <f t="shared" si="8"/>
        <v>348</v>
      </c>
      <c r="W103" s="44">
        <v>44772</v>
      </c>
      <c r="X103" s="46">
        <f t="shared" si="9"/>
        <v>205</v>
      </c>
      <c r="Y103" s="47">
        <f t="shared" si="10"/>
        <v>0.58908045977011492</v>
      </c>
      <c r="AA103" s="44">
        <f>VLOOKUP(A103,'[2]BASE 2022'!$E$5:$EU$1115,87,0)</f>
        <v>0</v>
      </c>
      <c r="AB103" s="44">
        <f>VLOOKUP(A103,'[2]BASE 2022'!$E$5:$EU$1115,86,0)</f>
        <v>0</v>
      </c>
    </row>
    <row r="104" spans="1:28" ht="17.25" customHeight="1" x14ac:dyDescent="0.3">
      <c r="A104" s="35">
        <v>92</v>
      </c>
      <c r="B104" s="17">
        <v>44572</v>
      </c>
      <c r="C104" s="18">
        <v>44573</v>
      </c>
      <c r="D104" s="31" t="s">
        <v>2476</v>
      </c>
      <c r="E104" s="20" t="s">
        <v>207</v>
      </c>
      <c r="F104" s="20" t="s">
        <v>651</v>
      </c>
      <c r="G104" s="36">
        <v>55620000</v>
      </c>
      <c r="H104" s="19">
        <v>44845</v>
      </c>
      <c r="I104" s="21" t="s">
        <v>351</v>
      </c>
      <c r="J104" s="34" t="s">
        <v>1560</v>
      </c>
      <c r="K104" s="22"/>
      <c r="L104" s="37">
        <v>0</v>
      </c>
      <c r="M104" s="25">
        <v>0</v>
      </c>
      <c r="N104" s="24">
        <f t="shared" si="7"/>
        <v>55620000</v>
      </c>
      <c r="O104" s="39">
        <v>0.73161764705882348</v>
      </c>
      <c r="P104" s="27"/>
      <c r="Q104" s="28"/>
      <c r="R104" s="38"/>
      <c r="T104" s="19">
        <v>44572</v>
      </c>
      <c r="V104" s="45">
        <f t="shared" si="8"/>
        <v>272</v>
      </c>
      <c r="W104" s="44">
        <v>44772</v>
      </c>
      <c r="X104" s="46">
        <f t="shared" si="9"/>
        <v>199</v>
      </c>
      <c r="Y104" s="47">
        <f t="shared" si="10"/>
        <v>0.73161764705882348</v>
      </c>
      <c r="AA104" s="44">
        <f>VLOOKUP(A104,'[2]BASE 2022'!$E$5:$EU$1115,87,0)</f>
        <v>0</v>
      </c>
      <c r="AB104" s="44">
        <f>VLOOKUP(A104,'[2]BASE 2022'!$E$5:$EU$1115,86,0)</f>
        <v>0</v>
      </c>
    </row>
    <row r="105" spans="1:28" ht="17.25" customHeight="1" x14ac:dyDescent="0.3">
      <c r="A105" s="35">
        <v>93</v>
      </c>
      <c r="B105" s="17">
        <v>44567</v>
      </c>
      <c r="C105" s="18">
        <v>44572</v>
      </c>
      <c r="D105" s="31" t="s">
        <v>2476</v>
      </c>
      <c r="E105" s="20" t="s">
        <v>153</v>
      </c>
      <c r="F105" s="20" t="s">
        <v>652</v>
      </c>
      <c r="G105" s="36">
        <v>130295000</v>
      </c>
      <c r="H105" s="19">
        <v>44920</v>
      </c>
      <c r="I105" s="21" t="s">
        <v>351</v>
      </c>
      <c r="J105" s="34" t="s">
        <v>1561</v>
      </c>
      <c r="K105" s="22"/>
      <c r="L105" s="37">
        <v>0</v>
      </c>
      <c r="M105" s="25">
        <v>0</v>
      </c>
      <c r="N105" s="24">
        <f t="shared" si="7"/>
        <v>130295000</v>
      </c>
      <c r="O105" s="39">
        <v>0.57471264367816088</v>
      </c>
      <c r="P105" s="27"/>
      <c r="Q105" s="28"/>
      <c r="R105" s="38"/>
      <c r="T105" s="19">
        <v>44567</v>
      </c>
      <c r="V105" s="45">
        <f t="shared" si="8"/>
        <v>348</v>
      </c>
      <c r="W105" s="44">
        <v>44772</v>
      </c>
      <c r="X105" s="46">
        <f t="shared" si="9"/>
        <v>200</v>
      </c>
      <c r="Y105" s="47">
        <f t="shared" si="10"/>
        <v>0.57471264367816088</v>
      </c>
      <c r="AA105" s="44">
        <f>VLOOKUP(A105,'[2]BASE 2022'!$E$5:$EU$1115,87,0)</f>
        <v>0</v>
      </c>
      <c r="AB105" s="44">
        <f>VLOOKUP(A105,'[2]BASE 2022'!$E$5:$EU$1115,86,0)</f>
        <v>0</v>
      </c>
    </row>
    <row r="106" spans="1:28" ht="17.25" customHeight="1" x14ac:dyDescent="0.3">
      <c r="A106" s="35">
        <v>94</v>
      </c>
      <c r="B106" s="17">
        <v>44567</v>
      </c>
      <c r="C106" s="18">
        <v>44572</v>
      </c>
      <c r="D106" s="31" t="s">
        <v>2477</v>
      </c>
      <c r="E106" s="20" t="s">
        <v>174</v>
      </c>
      <c r="F106" s="20" t="s">
        <v>653</v>
      </c>
      <c r="G106" s="36">
        <v>31815670</v>
      </c>
      <c r="H106" s="19">
        <v>44920</v>
      </c>
      <c r="I106" s="21" t="s">
        <v>351</v>
      </c>
      <c r="J106" s="34" t="s">
        <v>1562</v>
      </c>
      <c r="K106" s="22"/>
      <c r="L106" s="37">
        <v>0</v>
      </c>
      <c r="M106" s="25">
        <v>0</v>
      </c>
      <c r="N106" s="24">
        <f t="shared" si="7"/>
        <v>31815670</v>
      </c>
      <c r="O106" s="39">
        <v>0.57471264367816088</v>
      </c>
      <c r="P106" s="27"/>
      <c r="Q106" s="28"/>
      <c r="R106" s="38"/>
      <c r="T106" s="19">
        <v>44567</v>
      </c>
      <c r="V106" s="45">
        <f t="shared" si="8"/>
        <v>348</v>
      </c>
      <c r="W106" s="44">
        <v>44772</v>
      </c>
      <c r="X106" s="46">
        <f t="shared" si="9"/>
        <v>200</v>
      </c>
      <c r="Y106" s="47">
        <f t="shared" si="10"/>
        <v>0.57471264367816088</v>
      </c>
      <c r="AA106" s="44">
        <f>VLOOKUP(A106,'[2]BASE 2022'!$E$5:$EU$1115,87,0)</f>
        <v>0</v>
      </c>
      <c r="AB106" s="44">
        <f>VLOOKUP(A106,'[2]BASE 2022'!$E$5:$EU$1115,86,0)</f>
        <v>0</v>
      </c>
    </row>
    <row r="107" spans="1:28" ht="17.25" customHeight="1" x14ac:dyDescent="0.3">
      <c r="A107" s="35">
        <v>95</v>
      </c>
      <c r="B107" s="17">
        <v>44567</v>
      </c>
      <c r="C107" s="18">
        <v>44572</v>
      </c>
      <c r="D107" s="31" t="s">
        <v>2476</v>
      </c>
      <c r="E107" s="20" t="s">
        <v>452</v>
      </c>
      <c r="F107" s="20" t="s">
        <v>654</v>
      </c>
      <c r="G107" s="36">
        <v>88837500</v>
      </c>
      <c r="H107" s="19">
        <v>44920</v>
      </c>
      <c r="I107" s="21" t="s">
        <v>351</v>
      </c>
      <c r="J107" s="34" t="s">
        <v>1563</v>
      </c>
      <c r="K107" s="22"/>
      <c r="L107" s="37">
        <v>0</v>
      </c>
      <c r="M107" s="25">
        <v>0</v>
      </c>
      <c r="N107" s="24">
        <f t="shared" si="7"/>
        <v>88837500</v>
      </c>
      <c r="O107" s="39">
        <v>0.57471264367816088</v>
      </c>
      <c r="P107" s="27"/>
      <c r="Q107" s="28"/>
      <c r="R107" s="38"/>
      <c r="T107" s="19">
        <v>44567</v>
      </c>
      <c r="V107" s="45">
        <f t="shared" si="8"/>
        <v>348</v>
      </c>
      <c r="W107" s="44">
        <v>44772</v>
      </c>
      <c r="X107" s="46">
        <f t="shared" si="9"/>
        <v>200</v>
      </c>
      <c r="Y107" s="47">
        <f t="shared" si="10"/>
        <v>0.57471264367816088</v>
      </c>
      <c r="AA107" s="44">
        <f>VLOOKUP(A107,'[2]BASE 2022'!$E$5:$EU$1115,87,0)</f>
        <v>0</v>
      </c>
      <c r="AB107" s="44">
        <f>VLOOKUP(A107,'[2]BASE 2022'!$E$5:$EU$1115,86,0)</f>
        <v>0</v>
      </c>
    </row>
    <row r="108" spans="1:28" ht="17.25" customHeight="1" x14ac:dyDescent="0.3">
      <c r="A108" s="35">
        <v>96</v>
      </c>
      <c r="B108" s="17">
        <v>44567</v>
      </c>
      <c r="C108" s="18">
        <v>44572</v>
      </c>
      <c r="D108" s="31" t="s">
        <v>2476</v>
      </c>
      <c r="E108" s="20" t="s">
        <v>186</v>
      </c>
      <c r="F108" s="20" t="s">
        <v>655</v>
      </c>
      <c r="G108" s="36">
        <v>60950000</v>
      </c>
      <c r="H108" s="19">
        <v>44920</v>
      </c>
      <c r="I108" s="21" t="s">
        <v>351</v>
      </c>
      <c r="J108" s="34" t="s">
        <v>1564</v>
      </c>
      <c r="K108" s="22"/>
      <c r="L108" s="37">
        <v>0</v>
      </c>
      <c r="M108" s="25">
        <v>0</v>
      </c>
      <c r="N108" s="24">
        <f t="shared" si="7"/>
        <v>60950000</v>
      </c>
      <c r="O108" s="39">
        <v>0.57471264367816088</v>
      </c>
      <c r="P108" s="27"/>
      <c r="Q108" s="28"/>
      <c r="R108" s="38"/>
      <c r="T108" s="19">
        <v>44567</v>
      </c>
      <c r="V108" s="45">
        <f t="shared" si="8"/>
        <v>348</v>
      </c>
      <c r="W108" s="44">
        <v>44772</v>
      </c>
      <c r="X108" s="46">
        <f t="shared" si="9"/>
        <v>200</v>
      </c>
      <c r="Y108" s="47">
        <f t="shared" si="10"/>
        <v>0.57471264367816088</v>
      </c>
      <c r="AA108" s="44">
        <f>VLOOKUP(A108,'[2]BASE 2022'!$E$5:$EU$1115,87,0)</f>
        <v>0</v>
      </c>
      <c r="AB108" s="44">
        <f>VLOOKUP(A108,'[2]BASE 2022'!$E$5:$EU$1115,86,0)</f>
        <v>0</v>
      </c>
    </row>
    <row r="109" spans="1:28" ht="17.25" customHeight="1" x14ac:dyDescent="0.3">
      <c r="A109" s="35">
        <v>97</v>
      </c>
      <c r="B109" s="17">
        <v>44567</v>
      </c>
      <c r="C109" s="18">
        <v>44572</v>
      </c>
      <c r="D109" s="31" t="s">
        <v>2476</v>
      </c>
      <c r="E109" s="20" t="s">
        <v>1250</v>
      </c>
      <c r="F109" s="20" t="s">
        <v>656</v>
      </c>
      <c r="G109" s="36">
        <v>88837500</v>
      </c>
      <c r="H109" s="19">
        <v>44920</v>
      </c>
      <c r="I109" s="21" t="s">
        <v>351</v>
      </c>
      <c r="J109" s="34" t="s">
        <v>1565</v>
      </c>
      <c r="K109" s="22"/>
      <c r="L109" s="37">
        <v>0</v>
      </c>
      <c r="M109" s="25">
        <v>0</v>
      </c>
      <c r="N109" s="24">
        <f t="shared" si="7"/>
        <v>88837500</v>
      </c>
      <c r="O109" s="39">
        <v>0.57471264367816088</v>
      </c>
      <c r="P109" s="27"/>
      <c r="Q109" s="28"/>
      <c r="R109" s="38"/>
      <c r="T109" s="19">
        <v>44567</v>
      </c>
      <c r="V109" s="45">
        <f t="shared" si="8"/>
        <v>348</v>
      </c>
      <c r="W109" s="44">
        <v>44772</v>
      </c>
      <c r="X109" s="46">
        <f t="shared" si="9"/>
        <v>200</v>
      </c>
      <c r="Y109" s="47">
        <f t="shared" si="10"/>
        <v>0.57471264367816088</v>
      </c>
      <c r="AA109" s="44">
        <f>VLOOKUP(A109,'[2]BASE 2022'!$E$5:$EU$1115,87,0)</f>
        <v>0</v>
      </c>
      <c r="AB109" s="44">
        <f>VLOOKUP(A109,'[2]BASE 2022'!$E$5:$EU$1115,86,0)</f>
        <v>0</v>
      </c>
    </row>
    <row r="110" spans="1:28" ht="17.25" customHeight="1" x14ac:dyDescent="0.3">
      <c r="A110" s="35">
        <v>98</v>
      </c>
      <c r="B110" s="17">
        <v>44567</v>
      </c>
      <c r="C110" s="18">
        <v>44572</v>
      </c>
      <c r="D110" s="31" t="s">
        <v>2476</v>
      </c>
      <c r="E110" s="20" t="s">
        <v>467</v>
      </c>
      <c r="F110" s="20" t="s">
        <v>657</v>
      </c>
      <c r="G110" s="36">
        <v>71070000</v>
      </c>
      <c r="H110" s="19">
        <v>44920</v>
      </c>
      <c r="I110" s="21" t="s">
        <v>351</v>
      </c>
      <c r="J110" s="34" t="s">
        <v>1566</v>
      </c>
      <c r="K110" s="22"/>
      <c r="L110" s="37">
        <v>0</v>
      </c>
      <c r="M110" s="25">
        <v>0</v>
      </c>
      <c r="N110" s="24">
        <f t="shared" si="7"/>
        <v>71070000</v>
      </c>
      <c r="O110" s="39">
        <v>0.57471264367816088</v>
      </c>
      <c r="P110" s="27"/>
      <c r="Q110" s="28"/>
      <c r="R110" s="38"/>
      <c r="T110" s="19">
        <v>44567</v>
      </c>
      <c r="V110" s="45">
        <f t="shared" si="8"/>
        <v>348</v>
      </c>
      <c r="W110" s="44">
        <v>44772</v>
      </c>
      <c r="X110" s="46">
        <f t="shared" si="9"/>
        <v>200</v>
      </c>
      <c r="Y110" s="47">
        <f t="shared" si="10"/>
        <v>0.57471264367816088</v>
      </c>
      <c r="AA110" s="44">
        <f>VLOOKUP(A110,'[2]BASE 2022'!$E$5:$EU$1115,87,0)</f>
        <v>0</v>
      </c>
      <c r="AB110" s="44">
        <f>VLOOKUP(A110,'[2]BASE 2022'!$E$5:$EU$1115,86,0)</f>
        <v>0</v>
      </c>
    </row>
    <row r="111" spans="1:28" ht="17.25" customHeight="1" x14ac:dyDescent="0.3">
      <c r="A111" s="35">
        <v>99</v>
      </c>
      <c r="B111" s="17">
        <v>44567</v>
      </c>
      <c r="C111" s="18">
        <v>44568</v>
      </c>
      <c r="D111" s="31" t="s">
        <v>2476</v>
      </c>
      <c r="E111" s="20" t="s">
        <v>2449</v>
      </c>
      <c r="F111" s="20" t="s">
        <v>650</v>
      </c>
      <c r="G111" s="36">
        <v>85675000</v>
      </c>
      <c r="H111" s="19">
        <v>44916</v>
      </c>
      <c r="I111" s="21" t="s">
        <v>351</v>
      </c>
      <c r="J111" s="34" t="s">
        <v>1567</v>
      </c>
      <c r="K111" s="22"/>
      <c r="L111" s="37">
        <v>0</v>
      </c>
      <c r="M111" s="25">
        <v>0</v>
      </c>
      <c r="N111" s="24">
        <f t="shared" si="7"/>
        <v>85675000</v>
      </c>
      <c r="O111" s="39">
        <v>0.58620689655172409</v>
      </c>
      <c r="P111" s="27"/>
      <c r="Q111" s="28"/>
      <c r="R111" s="38"/>
      <c r="T111" s="19">
        <v>44567</v>
      </c>
      <c r="V111" s="45">
        <f t="shared" si="8"/>
        <v>348</v>
      </c>
      <c r="W111" s="44">
        <v>44772</v>
      </c>
      <c r="X111" s="46">
        <f t="shared" si="9"/>
        <v>204</v>
      </c>
      <c r="Y111" s="47">
        <f t="shared" si="10"/>
        <v>0.58620689655172409</v>
      </c>
      <c r="AA111" s="44">
        <f>VLOOKUP(A111,'[2]BASE 2022'!$E$5:$EU$1115,87,0)</f>
        <v>0</v>
      </c>
      <c r="AB111" s="44">
        <f>VLOOKUP(A111,'[2]BASE 2022'!$E$5:$EU$1115,86,0)</f>
        <v>0</v>
      </c>
    </row>
    <row r="112" spans="1:28" ht="17.25" customHeight="1" x14ac:dyDescent="0.3">
      <c r="A112" s="35">
        <v>100</v>
      </c>
      <c r="B112" s="17">
        <v>44573</v>
      </c>
      <c r="C112" s="18">
        <v>44574</v>
      </c>
      <c r="D112" s="31" t="s">
        <v>2476</v>
      </c>
      <c r="E112" s="20" t="s">
        <v>156</v>
      </c>
      <c r="F112" s="20" t="s">
        <v>658</v>
      </c>
      <c r="G112" s="36">
        <v>44700000</v>
      </c>
      <c r="H112" s="19">
        <v>44754</v>
      </c>
      <c r="I112" s="21" t="s">
        <v>351</v>
      </c>
      <c r="J112" s="34" t="s">
        <v>1568</v>
      </c>
      <c r="K112" s="22"/>
      <c r="L112" s="37">
        <v>0</v>
      </c>
      <c r="M112" s="25">
        <v>0</v>
      </c>
      <c r="N112" s="24">
        <f t="shared" si="7"/>
        <v>44700000</v>
      </c>
      <c r="O112" s="39">
        <v>1</v>
      </c>
      <c r="P112" s="27"/>
      <c r="Q112" s="28"/>
      <c r="R112" s="38"/>
      <c r="T112" s="19">
        <v>44573</v>
      </c>
      <c r="V112" s="45">
        <f t="shared" si="8"/>
        <v>180</v>
      </c>
      <c r="W112" s="44">
        <v>44772</v>
      </c>
      <c r="X112" s="46">
        <f t="shared" si="9"/>
        <v>198</v>
      </c>
      <c r="Y112" s="47">
        <f t="shared" si="10"/>
        <v>1.1000000000000001</v>
      </c>
      <c r="AA112" s="44">
        <f>VLOOKUP(A112,'[2]BASE 2022'!$E$5:$EU$1115,87,0)</f>
        <v>0</v>
      </c>
      <c r="AB112" s="44">
        <f>VLOOKUP(A112,'[2]BASE 2022'!$E$5:$EU$1115,86,0)</f>
        <v>0</v>
      </c>
    </row>
    <row r="113" spans="1:28" ht="17.25" customHeight="1" x14ac:dyDescent="0.3">
      <c r="A113" s="35">
        <v>101</v>
      </c>
      <c r="B113" s="17">
        <v>44572</v>
      </c>
      <c r="C113" s="18">
        <v>44574</v>
      </c>
      <c r="D113" s="31" t="s">
        <v>2476</v>
      </c>
      <c r="E113" s="20" t="s">
        <v>345</v>
      </c>
      <c r="F113" s="20" t="s">
        <v>650</v>
      </c>
      <c r="G113" s="36">
        <v>85675000</v>
      </c>
      <c r="H113" s="19">
        <v>44922</v>
      </c>
      <c r="I113" s="21" t="s">
        <v>351</v>
      </c>
      <c r="J113" s="34" t="s">
        <v>1569</v>
      </c>
      <c r="K113" s="22"/>
      <c r="L113" s="37">
        <v>0</v>
      </c>
      <c r="M113" s="25">
        <v>0</v>
      </c>
      <c r="N113" s="24">
        <f t="shared" si="7"/>
        <v>85675000</v>
      </c>
      <c r="O113" s="39">
        <v>0.56896551724137934</v>
      </c>
      <c r="P113" s="27"/>
      <c r="Q113" s="28"/>
      <c r="R113" s="38"/>
      <c r="T113" s="19">
        <v>44572</v>
      </c>
      <c r="V113" s="45">
        <f t="shared" si="8"/>
        <v>348</v>
      </c>
      <c r="W113" s="44">
        <v>44772</v>
      </c>
      <c r="X113" s="46">
        <f t="shared" si="9"/>
        <v>198</v>
      </c>
      <c r="Y113" s="47">
        <f t="shared" si="10"/>
        <v>0.56896551724137934</v>
      </c>
      <c r="AA113" s="44">
        <f>VLOOKUP(A113,'[2]BASE 2022'!$E$5:$EU$1115,87,0)</f>
        <v>0</v>
      </c>
      <c r="AB113" s="44">
        <f>VLOOKUP(A113,'[2]BASE 2022'!$E$5:$EU$1115,86,0)</f>
        <v>0</v>
      </c>
    </row>
    <row r="114" spans="1:28" ht="17.25" customHeight="1" x14ac:dyDescent="0.3">
      <c r="A114" s="35">
        <v>102</v>
      </c>
      <c r="B114" s="17">
        <v>44579</v>
      </c>
      <c r="C114" s="18">
        <v>44579</v>
      </c>
      <c r="D114" s="31" t="s">
        <v>2476</v>
      </c>
      <c r="E114" s="20" t="s">
        <v>128</v>
      </c>
      <c r="F114" s="20" t="s">
        <v>658</v>
      </c>
      <c r="G114" s="36">
        <v>85675000</v>
      </c>
      <c r="H114" s="19">
        <v>44928</v>
      </c>
      <c r="I114" s="21" t="s">
        <v>351</v>
      </c>
      <c r="J114" s="34" t="s">
        <v>1570</v>
      </c>
      <c r="K114" s="22"/>
      <c r="L114" s="37">
        <v>0</v>
      </c>
      <c r="M114" s="25">
        <v>0</v>
      </c>
      <c r="N114" s="24">
        <f t="shared" si="7"/>
        <v>85675000</v>
      </c>
      <c r="O114" s="39">
        <v>0.55300859598853869</v>
      </c>
      <c r="P114" s="27"/>
      <c r="Q114" s="28"/>
      <c r="R114" s="38"/>
      <c r="T114" s="19">
        <v>44579</v>
      </c>
      <c r="V114" s="45">
        <f t="shared" si="8"/>
        <v>349</v>
      </c>
      <c r="W114" s="44">
        <v>44772</v>
      </c>
      <c r="X114" s="46">
        <f t="shared" si="9"/>
        <v>193</v>
      </c>
      <c r="Y114" s="47">
        <f t="shared" si="10"/>
        <v>0.55300859598853869</v>
      </c>
      <c r="AA114" s="44">
        <f>VLOOKUP(A114,'[2]BASE 2022'!$E$5:$EU$1115,87,0)</f>
        <v>0</v>
      </c>
      <c r="AB114" s="44">
        <f>VLOOKUP(A114,'[2]BASE 2022'!$E$5:$EU$1115,86,0)</f>
        <v>0</v>
      </c>
    </row>
    <row r="115" spans="1:28" ht="17.25" customHeight="1" x14ac:dyDescent="0.3">
      <c r="A115" s="35">
        <v>103</v>
      </c>
      <c r="B115" s="17">
        <v>44585</v>
      </c>
      <c r="C115" s="18">
        <v>44586</v>
      </c>
      <c r="D115" s="31" t="s">
        <v>2476</v>
      </c>
      <c r="E115" s="20" t="s">
        <v>1251</v>
      </c>
      <c r="F115" s="20" t="s">
        <v>659</v>
      </c>
      <c r="G115" s="36">
        <v>85675000</v>
      </c>
      <c r="H115" s="19">
        <v>44935</v>
      </c>
      <c r="I115" s="21" t="s">
        <v>351</v>
      </c>
      <c r="J115" s="34" t="s">
        <v>1571</v>
      </c>
      <c r="K115" s="22"/>
      <c r="L115" s="37">
        <v>0</v>
      </c>
      <c r="M115" s="25">
        <v>0</v>
      </c>
      <c r="N115" s="24">
        <f t="shared" si="7"/>
        <v>85675000</v>
      </c>
      <c r="O115" s="39">
        <v>0.53295128939828085</v>
      </c>
      <c r="P115" s="27"/>
      <c r="Q115" s="28"/>
      <c r="R115" s="38"/>
      <c r="T115" s="19">
        <v>44585</v>
      </c>
      <c r="V115" s="45">
        <f t="shared" si="8"/>
        <v>349</v>
      </c>
      <c r="W115" s="44">
        <v>44772</v>
      </c>
      <c r="X115" s="46">
        <f t="shared" si="9"/>
        <v>186</v>
      </c>
      <c r="Y115" s="47">
        <f t="shared" si="10"/>
        <v>0.53295128939828085</v>
      </c>
      <c r="AA115" s="44">
        <f>VLOOKUP(A115,'[2]BASE 2022'!$E$5:$EU$1115,87,0)</f>
        <v>0</v>
      </c>
      <c r="AB115" s="44">
        <f>VLOOKUP(A115,'[2]BASE 2022'!$E$5:$EU$1115,86,0)</f>
        <v>0</v>
      </c>
    </row>
    <row r="116" spans="1:28" ht="17.25" customHeight="1" x14ac:dyDescent="0.3">
      <c r="A116" s="35">
        <v>104</v>
      </c>
      <c r="B116" s="17">
        <v>44578</v>
      </c>
      <c r="C116" s="18">
        <v>44579</v>
      </c>
      <c r="D116" s="31" t="s">
        <v>2476</v>
      </c>
      <c r="E116" s="20" t="s">
        <v>1252</v>
      </c>
      <c r="F116" s="20" t="s">
        <v>650</v>
      </c>
      <c r="G116" s="36">
        <v>75900000</v>
      </c>
      <c r="H116" s="19">
        <v>44927</v>
      </c>
      <c r="I116" s="21" t="s">
        <v>351</v>
      </c>
      <c r="J116" s="34" t="s">
        <v>1572</v>
      </c>
      <c r="K116" s="22"/>
      <c r="L116" s="37">
        <v>0</v>
      </c>
      <c r="M116" s="25">
        <v>0</v>
      </c>
      <c r="N116" s="24">
        <f t="shared" si="7"/>
        <v>75900000</v>
      </c>
      <c r="O116" s="39">
        <v>0.5545977011494253</v>
      </c>
      <c r="P116" s="27"/>
      <c r="Q116" s="28"/>
      <c r="R116" s="38"/>
      <c r="T116" s="19">
        <v>44578</v>
      </c>
      <c r="V116" s="45">
        <f t="shared" si="8"/>
        <v>348</v>
      </c>
      <c r="W116" s="44">
        <v>44772</v>
      </c>
      <c r="X116" s="46">
        <f t="shared" si="9"/>
        <v>193</v>
      </c>
      <c r="Y116" s="47">
        <f t="shared" si="10"/>
        <v>0.5545977011494253</v>
      </c>
      <c r="AA116" s="44">
        <f>VLOOKUP(A116,'[2]BASE 2022'!$E$5:$EU$1115,87,0)</f>
        <v>0</v>
      </c>
      <c r="AB116" s="44">
        <f>VLOOKUP(A116,'[2]BASE 2022'!$E$5:$EU$1115,86,0)</f>
        <v>0</v>
      </c>
    </row>
    <row r="117" spans="1:28" ht="17.25" customHeight="1" x14ac:dyDescent="0.3">
      <c r="A117" s="35">
        <v>105</v>
      </c>
      <c r="B117" s="17">
        <v>44567</v>
      </c>
      <c r="C117" s="18">
        <v>44575</v>
      </c>
      <c r="D117" s="31" t="s">
        <v>2476</v>
      </c>
      <c r="E117" s="20" t="s">
        <v>2381</v>
      </c>
      <c r="F117" s="20" t="s">
        <v>660</v>
      </c>
      <c r="G117" s="36">
        <v>67980000</v>
      </c>
      <c r="H117" s="19">
        <v>44909</v>
      </c>
      <c r="I117" s="21" t="s">
        <v>351</v>
      </c>
      <c r="J117" s="34" t="s">
        <v>1573</v>
      </c>
      <c r="K117" s="22"/>
      <c r="L117" s="37">
        <v>0</v>
      </c>
      <c r="M117" s="25">
        <v>0</v>
      </c>
      <c r="N117" s="24">
        <f t="shared" si="7"/>
        <v>67980000</v>
      </c>
      <c r="O117" s="39">
        <v>0.58982035928143717</v>
      </c>
      <c r="P117" s="27"/>
      <c r="Q117" s="28"/>
      <c r="R117" s="38"/>
      <c r="T117" s="19">
        <v>44568</v>
      </c>
      <c r="V117" s="45">
        <f t="shared" si="8"/>
        <v>334</v>
      </c>
      <c r="W117" s="44">
        <v>44772</v>
      </c>
      <c r="X117" s="46">
        <f t="shared" si="9"/>
        <v>197</v>
      </c>
      <c r="Y117" s="47">
        <f t="shared" si="10"/>
        <v>0.58982035928143717</v>
      </c>
      <c r="AA117" s="44">
        <f>VLOOKUP(A117,'[2]BASE 2022'!$E$5:$EU$1115,87,0)</f>
        <v>0</v>
      </c>
      <c r="AB117" s="44">
        <f>VLOOKUP(A117,'[2]BASE 2022'!$E$5:$EU$1115,86,0)</f>
        <v>0</v>
      </c>
    </row>
    <row r="118" spans="1:28" ht="17.25" customHeight="1" x14ac:dyDescent="0.3">
      <c r="A118" s="35">
        <v>106</v>
      </c>
      <c r="B118" s="17">
        <v>44567</v>
      </c>
      <c r="C118" s="18">
        <v>44573</v>
      </c>
      <c r="D118" s="31" t="s">
        <v>2476</v>
      </c>
      <c r="E118" s="20" t="s">
        <v>140</v>
      </c>
      <c r="F118" s="20" t="s">
        <v>661</v>
      </c>
      <c r="G118" s="36">
        <v>97727000</v>
      </c>
      <c r="H118" s="19">
        <v>44922</v>
      </c>
      <c r="I118" s="21" t="s">
        <v>351</v>
      </c>
      <c r="J118" s="34" t="s">
        <v>1574</v>
      </c>
      <c r="K118" s="22"/>
      <c r="L118" s="37">
        <v>0</v>
      </c>
      <c r="M118" s="25">
        <v>0</v>
      </c>
      <c r="N118" s="24">
        <f t="shared" si="7"/>
        <v>97727000</v>
      </c>
      <c r="O118" s="39">
        <v>0.57020057306590255</v>
      </c>
      <c r="P118" s="27"/>
      <c r="Q118" s="28"/>
      <c r="R118" s="38"/>
      <c r="T118" s="19">
        <v>44568</v>
      </c>
      <c r="V118" s="45">
        <f t="shared" si="8"/>
        <v>349</v>
      </c>
      <c r="W118" s="44">
        <v>44772</v>
      </c>
      <c r="X118" s="46">
        <f t="shared" si="9"/>
        <v>199</v>
      </c>
      <c r="Y118" s="47">
        <f t="shared" si="10"/>
        <v>0.57020057306590255</v>
      </c>
      <c r="AA118" s="44">
        <f>VLOOKUP(A118,'[2]BASE 2022'!$E$5:$EU$1115,87,0)</f>
        <v>0</v>
      </c>
      <c r="AB118" s="44">
        <f>VLOOKUP(A118,'[2]BASE 2022'!$E$5:$EU$1115,86,0)</f>
        <v>0</v>
      </c>
    </row>
    <row r="119" spans="1:28" ht="17.25" customHeight="1" x14ac:dyDescent="0.3">
      <c r="A119" s="35">
        <v>107</v>
      </c>
      <c r="B119" s="17">
        <v>44567</v>
      </c>
      <c r="C119" s="18">
        <v>44573</v>
      </c>
      <c r="D119" s="31" t="s">
        <v>2476</v>
      </c>
      <c r="E119" s="20" t="s">
        <v>8</v>
      </c>
      <c r="F119" s="20" t="s">
        <v>662</v>
      </c>
      <c r="G119" s="36">
        <v>63699000</v>
      </c>
      <c r="H119" s="19">
        <v>44922</v>
      </c>
      <c r="I119" s="21" t="s">
        <v>351</v>
      </c>
      <c r="J119" s="34" t="s">
        <v>1575</v>
      </c>
      <c r="K119" s="22"/>
      <c r="L119" s="37">
        <v>0</v>
      </c>
      <c r="M119" s="25">
        <v>0</v>
      </c>
      <c r="N119" s="24">
        <f t="shared" si="7"/>
        <v>63699000</v>
      </c>
      <c r="O119" s="39">
        <v>0.57020057306590255</v>
      </c>
      <c r="P119" s="27"/>
      <c r="Q119" s="28"/>
      <c r="R119" s="38"/>
      <c r="T119" s="19">
        <v>44568</v>
      </c>
      <c r="V119" s="45">
        <f t="shared" si="8"/>
        <v>349</v>
      </c>
      <c r="W119" s="44">
        <v>44772</v>
      </c>
      <c r="X119" s="46">
        <f t="shared" si="9"/>
        <v>199</v>
      </c>
      <c r="Y119" s="47">
        <f t="shared" si="10"/>
        <v>0.57020057306590255</v>
      </c>
      <c r="AA119" s="44">
        <f>VLOOKUP(A119,'[2]BASE 2022'!$E$5:$EU$1115,87,0)</f>
        <v>0</v>
      </c>
      <c r="AB119" s="44">
        <f>VLOOKUP(A119,'[2]BASE 2022'!$E$5:$EU$1115,86,0)</f>
        <v>0</v>
      </c>
    </row>
    <row r="120" spans="1:28" ht="17.25" customHeight="1" x14ac:dyDescent="0.3">
      <c r="A120" s="35">
        <v>108</v>
      </c>
      <c r="B120" s="17">
        <v>44567</v>
      </c>
      <c r="C120" s="18">
        <v>44573</v>
      </c>
      <c r="D120" s="31" t="s">
        <v>2476</v>
      </c>
      <c r="E120" s="20" t="s">
        <v>388</v>
      </c>
      <c r="F120" s="20" t="s">
        <v>663</v>
      </c>
      <c r="G120" s="36">
        <v>97727000</v>
      </c>
      <c r="H120" s="19">
        <v>44922</v>
      </c>
      <c r="I120" s="21" t="s">
        <v>351</v>
      </c>
      <c r="J120" s="34" t="s">
        <v>1576</v>
      </c>
      <c r="K120" s="22"/>
      <c r="L120" s="37">
        <v>0</v>
      </c>
      <c r="M120" s="25">
        <v>0</v>
      </c>
      <c r="N120" s="24">
        <f t="shared" si="7"/>
        <v>97727000</v>
      </c>
      <c r="O120" s="39">
        <v>0.57020057306590255</v>
      </c>
      <c r="P120" s="27"/>
      <c r="Q120" s="28"/>
      <c r="R120" s="38"/>
      <c r="T120" s="19">
        <v>44568</v>
      </c>
      <c r="V120" s="45">
        <f t="shared" si="8"/>
        <v>349</v>
      </c>
      <c r="W120" s="44">
        <v>44772</v>
      </c>
      <c r="X120" s="46">
        <f t="shared" si="9"/>
        <v>199</v>
      </c>
      <c r="Y120" s="47">
        <f t="shared" si="10"/>
        <v>0.57020057306590255</v>
      </c>
      <c r="AA120" s="44">
        <f>VLOOKUP(A120,'[2]BASE 2022'!$E$5:$EU$1115,87,0)</f>
        <v>0</v>
      </c>
      <c r="AB120" s="44">
        <f>VLOOKUP(A120,'[2]BASE 2022'!$E$5:$EU$1115,86,0)</f>
        <v>0</v>
      </c>
    </row>
    <row r="121" spans="1:28" ht="17.25" customHeight="1" x14ac:dyDescent="0.3">
      <c r="A121" s="35">
        <v>109</v>
      </c>
      <c r="B121" s="17">
        <v>44567</v>
      </c>
      <c r="C121" s="18">
        <v>44573</v>
      </c>
      <c r="D121" s="31" t="s">
        <v>2476</v>
      </c>
      <c r="E121" s="20" t="s">
        <v>2450</v>
      </c>
      <c r="F121" s="20" t="s">
        <v>664</v>
      </c>
      <c r="G121" s="36">
        <v>97727000</v>
      </c>
      <c r="H121" s="19">
        <v>44922</v>
      </c>
      <c r="I121" s="21" t="s">
        <v>351</v>
      </c>
      <c r="J121" s="34" t="s">
        <v>1577</v>
      </c>
      <c r="K121" s="22"/>
      <c r="L121" s="37">
        <v>0</v>
      </c>
      <c r="M121" s="25">
        <v>0</v>
      </c>
      <c r="N121" s="24">
        <f t="shared" si="7"/>
        <v>97727000</v>
      </c>
      <c r="O121" s="39">
        <v>0.57020057306590255</v>
      </c>
      <c r="P121" s="27"/>
      <c r="Q121" s="28"/>
      <c r="R121" s="38"/>
      <c r="T121" s="19">
        <v>44568</v>
      </c>
      <c r="V121" s="45">
        <f t="shared" si="8"/>
        <v>349</v>
      </c>
      <c r="W121" s="44">
        <v>44772</v>
      </c>
      <c r="X121" s="46">
        <f t="shared" si="9"/>
        <v>199</v>
      </c>
      <c r="Y121" s="47">
        <f t="shared" si="10"/>
        <v>0.57020057306590255</v>
      </c>
      <c r="AA121" s="44">
        <f>VLOOKUP(A121,'[2]BASE 2022'!$E$5:$EU$1115,87,0)</f>
        <v>0</v>
      </c>
      <c r="AB121" s="44">
        <f>VLOOKUP(A121,'[2]BASE 2022'!$E$5:$EU$1115,86,0)</f>
        <v>0</v>
      </c>
    </row>
    <row r="122" spans="1:28" ht="17.25" customHeight="1" x14ac:dyDescent="0.3">
      <c r="A122" s="35">
        <v>110</v>
      </c>
      <c r="B122" s="17">
        <v>44567</v>
      </c>
      <c r="C122" s="18">
        <v>44573</v>
      </c>
      <c r="D122" s="31" t="s">
        <v>2476</v>
      </c>
      <c r="E122" s="20" t="s">
        <v>216</v>
      </c>
      <c r="F122" s="20" t="s">
        <v>665</v>
      </c>
      <c r="G122" s="36">
        <v>106605000</v>
      </c>
      <c r="H122" s="19">
        <v>44921</v>
      </c>
      <c r="I122" s="21" t="s">
        <v>351</v>
      </c>
      <c r="J122" s="34" t="s">
        <v>1578</v>
      </c>
      <c r="K122" s="22"/>
      <c r="L122" s="37">
        <v>0</v>
      </c>
      <c r="M122" s="25">
        <v>0</v>
      </c>
      <c r="N122" s="24">
        <f t="shared" si="7"/>
        <v>106605000</v>
      </c>
      <c r="O122" s="39">
        <v>0.57183908045977017</v>
      </c>
      <c r="P122" s="27"/>
      <c r="Q122" s="28"/>
      <c r="R122" s="38"/>
      <c r="T122" s="19">
        <v>44568</v>
      </c>
      <c r="V122" s="45">
        <f t="shared" si="8"/>
        <v>348</v>
      </c>
      <c r="W122" s="44">
        <v>44772</v>
      </c>
      <c r="X122" s="46">
        <f t="shared" si="9"/>
        <v>199</v>
      </c>
      <c r="Y122" s="47">
        <f t="shared" si="10"/>
        <v>0.57183908045977017</v>
      </c>
      <c r="AA122" s="44">
        <f>VLOOKUP(A122,'[2]BASE 2022'!$E$5:$EU$1115,87,0)</f>
        <v>0</v>
      </c>
      <c r="AB122" s="44">
        <f>VLOOKUP(A122,'[2]BASE 2022'!$E$5:$EU$1115,86,0)</f>
        <v>0</v>
      </c>
    </row>
    <row r="123" spans="1:28" ht="17.25" customHeight="1" x14ac:dyDescent="0.3">
      <c r="A123" s="35">
        <v>111</v>
      </c>
      <c r="B123" s="17">
        <v>44567</v>
      </c>
      <c r="C123" s="18">
        <v>44573</v>
      </c>
      <c r="D123" s="31" t="s">
        <v>2476</v>
      </c>
      <c r="E123" s="20" t="s">
        <v>311</v>
      </c>
      <c r="F123" s="20" t="s">
        <v>666</v>
      </c>
      <c r="G123" s="36">
        <v>118450000</v>
      </c>
      <c r="H123" s="19">
        <v>44922</v>
      </c>
      <c r="I123" s="21" t="s">
        <v>351</v>
      </c>
      <c r="J123" s="34" t="s">
        <v>1579</v>
      </c>
      <c r="K123" s="22"/>
      <c r="L123" s="37">
        <v>0</v>
      </c>
      <c r="M123" s="25">
        <v>0</v>
      </c>
      <c r="N123" s="24">
        <f t="shared" si="7"/>
        <v>118450000</v>
      </c>
      <c r="O123" s="39">
        <v>0.57020057306590255</v>
      </c>
      <c r="P123" s="27"/>
      <c r="Q123" s="28"/>
      <c r="R123" s="38"/>
      <c r="T123" s="19">
        <v>44568</v>
      </c>
      <c r="V123" s="45">
        <f t="shared" si="8"/>
        <v>349</v>
      </c>
      <c r="W123" s="44">
        <v>44772</v>
      </c>
      <c r="X123" s="46">
        <f t="shared" si="9"/>
        <v>199</v>
      </c>
      <c r="Y123" s="47">
        <f t="shared" si="10"/>
        <v>0.57020057306590255</v>
      </c>
      <c r="AA123" s="44">
        <f>VLOOKUP(A123,'[2]BASE 2022'!$E$5:$EU$1115,87,0)</f>
        <v>0</v>
      </c>
      <c r="AB123" s="44">
        <f>VLOOKUP(A123,'[2]BASE 2022'!$E$5:$EU$1115,86,0)</f>
        <v>0</v>
      </c>
    </row>
    <row r="124" spans="1:28" ht="17.25" customHeight="1" x14ac:dyDescent="0.3">
      <c r="A124" s="35">
        <v>112</v>
      </c>
      <c r="B124" s="17">
        <v>44567</v>
      </c>
      <c r="C124" s="18">
        <v>44572</v>
      </c>
      <c r="D124" s="31" t="s">
        <v>2477</v>
      </c>
      <c r="E124" s="20" t="s">
        <v>2489</v>
      </c>
      <c r="F124" s="20" t="s">
        <v>667</v>
      </c>
      <c r="G124" s="36">
        <v>39201800</v>
      </c>
      <c r="H124" s="19">
        <v>44921</v>
      </c>
      <c r="I124" s="21" t="s">
        <v>351</v>
      </c>
      <c r="J124" s="34" t="s">
        <v>1580</v>
      </c>
      <c r="K124" s="22"/>
      <c r="L124" s="37">
        <v>0</v>
      </c>
      <c r="M124" s="25">
        <v>0</v>
      </c>
      <c r="N124" s="24">
        <f t="shared" si="7"/>
        <v>39201800</v>
      </c>
      <c r="O124" s="39">
        <v>0.57306590257879653</v>
      </c>
      <c r="P124" s="27"/>
      <c r="Q124" s="28"/>
      <c r="R124" s="38"/>
      <c r="T124" s="19">
        <v>44567</v>
      </c>
      <c r="V124" s="45">
        <f t="shared" si="8"/>
        <v>349</v>
      </c>
      <c r="W124" s="44">
        <v>44772</v>
      </c>
      <c r="X124" s="46">
        <f t="shared" si="9"/>
        <v>200</v>
      </c>
      <c r="Y124" s="47">
        <f t="shared" si="10"/>
        <v>0.57306590257879653</v>
      </c>
      <c r="AA124" s="44">
        <f>VLOOKUP(A124,'[2]BASE 2022'!$E$5:$EU$1115,87,0)</f>
        <v>0</v>
      </c>
      <c r="AB124" s="44">
        <f>VLOOKUP(A124,'[2]BASE 2022'!$E$5:$EU$1115,86,0)</f>
        <v>0</v>
      </c>
    </row>
    <row r="125" spans="1:28" ht="17.25" customHeight="1" x14ac:dyDescent="0.3">
      <c r="A125" s="35">
        <v>113</v>
      </c>
      <c r="B125" s="17">
        <v>44567</v>
      </c>
      <c r="C125" s="18">
        <v>44572</v>
      </c>
      <c r="D125" s="31" t="s">
        <v>2477</v>
      </c>
      <c r="E125" s="20" t="s">
        <v>399</v>
      </c>
      <c r="F125" s="20" t="s">
        <v>668</v>
      </c>
      <c r="G125" s="36">
        <v>39201800</v>
      </c>
      <c r="H125" s="19">
        <v>44921</v>
      </c>
      <c r="I125" s="21" t="s">
        <v>351</v>
      </c>
      <c r="J125" s="34" t="s">
        <v>1581</v>
      </c>
      <c r="K125" s="22"/>
      <c r="L125" s="37">
        <v>0</v>
      </c>
      <c r="M125" s="25">
        <v>0</v>
      </c>
      <c r="N125" s="24">
        <f t="shared" si="7"/>
        <v>39201800</v>
      </c>
      <c r="O125" s="39">
        <v>0.57306590257879653</v>
      </c>
      <c r="P125" s="27"/>
      <c r="Q125" s="28"/>
      <c r="R125" s="38"/>
      <c r="T125" s="19">
        <v>44568</v>
      </c>
      <c r="V125" s="45">
        <f t="shared" si="8"/>
        <v>349</v>
      </c>
      <c r="W125" s="44">
        <v>44772</v>
      </c>
      <c r="X125" s="46">
        <f t="shared" si="9"/>
        <v>200</v>
      </c>
      <c r="Y125" s="47">
        <f t="shared" si="10"/>
        <v>0.57306590257879653</v>
      </c>
      <c r="AA125" s="44">
        <f>VLOOKUP(A125,'[2]BASE 2022'!$E$5:$EU$1115,87,0)</f>
        <v>0</v>
      </c>
      <c r="AB125" s="44">
        <f>VLOOKUP(A125,'[2]BASE 2022'!$E$5:$EU$1115,86,0)</f>
        <v>0</v>
      </c>
    </row>
    <row r="126" spans="1:28" ht="17.25" customHeight="1" x14ac:dyDescent="0.3">
      <c r="A126" s="35">
        <v>114</v>
      </c>
      <c r="B126" s="17">
        <v>44567</v>
      </c>
      <c r="C126" s="18">
        <v>44572</v>
      </c>
      <c r="D126" s="31" t="s">
        <v>2476</v>
      </c>
      <c r="E126" s="20" t="s">
        <v>46</v>
      </c>
      <c r="F126" s="20" t="s">
        <v>669</v>
      </c>
      <c r="G126" s="36">
        <v>40800000</v>
      </c>
      <c r="H126" s="19">
        <v>44844</v>
      </c>
      <c r="I126" s="21" t="s">
        <v>351</v>
      </c>
      <c r="J126" s="34" t="s">
        <v>1582</v>
      </c>
      <c r="K126" s="22">
        <v>1</v>
      </c>
      <c r="L126" s="37">
        <v>20400000</v>
      </c>
      <c r="M126" s="25">
        <v>0</v>
      </c>
      <c r="N126" s="24">
        <f t="shared" si="7"/>
        <v>61200000</v>
      </c>
      <c r="O126" s="39">
        <v>0.73529411764705888</v>
      </c>
      <c r="P126" s="27"/>
      <c r="Q126" s="28"/>
      <c r="R126" s="38"/>
      <c r="T126" s="19">
        <v>44567</v>
      </c>
      <c r="V126" s="45">
        <f t="shared" si="8"/>
        <v>272</v>
      </c>
      <c r="W126" s="44">
        <v>44772</v>
      </c>
      <c r="X126" s="46">
        <f t="shared" si="9"/>
        <v>200</v>
      </c>
      <c r="Y126" s="47">
        <f t="shared" si="10"/>
        <v>0.73529411764705888</v>
      </c>
      <c r="AA126" s="44">
        <f>VLOOKUP(A126,'[2]BASE 2022'!$E$5:$EU$1115,87,0)</f>
        <v>44753</v>
      </c>
      <c r="AB126" s="44">
        <f>VLOOKUP(A126,'[2]BASE 2022'!$E$5:$EU$1115,86,0)</f>
        <v>44750</v>
      </c>
    </row>
    <row r="127" spans="1:28" ht="17.25" customHeight="1" x14ac:dyDescent="0.3">
      <c r="A127" s="35">
        <v>115</v>
      </c>
      <c r="B127" s="17">
        <v>44567</v>
      </c>
      <c r="C127" s="18">
        <v>44572</v>
      </c>
      <c r="D127" s="31" t="s">
        <v>2476</v>
      </c>
      <c r="E127" s="20" t="s">
        <v>538</v>
      </c>
      <c r="F127" s="20" t="s">
        <v>670</v>
      </c>
      <c r="G127" s="36">
        <v>80300000</v>
      </c>
      <c r="H127" s="19">
        <v>44905</v>
      </c>
      <c r="I127" s="21" t="s">
        <v>351</v>
      </c>
      <c r="J127" s="34" t="s">
        <v>1583</v>
      </c>
      <c r="K127" s="22"/>
      <c r="L127" s="37">
        <v>0</v>
      </c>
      <c r="M127" s="25">
        <v>0</v>
      </c>
      <c r="N127" s="24">
        <f t="shared" si="7"/>
        <v>80300000</v>
      </c>
      <c r="O127" s="39">
        <v>0.60060060060060061</v>
      </c>
      <c r="P127" s="27"/>
      <c r="Q127" s="28"/>
      <c r="R127" s="38"/>
      <c r="T127" s="19">
        <v>44567</v>
      </c>
      <c r="V127" s="45">
        <f t="shared" si="8"/>
        <v>333</v>
      </c>
      <c r="W127" s="44">
        <v>44772</v>
      </c>
      <c r="X127" s="46">
        <f t="shared" si="9"/>
        <v>200</v>
      </c>
      <c r="Y127" s="47">
        <f t="shared" si="10"/>
        <v>0.60060060060060061</v>
      </c>
      <c r="AA127" s="44">
        <f>VLOOKUP(A127,'[2]BASE 2022'!$E$5:$EU$1115,87,0)</f>
        <v>0</v>
      </c>
      <c r="AB127" s="44">
        <f>VLOOKUP(A127,'[2]BASE 2022'!$E$5:$EU$1115,86,0)</f>
        <v>0</v>
      </c>
    </row>
    <row r="128" spans="1:28" ht="17.25" customHeight="1" x14ac:dyDescent="0.3">
      <c r="A128" s="35">
        <v>116</v>
      </c>
      <c r="B128" s="17">
        <v>44567</v>
      </c>
      <c r="C128" s="18">
        <v>44572</v>
      </c>
      <c r="D128" s="31" t="s">
        <v>2476</v>
      </c>
      <c r="E128" s="20" t="s">
        <v>228</v>
      </c>
      <c r="F128" s="20" t="s">
        <v>671</v>
      </c>
      <c r="G128" s="36">
        <v>85675000</v>
      </c>
      <c r="H128" s="19">
        <v>44920</v>
      </c>
      <c r="I128" s="21" t="s">
        <v>351</v>
      </c>
      <c r="J128" s="34" t="s">
        <v>1584</v>
      </c>
      <c r="K128" s="22"/>
      <c r="L128" s="37">
        <v>0</v>
      </c>
      <c r="M128" s="25">
        <v>0</v>
      </c>
      <c r="N128" s="24">
        <f t="shared" si="7"/>
        <v>85675000</v>
      </c>
      <c r="O128" s="39">
        <v>0.57471264367816088</v>
      </c>
      <c r="P128" s="27"/>
      <c r="Q128" s="28"/>
      <c r="R128" s="38"/>
      <c r="T128" s="19">
        <v>44568</v>
      </c>
      <c r="V128" s="45">
        <f t="shared" si="8"/>
        <v>348</v>
      </c>
      <c r="W128" s="44">
        <v>44772</v>
      </c>
      <c r="X128" s="46">
        <f t="shared" si="9"/>
        <v>200</v>
      </c>
      <c r="Y128" s="47">
        <f t="shared" si="10"/>
        <v>0.57471264367816088</v>
      </c>
      <c r="AA128" s="44">
        <f>VLOOKUP(A128,'[2]BASE 2022'!$E$5:$EU$1115,87,0)</f>
        <v>0</v>
      </c>
      <c r="AB128" s="44">
        <f>VLOOKUP(A128,'[2]BASE 2022'!$E$5:$EU$1115,86,0)</f>
        <v>0</v>
      </c>
    </row>
    <row r="129" spans="1:28" ht="17.25" customHeight="1" x14ac:dyDescent="0.3">
      <c r="A129" s="35">
        <v>117</v>
      </c>
      <c r="B129" s="17">
        <v>44567</v>
      </c>
      <c r="C129" s="18">
        <v>44569</v>
      </c>
      <c r="D129" s="31" t="s">
        <v>2476</v>
      </c>
      <c r="E129" s="20" t="s">
        <v>222</v>
      </c>
      <c r="F129" s="20" t="s">
        <v>672</v>
      </c>
      <c r="G129" s="36">
        <v>58300000</v>
      </c>
      <c r="H129" s="19">
        <v>44901</v>
      </c>
      <c r="I129" s="21" t="s">
        <v>351</v>
      </c>
      <c r="J129" s="34" t="s">
        <v>1585</v>
      </c>
      <c r="K129" s="22"/>
      <c r="L129" s="37">
        <v>0</v>
      </c>
      <c r="M129" s="25">
        <v>0</v>
      </c>
      <c r="N129" s="24">
        <f t="shared" si="7"/>
        <v>58300000</v>
      </c>
      <c r="O129" s="39">
        <v>0.61144578313253017</v>
      </c>
      <c r="P129" s="27"/>
      <c r="Q129" s="28"/>
      <c r="R129" s="38"/>
      <c r="T129" s="19">
        <v>44568</v>
      </c>
      <c r="V129" s="45">
        <f t="shared" si="8"/>
        <v>332</v>
      </c>
      <c r="W129" s="44">
        <v>44772</v>
      </c>
      <c r="X129" s="46">
        <f t="shared" si="9"/>
        <v>203</v>
      </c>
      <c r="Y129" s="47">
        <f t="shared" si="10"/>
        <v>0.61144578313253017</v>
      </c>
      <c r="AA129" s="44">
        <f>VLOOKUP(A129,'[2]BASE 2022'!$E$5:$EU$1115,87,0)</f>
        <v>0</v>
      </c>
      <c r="AB129" s="44">
        <f>VLOOKUP(A129,'[2]BASE 2022'!$E$5:$EU$1115,86,0)</f>
        <v>0</v>
      </c>
    </row>
    <row r="130" spans="1:28" ht="17.25" customHeight="1" x14ac:dyDescent="0.3">
      <c r="A130" s="35">
        <v>118</v>
      </c>
      <c r="B130" s="17">
        <v>44567</v>
      </c>
      <c r="C130" s="18">
        <v>44572</v>
      </c>
      <c r="D130" s="31" t="s">
        <v>2476</v>
      </c>
      <c r="E130" s="20" t="s">
        <v>341</v>
      </c>
      <c r="F130" s="20" t="s">
        <v>673</v>
      </c>
      <c r="G130" s="36">
        <v>58300000</v>
      </c>
      <c r="H130" s="19">
        <v>44905</v>
      </c>
      <c r="I130" s="21" t="s">
        <v>351</v>
      </c>
      <c r="J130" s="34" t="s">
        <v>1586</v>
      </c>
      <c r="K130" s="22"/>
      <c r="L130" s="37">
        <v>0</v>
      </c>
      <c r="M130" s="25">
        <v>0</v>
      </c>
      <c r="N130" s="24">
        <f t="shared" si="7"/>
        <v>58300000</v>
      </c>
      <c r="O130" s="39">
        <v>0.60060060060060061</v>
      </c>
      <c r="P130" s="27"/>
      <c r="Q130" s="28"/>
      <c r="R130" s="38"/>
      <c r="T130" s="19">
        <v>44568</v>
      </c>
      <c r="V130" s="45">
        <f t="shared" si="8"/>
        <v>333</v>
      </c>
      <c r="W130" s="44">
        <v>44772</v>
      </c>
      <c r="X130" s="46">
        <f t="shared" si="9"/>
        <v>200</v>
      </c>
      <c r="Y130" s="47">
        <f t="shared" si="10"/>
        <v>0.60060060060060061</v>
      </c>
      <c r="AA130" s="44">
        <f>VLOOKUP(A130,'[2]BASE 2022'!$E$5:$EU$1115,87,0)</f>
        <v>0</v>
      </c>
      <c r="AB130" s="44">
        <f>VLOOKUP(A130,'[2]BASE 2022'!$E$5:$EU$1115,86,0)</f>
        <v>0</v>
      </c>
    </row>
    <row r="131" spans="1:28" ht="17.25" customHeight="1" x14ac:dyDescent="0.3">
      <c r="A131" s="35">
        <v>119</v>
      </c>
      <c r="B131" s="17">
        <v>44567</v>
      </c>
      <c r="C131" s="18">
        <v>44572</v>
      </c>
      <c r="D131" s="31" t="s">
        <v>2476</v>
      </c>
      <c r="E131" s="20" t="s">
        <v>41</v>
      </c>
      <c r="F131" s="20" t="s">
        <v>674</v>
      </c>
      <c r="G131" s="36">
        <v>104500000</v>
      </c>
      <c r="H131" s="19">
        <v>44905</v>
      </c>
      <c r="I131" s="21" t="s">
        <v>351</v>
      </c>
      <c r="J131" s="34" t="s">
        <v>1587</v>
      </c>
      <c r="K131" s="22"/>
      <c r="L131" s="37">
        <v>0</v>
      </c>
      <c r="M131" s="25">
        <v>0</v>
      </c>
      <c r="N131" s="24">
        <f t="shared" si="7"/>
        <v>104500000</v>
      </c>
      <c r="O131" s="39">
        <v>0.60060060060060061</v>
      </c>
      <c r="P131" s="27"/>
      <c r="Q131" s="28"/>
      <c r="R131" s="38"/>
      <c r="T131" s="19">
        <v>44568</v>
      </c>
      <c r="V131" s="45">
        <f t="shared" si="8"/>
        <v>333</v>
      </c>
      <c r="W131" s="44">
        <v>44772</v>
      </c>
      <c r="X131" s="46">
        <f t="shared" si="9"/>
        <v>200</v>
      </c>
      <c r="Y131" s="47">
        <f t="shared" si="10"/>
        <v>0.60060060060060061</v>
      </c>
      <c r="AA131" s="44">
        <f>VLOOKUP(A131,'[2]BASE 2022'!$E$5:$EU$1115,87,0)</f>
        <v>0</v>
      </c>
      <c r="AB131" s="44">
        <f>VLOOKUP(A131,'[2]BASE 2022'!$E$5:$EU$1115,86,0)</f>
        <v>0</v>
      </c>
    </row>
    <row r="132" spans="1:28" ht="17.25" customHeight="1" x14ac:dyDescent="0.3">
      <c r="A132" s="35">
        <v>120</v>
      </c>
      <c r="B132" s="17">
        <v>44567</v>
      </c>
      <c r="C132" s="18">
        <v>44572</v>
      </c>
      <c r="D132" s="31" t="s">
        <v>2476</v>
      </c>
      <c r="E132" s="20" t="s">
        <v>53</v>
      </c>
      <c r="F132" s="20" t="s">
        <v>675</v>
      </c>
      <c r="G132" s="36">
        <v>89507000</v>
      </c>
      <c r="H132" s="19">
        <v>44905</v>
      </c>
      <c r="I132" s="21" t="s">
        <v>351</v>
      </c>
      <c r="J132" s="34" t="s">
        <v>1588</v>
      </c>
      <c r="K132" s="22"/>
      <c r="L132" s="37">
        <v>0</v>
      </c>
      <c r="M132" s="25">
        <v>0</v>
      </c>
      <c r="N132" s="24">
        <f t="shared" si="7"/>
        <v>89507000</v>
      </c>
      <c r="O132" s="39">
        <v>0.60060060060060061</v>
      </c>
      <c r="P132" s="27"/>
      <c r="Q132" s="28"/>
      <c r="R132" s="38"/>
      <c r="T132" s="19">
        <v>44568</v>
      </c>
      <c r="V132" s="45">
        <f t="shared" si="8"/>
        <v>333</v>
      </c>
      <c r="W132" s="44">
        <v>44772</v>
      </c>
      <c r="X132" s="46">
        <f t="shared" si="9"/>
        <v>200</v>
      </c>
      <c r="Y132" s="47">
        <f t="shared" si="10"/>
        <v>0.60060060060060061</v>
      </c>
      <c r="AA132" s="44">
        <f>VLOOKUP(A132,'[2]BASE 2022'!$E$5:$EU$1115,87,0)</f>
        <v>0</v>
      </c>
      <c r="AB132" s="44">
        <f>VLOOKUP(A132,'[2]BASE 2022'!$E$5:$EU$1115,86,0)</f>
        <v>0</v>
      </c>
    </row>
    <row r="133" spans="1:28" ht="17.25" customHeight="1" x14ac:dyDescent="0.3">
      <c r="A133" s="35">
        <v>121</v>
      </c>
      <c r="B133" s="17">
        <v>44567</v>
      </c>
      <c r="C133" s="18">
        <v>44569</v>
      </c>
      <c r="D133" s="31" t="s">
        <v>2476</v>
      </c>
      <c r="E133" s="20" t="s">
        <v>430</v>
      </c>
      <c r="F133" s="20" t="s">
        <v>676</v>
      </c>
      <c r="G133" s="36">
        <v>47586000</v>
      </c>
      <c r="H133" s="19">
        <v>44902</v>
      </c>
      <c r="I133" s="21" t="s">
        <v>351</v>
      </c>
      <c r="J133" s="34" t="s">
        <v>1589</v>
      </c>
      <c r="K133" s="22"/>
      <c r="L133" s="37">
        <v>0</v>
      </c>
      <c r="M133" s="25">
        <v>0</v>
      </c>
      <c r="N133" s="24">
        <f t="shared" si="7"/>
        <v>47586000</v>
      </c>
      <c r="O133" s="39">
        <v>0.60960960960960964</v>
      </c>
      <c r="P133" s="27"/>
      <c r="Q133" s="28"/>
      <c r="R133" s="38"/>
      <c r="T133" s="19">
        <v>44568</v>
      </c>
      <c r="V133" s="45">
        <f t="shared" si="8"/>
        <v>333</v>
      </c>
      <c r="W133" s="44">
        <v>44772</v>
      </c>
      <c r="X133" s="46">
        <f t="shared" si="9"/>
        <v>203</v>
      </c>
      <c r="Y133" s="47">
        <f t="shared" si="10"/>
        <v>0.60960960960960964</v>
      </c>
      <c r="AA133" s="44">
        <f>VLOOKUP(A133,'[2]BASE 2022'!$E$5:$EU$1115,87,0)</f>
        <v>0</v>
      </c>
      <c r="AB133" s="44">
        <f>VLOOKUP(A133,'[2]BASE 2022'!$E$5:$EU$1115,86,0)</f>
        <v>0</v>
      </c>
    </row>
    <row r="134" spans="1:28" ht="17.25" customHeight="1" x14ac:dyDescent="0.3">
      <c r="A134" s="35">
        <v>122</v>
      </c>
      <c r="B134" s="17">
        <v>44567</v>
      </c>
      <c r="C134" s="18">
        <v>44568</v>
      </c>
      <c r="D134" s="31" t="s">
        <v>2477</v>
      </c>
      <c r="E134" s="20" t="s">
        <v>381</v>
      </c>
      <c r="F134" s="20" t="s">
        <v>677</v>
      </c>
      <c r="G134" s="36">
        <v>32890000</v>
      </c>
      <c r="H134" s="19">
        <v>44916</v>
      </c>
      <c r="I134" s="21" t="s">
        <v>351</v>
      </c>
      <c r="J134" s="34" t="s">
        <v>1590</v>
      </c>
      <c r="K134" s="22"/>
      <c r="L134" s="37">
        <v>0</v>
      </c>
      <c r="M134" s="25">
        <v>0</v>
      </c>
      <c r="N134" s="24">
        <f t="shared" si="7"/>
        <v>32890000</v>
      </c>
      <c r="O134" s="39">
        <v>0.58620689655172409</v>
      </c>
      <c r="P134" s="27"/>
      <c r="Q134" s="28"/>
      <c r="R134" s="38"/>
      <c r="T134" s="19">
        <v>44567</v>
      </c>
      <c r="V134" s="45">
        <f t="shared" si="8"/>
        <v>348</v>
      </c>
      <c r="W134" s="44">
        <v>44772</v>
      </c>
      <c r="X134" s="46">
        <f t="shared" si="9"/>
        <v>204</v>
      </c>
      <c r="Y134" s="47">
        <f t="shared" si="10"/>
        <v>0.58620689655172409</v>
      </c>
      <c r="AA134" s="44">
        <f>VLOOKUP(A134,'[2]BASE 2022'!$E$5:$EU$1115,87,0)</f>
        <v>0</v>
      </c>
      <c r="AB134" s="44">
        <f>VLOOKUP(A134,'[2]BASE 2022'!$E$5:$EU$1115,86,0)</f>
        <v>0</v>
      </c>
    </row>
    <row r="135" spans="1:28" ht="17.25" customHeight="1" x14ac:dyDescent="0.3">
      <c r="A135" s="35">
        <v>123</v>
      </c>
      <c r="B135" s="17">
        <v>44572</v>
      </c>
      <c r="C135" s="18">
        <v>44573</v>
      </c>
      <c r="D135" s="31" t="s">
        <v>2476</v>
      </c>
      <c r="E135" s="20" t="s">
        <v>257</v>
      </c>
      <c r="F135" s="20" t="s">
        <v>678</v>
      </c>
      <c r="G135" s="36">
        <v>60950000</v>
      </c>
      <c r="H135" s="19">
        <v>44921</v>
      </c>
      <c r="I135" s="21" t="s">
        <v>351</v>
      </c>
      <c r="J135" s="34" t="s">
        <v>1591</v>
      </c>
      <c r="K135" s="22"/>
      <c r="L135" s="37">
        <v>0</v>
      </c>
      <c r="M135" s="25">
        <v>0</v>
      </c>
      <c r="N135" s="24">
        <f t="shared" si="7"/>
        <v>60950000</v>
      </c>
      <c r="O135" s="39">
        <v>0.57183908045977017</v>
      </c>
      <c r="P135" s="27"/>
      <c r="Q135" s="28"/>
      <c r="R135" s="38"/>
      <c r="T135" s="19">
        <v>44572</v>
      </c>
      <c r="V135" s="45">
        <f t="shared" si="8"/>
        <v>348</v>
      </c>
      <c r="W135" s="44">
        <v>44772</v>
      </c>
      <c r="X135" s="46">
        <f t="shared" si="9"/>
        <v>199</v>
      </c>
      <c r="Y135" s="47">
        <f t="shared" si="10"/>
        <v>0.57183908045977017</v>
      </c>
      <c r="AA135" s="44">
        <f>VLOOKUP(A135,'[2]BASE 2022'!$E$5:$EU$1115,87,0)</f>
        <v>0</v>
      </c>
      <c r="AB135" s="44">
        <f>VLOOKUP(A135,'[2]BASE 2022'!$E$5:$EU$1115,86,0)</f>
        <v>0</v>
      </c>
    </row>
    <row r="136" spans="1:28" ht="17.25" customHeight="1" x14ac:dyDescent="0.3">
      <c r="A136" s="35">
        <v>124</v>
      </c>
      <c r="B136" s="17">
        <v>44567</v>
      </c>
      <c r="C136" s="18">
        <v>44573</v>
      </c>
      <c r="D136" s="31" t="s">
        <v>2476</v>
      </c>
      <c r="E136" s="20" t="s">
        <v>219</v>
      </c>
      <c r="F136" s="20" t="s">
        <v>679</v>
      </c>
      <c r="G136" s="36">
        <v>60950000</v>
      </c>
      <c r="H136" s="19">
        <v>44921</v>
      </c>
      <c r="I136" s="21" t="s">
        <v>351</v>
      </c>
      <c r="J136" s="34" t="s">
        <v>1592</v>
      </c>
      <c r="K136" s="22"/>
      <c r="L136" s="37">
        <v>0</v>
      </c>
      <c r="M136" s="25">
        <v>0</v>
      </c>
      <c r="N136" s="24">
        <f t="shared" si="7"/>
        <v>60950000</v>
      </c>
      <c r="O136" s="39">
        <v>0.57183908045977017</v>
      </c>
      <c r="P136" s="27"/>
      <c r="Q136" s="28"/>
      <c r="R136" s="38"/>
      <c r="T136" s="19">
        <v>44568</v>
      </c>
      <c r="V136" s="45">
        <f t="shared" si="8"/>
        <v>348</v>
      </c>
      <c r="W136" s="44">
        <v>44772</v>
      </c>
      <c r="X136" s="46">
        <f t="shared" si="9"/>
        <v>199</v>
      </c>
      <c r="Y136" s="47">
        <f t="shared" si="10"/>
        <v>0.57183908045977017</v>
      </c>
      <c r="AA136" s="44">
        <f>VLOOKUP(A136,'[2]BASE 2022'!$E$5:$EU$1115,87,0)</f>
        <v>0</v>
      </c>
      <c r="AB136" s="44">
        <f>VLOOKUP(A136,'[2]BASE 2022'!$E$5:$EU$1115,86,0)</f>
        <v>0</v>
      </c>
    </row>
    <row r="137" spans="1:28" ht="17.25" customHeight="1" x14ac:dyDescent="0.3">
      <c r="A137" s="35">
        <v>125</v>
      </c>
      <c r="B137" s="17">
        <v>44567</v>
      </c>
      <c r="C137" s="18">
        <v>44573</v>
      </c>
      <c r="D137" s="31" t="s">
        <v>2476</v>
      </c>
      <c r="E137" s="20" t="s">
        <v>2451</v>
      </c>
      <c r="F137" s="20" t="s">
        <v>680</v>
      </c>
      <c r="G137" s="36">
        <v>60950000</v>
      </c>
      <c r="H137" s="19">
        <v>44921</v>
      </c>
      <c r="I137" s="21" t="s">
        <v>351</v>
      </c>
      <c r="J137" s="34" t="s">
        <v>1593</v>
      </c>
      <c r="K137" s="22"/>
      <c r="L137" s="37">
        <v>0</v>
      </c>
      <c r="M137" s="25">
        <v>0</v>
      </c>
      <c r="N137" s="24">
        <f t="shared" si="7"/>
        <v>60950000</v>
      </c>
      <c r="O137" s="39">
        <v>0.57183908045977017</v>
      </c>
      <c r="P137" s="27"/>
      <c r="Q137" s="28"/>
      <c r="R137" s="38"/>
      <c r="T137" s="19">
        <v>44568</v>
      </c>
      <c r="V137" s="45">
        <f t="shared" si="8"/>
        <v>348</v>
      </c>
      <c r="W137" s="44">
        <v>44772</v>
      </c>
      <c r="X137" s="46">
        <f t="shared" si="9"/>
        <v>199</v>
      </c>
      <c r="Y137" s="47">
        <f t="shared" si="10"/>
        <v>0.57183908045977017</v>
      </c>
      <c r="AA137" s="44">
        <f>VLOOKUP(A137,'[2]BASE 2022'!$E$5:$EU$1115,87,0)</f>
        <v>0</v>
      </c>
      <c r="AB137" s="44">
        <f>VLOOKUP(A137,'[2]BASE 2022'!$E$5:$EU$1115,86,0)</f>
        <v>0</v>
      </c>
    </row>
    <row r="138" spans="1:28" ht="17.25" customHeight="1" x14ac:dyDescent="0.3">
      <c r="A138" s="35">
        <v>126</v>
      </c>
      <c r="B138" s="17">
        <v>44568</v>
      </c>
      <c r="C138" s="18">
        <v>44573</v>
      </c>
      <c r="D138" s="31" t="s">
        <v>2476</v>
      </c>
      <c r="E138" s="20" t="s">
        <v>133</v>
      </c>
      <c r="F138" s="20" t="s">
        <v>681</v>
      </c>
      <c r="G138" s="36">
        <v>106605000</v>
      </c>
      <c r="H138" s="19">
        <v>44921</v>
      </c>
      <c r="I138" s="21" t="s">
        <v>351</v>
      </c>
      <c r="J138" s="34" t="s">
        <v>1594</v>
      </c>
      <c r="K138" s="22"/>
      <c r="L138" s="37">
        <v>0</v>
      </c>
      <c r="M138" s="25">
        <v>0</v>
      </c>
      <c r="N138" s="24">
        <f t="shared" si="7"/>
        <v>106605000</v>
      </c>
      <c r="O138" s="39">
        <v>0.57183908045977017</v>
      </c>
      <c r="P138" s="27"/>
      <c r="Q138" s="28"/>
      <c r="R138" s="38"/>
      <c r="T138" s="19">
        <v>44572</v>
      </c>
      <c r="V138" s="45">
        <f t="shared" si="8"/>
        <v>348</v>
      </c>
      <c r="W138" s="44">
        <v>44772</v>
      </c>
      <c r="X138" s="46">
        <f t="shared" si="9"/>
        <v>199</v>
      </c>
      <c r="Y138" s="47">
        <f t="shared" si="10"/>
        <v>0.57183908045977017</v>
      </c>
      <c r="AA138" s="44">
        <f>VLOOKUP(A138,'[2]BASE 2022'!$E$5:$EU$1115,87,0)</f>
        <v>0</v>
      </c>
      <c r="AB138" s="44">
        <f>VLOOKUP(A138,'[2]BASE 2022'!$E$5:$EU$1115,86,0)</f>
        <v>0</v>
      </c>
    </row>
    <row r="139" spans="1:28" ht="17.25" customHeight="1" x14ac:dyDescent="0.3">
      <c r="A139" s="35">
        <v>127</v>
      </c>
      <c r="B139" s="17">
        <v>44568</v>
      </c>
      <c r="C139" s="18">
        <v>44573</v>
      </c>
      <c r="D139" s="31" t="s">
        <v>2476</v>
      </c>
      <c r="E139" s="20" t="s">
        <v>421</v>
      </c>
      <c r="F139" s="20" t="s">
        <v>682</v>
      </c>
      <c r="G139" s="36">
        <v>60950000</v>
      </c>
      <c r="H139" s="19">
        <v>44921</v>
      </c>
      <c r="I139" s="21" t="s">
        <v>351</v>
      </c>
      <c r="J139" s="34" t="s">
        <v>1595</v>
      </c>
      <c r="K139" s="22"/>
      <c r="L139" s="37">
        <v>0</v>
      </c>
      <c r="M139" s="25">
        <v>0</v>
      </c>
      <c r="N139" s="24">
        <f t="shared" si="7"/>
        <v>60950000</v>
      </c>
      <c r="O139" s="39">
        <v>0.57183908045977017</v>
      </c>
      <c r="P139" s="27"/>
      <c r="Q139" s="28"/>
      <c r="R139" s="38"/>
      <c r="T139" s="19">
        <v>44568</v>
      </c>
      <c r="V139" s="45">
        <f t="shared" si="8"/>
        <v>348</v>
      </c>
      <c r="W139" s="44">
        <v>44772</v>
      </c>
      <c r="X139" s="46">
        <f t="shared" si="9"/>
        <v>199</v>
      </c>
      <c r="Y139" s="47">
        <f t="shared" si="10"/>
        <v>0.57183908045977017</v>
      </c>
      <c r="AA139" s="44">
        <f>VLOOKUP(A139,'[2]BASE 2022'!$E$5:$EU$1115,87,0)</f>
        <v>0</v>
      </c>
      <c r="AB139" s="44">
        <f>VLOOKUP(A139,'[2]BASE 2022'!$E$5:$EU$1115,86,0)</f>
        <v>0</v>
      </c>
    </row>
    <row r="140" spans="1:28" ht="17.25" customHeight="1" x14ac:dyDescent="0.3">
      <c r="A140" s="35">
        <v>128</v>
      </c>
      <c r="B140" s="17">
        <v>44568</v>
      </c>
      <c r="C140" s="18">
        <v>44573</v>
      </c>
      <c r="D140" s="31" t="s">
        <v>2476</v>
      </c>
      <c r="E140" s="20" t="s">
        <v>1253</v>
      </c>
      <c r="F140" s="20" t="s">
        <v>683</v>
      </c>
      <c r="G140" s="36">
        <v>71070000</v>
      </c>
      <c r="H140" s="19">
        <v>44921</v>
      </c>
      <c r="I140" s="21" t="s">
        <v>351</v>
      </c>
      <c r="J140" s="34" t="s">
        <v>1596</v>
      </c>
      <c r="K140" s="22"/>
      <c r="L140" s="37">
        <v>0</v>
      </c>
      <c r="M140" s="25">
        <v>0</v>
      </c>
      <c r="N140" s="24">
        <f t="shared" si="7"/>
        <v>71070000</v>
      </c>
      <c r="O140" s="39">
        <v>0.57183908045977017</v>
      </c>
      <c r="P140" s="27"/>
      <c r="Q140" s="28"/>
      <c r="R140" s="38"/>
      <c r="T140" s="19">
        <v>44568</v>
      </c>
      <c r="V140" s="45">
        <f t="shared" si="8"/>
        <v>348</v>
      </c>
      <c r="W140" s="44">
        <v>44772</v>
      </c>
      <c r="X140" s="46">
        <f t="shared" si="9"/>
        <v>199</v>
      </c>
      <c r="Y140" s="47">
        <f t="shared" si="10"/>
        <v>0.57183908045977017</v>
      </c>
      <c r="AA140" s="44">
        <f>VLOOKUP(A140,'[2]BASE 2022'!$E$5:$EU$1115,87,0)</f>
        <v>0</v>
      </c>
      <c r="AB140" s="44">
        <f>VLOOKUP(A140,'[2]BASE 2022'!$E$5:$EU$1115,86,0)</f>
        <v>0</v>
      </c>
    </row>
    <row r="141" spans="1:28" ht="17.25" customHeight="1" x14ac:dyDescent="0.3">
      <c r="A141" s="35">
        <v>129</v>
      </c>
      <c r="B141" s="17">
        <v>44568</v>
      </c>
      <c r="C141" s="18">
        <v>44573</v>
      </c>
      <c r="D141" s="31" t="s">
        <v>2476</v>
      </c>
      <c r="E141" s="20" t="s">
        <v>302</v>
      </c>
      <c r="F141" s="20" t="s">
        <v>684</v>
      </c>
      <c r="G141" s="36">
        <v>60950000</v>
      </c>
      <c r="H141" s="19">
        <v>44921</v>
      </c>
      <c r="I141" s="21" t="s">
        <v>351</v>
      </c>
      <c r="J141" s="34" t="s">
        <v>1597</v>
      </c>
      <c r="K141" s="22"/>
      <c r="L141" s="37">
        <v>0</v>
      </c>
      <c r="M141" s="25">
        <v>0</v>
      </c>
      <c r="N141" s="24">
        <f t="shared" ref="N141:N204" si="11">+G141+L141-M141</f>
        <v>60950000</v>
      </c>
      <c r="O141" s="39">
        <v>0.57183908045977017</v>
      </c>
      <c r="P141" s="27"/>
      <c r="Q141" s="28"/>
      <c r="R141" s="38"/>
      <c r="T141" s="19">
        <v>44568</v>
      </c>
      <c r="V141" s="45">
        <f t="shared" ref="V141:V204" si="12">+H141-C141</f>
        <v>348</v>
      </c>
      <c r="W141" s="44">
        <v>44772</v>
      </c>
      <c r="X141" s="46">
        <f t="shared" ref="X141:X204" si="13">+W141-C141</f>
        <v>199</v>
      </c>
      <c r="Y141" s="47">
        <f t="shared" ref="Y141:Y204" si="14">+X141/V141</f>
        <v>0.57183908045977017</v>
      </c>
      <c r="AA141" s="44">
        <f>VLOOKUP(A141,'[2]BASE 2022'!$E$5:$EU$1115,87,0)</f>
        <v>0</v>
      </c>
      <c r="AB141" s="44">
        <f>VLOOKUP(A141,'[2]BASE 2022'!$E$5:$EU$1115,86,0)</f>
        <v>0</v>
      </c>
    </row>
    <row r="142" spans="1:28" ht="17.25" customHeight="1" x14ac:dyDescent="0.3">
      <c r="A142" s="35">
        <v>130</v>
      </c>
      <c r="B142" s="17">
        <v>44568</v>
      </c>
      <c r="C142" s="18">
        <v>44573</v>
      </c>
      <c r="D142" s="31" t="s">
        <v>2476</v>
      </c>
      <c r="E142" s="20" t="s">
        <v>281</v>
      </c>
      <c r="F142" s="20" t="s">
        <v>685</v>
      </c>
      <c r="G142" s="36">
        <v>71070000</v>
      </c>
      <c r="H142" s="19">
        <v>44921</v>
      </c>
      <c r="I142" s="21" t="s">
        <v>351</v>
      </c>
      <c r="J142" s="34" t="s">
        <v>1598</v>
      </c>
      <c r="K142" s="22"/>
      <c r="L142" s="37">
        <v>0</v>
      </c>
      <c r="M142" s="25">
        <v>0</v>
      </c>
      <c r="N142" s="24">
        <f t="shared" si="11"/>
        <v>71070000</v>
      </c>
      <c r="O142" s="39">
        <v>0.57183908045977017</v>
      </c>
      <c r="P142" s="27"/>
      <c r="Q142" s="28"/>
      <c r="R142" s="38"/>
      <c r="T142" s="19">
        <v>44568</v>
      </c>
      <c r="V142" s="45">
        <f t="shared" si="12"/>
        <v>348</v>
      </c>
      <c r="W142" s="44">
        <v>44772</v>
      </c>
      <c r="X142" s="46">
        <f t="shared" si="13"/>
        <v>199</v>
      </c>
      <c r="Y142" s="47">
        <f t="shared" si="14"/>
        <v>0.57183908045977017</v>
      </c>
      <c r="AA142" s="44">
        <f>VLOOKUP(A142,'[2]BASE 2022'!$E$5:$EU$1115,87,0)</f>
        <v>0</v>
      </c>
      <c r="AB142" s="44">
        <f>VLOOKUP(A142,'[2]BASE 2022'!$E$5:$EU$1115,86,0)</f>
        <v>0</v>
      </c>
    </row>
    <row r="143" spans="1:28" ht="17.25" customHeight="1" x14ac:dyDescent="0.3">
      <c r="A143" s="35">
        <v>131</v>
      </c>
      <c r="B143" s="17">
        <v>44568</v>
      </c>
      <c r="C143" s="18">
        <v>44573</v>
      </c>
      <c r="D143" s="31" t="s">
        <v>2476</v>
      </c>
      <c r="E143" s="20" t="s">
        <v>310</v>
      </c>
      <c r="F143" s="20" t="s">
        <v>686</v>
      </c>
      <c r="G143" s="36">
        <v>71070000</v>
      </c>
      <c r="H143" s="19">
        <v>44917</v>
      </c>
      <c r="I143" s="21" t="s">
        <v>351</v>
      </c>
      <c r="J143" s="34" t="s">
        <v>1599</v>
      </c>
      <c r="K143" s="22"/>
      <c r="L143" s="37">
        <v>0</v>
      </c>
      <c r="M143" s="25">
        <v>0</v>
      </c>
      <c r="N143" s="24">
        <f t="shared" si="11"/>
        <v>71070000</v>
      </c>
      <c r="O143" s="39">
        <v>0.57848837209302328</v>
      </c>
      <c r="P143" s="27"/>
      <c r="Q143" s="28"/>
      <c r="R143" s="38"/>
      <c r="T143" s="19">
        <v>44568</v>
      </c>
      <c r="V143" s="45">
        <f t="shared" si="12"/>
        <v>344</v>
      </c>
      <c r="W143" s="44">
        <v>44772</v>
      </c>
      <c r="X143" s="46">
        <f t="shared" si="13"/>
        <v>199</v>
      </c>
      <c r="Y143" s="47">
        <f t="shared" si="14"/>
        <v>0.57848837209302328</v>
      </c>
      <c r="AA143" s="44">
        <f>VLOOKUP(A143,'[2]BASE 2022'!$E$5:$EU$1115,87,0)</f>
        <v>0</v>
      </c>
      <c r="AB143" s="44">
        <f>VLOOKUP(A143,'[2]BASE 2022'!$E$5:$EU$1115,86,0)</f>
        <v>0</v>
      </c>
    </row>
    <row r="144" spans="1:28" ht="17.25" customHeight="1" x14ac:dyDescent="0.3">
      <c r="A144" s="35">
        <v>132</v>
      </c>
      <c r="B144" s="17">
        <v>44568</v>
      </c>
      <c r="C144" s="18">
        <v>44573</v>
      </c>
      <c r="D144" s="31" t="s">
        <v>2476</v>
      </c>
      <c r="E144" s="20" t="s">
        <v>418</v>
      </c>
      <c r="F144" s="20" t="s">
        <v>687</v>
      </c>
      <c r="G144" s="36">
        <v>99280000</v>
      </c>
      <c r="H144" s="19">
        <v>44916</v>
      </c>
      <c r="I144" s="21" t="s">
        <v>351</v>
      </c>
      <c r="J144" s="34" t="s">
        <v>1600</v>
      </c>
      <c r="K144" s="22"/>
      <c r="L144" s="37">
        <v>0</v>
      </c>
      <c r="M144" s="25">
        <v>0</v>
      </c>
      <c r="N144" s="24">
        <f t="shared" si="11"/>
        <v>99280000</v>
      </c>
      <c r="O144" s="39">
        <v>0.58017492711370267</v>
      </c>
      <c r="P144" s="27"/>
      <c r="Q144" s="28"/>
      <c r="R144" s="38"/>
      <c r="T144" s="19">
        <v>44572</v>
      </c>
      <c r="V144" s="45">
        <f t="shared" si="12"/>
        <v>343</v>
      </c>
      <c r="W144" s="44">
        <v>44772</v>
      </c>
      <c r="X144" s="46">
        <f t="shared" si="13"/>
        <v>199</v>
      </c>
      <c r="Y144" s="47">
        <f t="shared" si="14"/>
        <v>0.58017492711370267</v>
      </c>
      <c r="AA144" s="44">
        <f>VLOOKUP(A144,'[2]BASE 2022'!$E$5:$EU$1115,87,0)</f>
        <v>0</v>
      </c>
      <c r="AB144" s="44">
        <f>VLOOKUP(A144,'[2]BASE 2022'!$E$5:$EU$1115,86,0)</f>
        <v>0</v>
      </c>
    </row>
    <row r="145" spans="1:28" ht="17.25" customHeight="1" x14ac:dyDescent="0.3">
      <c r="A145" s="35">
        <v>133</v>
      </c>
      <c r="B145" s="17">
        <v>44568</v>
      </c>
      <c r="C145" s="18">
        <v>44573</v>
      </c>
      <c r="D145" s="31" t="s">
        <v>2476</v>
      </c>
      <c r="E145" s="20" t="s">
        <v>72</v>
      </c>
      <c r="F145" s="20" t="s">
        <v>688</v>
      </c>
      <c r="G145" s="36">
        <v>141666667</v>
      </c>
      <c r="H145" s="19">
        <v>44916</v>
      </c>
      <c r="I145" s="21" t="s">
        <v>351</v>
      </c>
      <c r="J145" s="34" t="s">
        <v>1601</v>
      </c>
      <c r="K145" s="22"/>
      <c r="L145" s="37">
        <v>0</v>
      </c>
      <c r="M145" s="25">
        <v>0</v>
      </c>
      <c r="N145" s="24">
        <f t="shared" si="11"/>
        <v>141666667</v>
      </c>
      <c r="O145" s="39">
        <v>0.58017492711370267</v>
      </c>
      <c r="P145" s="27"/>
      <c r="Q145" s="28"/>
      <c r="R145" s="38"/>
      <c r="T145" s="19">
        <v>44572</v>
      </c>
      <c r="V145" s="45">
        <f t="shared" si="12"/>
        <v>343</v>
      </c>
      <c r="W145" s="44">
        <v>44772</v>
      </c>
      <c r="X145" s="46">
        <f t="shared" si="13"/>
        <v>199</v>
      </c>
      <c r="Y145" s="47">
        <f t="shared" si="14"/>
        <v>0.58017492711370267</v>
      </c>
      <c r="AA145" s="44">
        <f>VLOOKUP(A145,'[2]BASE 2022'!$E$5:$EU$1115,87,0)</f>
        <v>0</v>
      </c>
      <c r="AB145" s="44">
        <f>VLOOKUP(A145,'[2]BASE 2022'!$E$5:$EU$1115,86,0)</f>
        <v>0</v>
      </c>
    </row>
    <row r="146" spans="1:28" ht="17.25" customHeight="1" x14ac:dyDescent="0.3">
      <c r="A146" s="35">
        <v>134</v>
      </c>
      <c r="B146" s="17">
        <v>44567</v>
      </c>
      <c r="C146" s="18">
        <v>44568</v>
      </c>
      <c r="D146" s="31" t="s">
        <v>2477</v>
      </c>
      <c r="E146" s="20" t="s">
        <v>371</v>
      </c>
      <c r="F146" s="20" t="s">
        <v>689</v>
      </c>
      <c r="G146" s="36">
        <v>32890000</v>
      </c>
      <c r="H146" s="19">
        <v>44916</v>
      </c>
      <c r="I146" s="21" t="s">
        <v>351</v>
      </c>
      <c r="J146" s="34" t="s">
        <v>1602</v>
      </c>
      <c r="K146" s="22"/>
      <c r="L146" s="37">
        <v>0</v>
      </c>
      <c r="M146" s="25">
        <v>0</v>
      </c>
      <c r="N146" s="24">
        <f t="shared" si="11"/>
        <v>32890000</v>
      </c>
      <c r="O146" s="39">
        <v>0.58620689655172409</v>
      </c>
      <c r="P146" s="27"/>
      <c r="Q146" s="28"/>
      <c r="R146" s="38"/>
      <c r="T146" s="19">
        <v>44567</v>
      </c>
      <c r="V146" s="45">
        <f t="shared" si="12"/>
        <v>348</v>
      </c>
      <c r="W146" s="44">
        <v>44772</v>
      </c>
      <c r="X146" s="46">
        <f t="shared" si="13"/>
        <v>204</v>
      </c>
      <c r="Y146" s="47">
        <f t="shared" si="14"/>
        <v>0.58620689655172409</v>
      </c>
      <c r="AA146" s="44">
        <f>VLOOKUP(A146,'[2]BASE 2022'!$E$5:$EU$1115,87,0)</f>
        <v>0</v>
      </c>
      <c r="AB146" s="44">
        <f>VLOOKUP(A146,'[2]BASE 2022'!$E$5:$EU$1115,86,0)</f>
        <v>0</v>
      </c>
    </row>
    <row r="147" spans="1:28" ht="17.25" customHeight="1" x14ac:dyDescent="0.3">
      <c r="A147" s="35">
        <v>135</v>
      </c>
      <c r="B147" s="17">
        <v>44568</v>
      </c>
      <c r="C147" s="18">
        <v>44573</v>
      </c>
      <c r="D147" s="31" t="s">
        <v>2476</v>
      </c>
      <c r="E147" s="20" t="s">
        <v>69</v>
      </c>
      <c r="F147" s="20" t="s">
        <v>690</v>
      </c>
      <c r="G147" s="36">
        <v>55620000</v>
      </c>
      <c r="H147" s="19">
        <v>44845</v>
      </c>
      <c r="I147" s="21" t="s">
        <v>351</v>
      </c>
      <c r="J147" s="34" t="s">
        <v>1603</v>
      </c>
      <c r="K147" s="22"/>
      <c r="L147" s="37">
        <v>0</v>
      </c>
      <c r="M147" s="25">
        <v>0</v>
      </c>
      <c r="N147" s="24">
        <f t="shared" si="11"/>
        <v>55620000</v>
      </c>
      <c r="O147" s="39">
        <v>0.73161764705882348</v>
      </c>
      <c r="P147" s="27"/>
      <c r="Q147" s="28"/>
      <c r="R147" s="38"/>
      <c r="T147" s="19">
        <v>44568</v>
      </c>
      <c r="V147" s="45">
        <f t="shared" si="12"/>
        <v>272</v>
      </c>
      <c r="W147" s="44">
        <v>44772</v>
      </c>
      <c r="X147" s="46">
        <f t="shared" si="13"/>
        <v>199</v>
      </c>
      <c r="Y147" s="47">
        <f t="shared" si="14"/>
        <v>0.73161764705882348</v>
      </c>
      <c r="AA147" s="44">
        <f>VLOOKUP(A147,'[2]BASE 2022'!$E$5:$EU$1115,87,0)</f>
        <v>0</v>
      </c>
      <c r="AB147" s="44">
        <f>VLOOKUP(A147,'[2]BASE 2022'!$E$5:$EU$1115,86,0)</f>
        <v>0</v>
      </c>
    </row>
    <row r="148" spans="1:28" ht="17.25" customHeight="1" x14ac:dyDescent="0.3">
      <c r="A148" s="35">
        <v>136</v>
      </c>
      <c r="B148" s="17">
        <v>44567</v>
      </c>
      <c r="C148" s="18">
        <v>44572</v>
      </c>
      <c r="D148" s="31" t="s">
        <v>2476</v>
      </c>
      <c r="E148" s="20" t="s">
        <v>45</v>
      </c>
      <c r="F148" s="20" t="s">
        <v>691</v>
      </c>
      <c r="G148" s="36">
        <v>55620000</v>
      </c>
      <c r="H148" s="19">
        <v>44844</v>
      </c>
      <c r="I148" s="21" t="s">
        <v>351</v>
      </c>
      <c r="J148" s="34" t="s">
        <v>1604</v>
      </c>
      <c r="K148" s="22"/>
      <c r="L148" s="37">
        <v>0</v>
      </c>
      <c r="M148" s="25">
        <v>0</v>
      </c>
      <c r="N148" s="24">
        <f t="shared" si="11"/>
        <v>55620000</v>
      </c>
      <c r="O148" s="39">
        <v>0.73529411764705888</v>
      </c>
      <c r="P148" s="27"/>
      <c r="Q148" s="28"/>
      <c r="R148" s="38"/>
      <c r="T148" s="19">
        <v>44568</v>
      </c>
      <c r="V148" s="45">
        <f t="shared" si="12"/>
        <v>272</v>
      </c>
      <c r="W148" s="44">
        <v>44772</v>
      </c>
      <c r="X148" s="46">
        <f t="shared" si="13"/>
        <v>200</v>
      </c>
      <c r="Y148" s="47">
        <f t="shared" si="14"/>
        <v>0.73529411764705888</v>
      </c>
      <c r="AA148" s="44">
        <f>VLOOKUP(A148,'[2]BASE 2022'!$E$5:$EU$1115,87,0)</f>
        <v>0</v>
      </c>
      <c r="AB148" s="44">
        <f>VLOOKUP(A148,'[2]BASE 2022'!$E$5:$EU$1115,86,0)</f>
        <v>0</v>
      </c>
    </row>
    <row r="149" spans="1:28" ht="17.25" customHeight="1" x14ac:dyDescent="0.3">
      <c r="A149" s="35">
        <v>137</v>
      </c>
      <c r="B149" s="17">
        <v>44568</v>
      </c>
      <c r="C149" s="18">
        <v>44572</v>
      </c>
      <c r="D149" s="31" t="s">
        <v>2476</v>
      </c>
      <c r="E149" s="20" t="s">
        <v>168</v>
      </c>
      <c r="F149" s="20" t="s">
        <v>692</v>
      </c>
      <c r="G149" s="36">
        <v>69525000</v>
      </c>
      <c r="H149" s="19">
        <v>44844</v>
      </c>
      <c r="I149" s="21" t="s">
        <v>351</v>
      </c>
      <c r="J149" s="34" t="s">
        <v>1605</v>
      </c>
      <c r="K149" s="22"/>
      <c r="L149" s="37">
        <v>0</v>
      </c>
      <c r="M149" s="25">
        <v>0</v>
      </c>
      <c r="N149" s="24">
        <f t="shared" si="11"/>
        <v>69525000</v>
      </c>
      <c r="O149" s="39">
        <v>0.73529411764705888</v>
      </c>
      <c r="P149" s="27"/>
      <c r="Q149" s="28"/>
      <c r="R149" s="38"/>
      <c r="T149" s="19">
        <v>44568</v>
      </c>
      <c r="V149" s="45">
        <f t="shared" si="12"/>
        <v>272</v>
      </c>
      <c r="W149" s="44">
        <v>44772</v>
      </c>
      <c r="X149" s="46">
        <f t="shared" si="13"/>
        <v>200</v>
      </c>
      <c r="Y149" s="47">
        <f t="shared" si="14"/>
        <v>0.73529411764705888</v>
      </c>
      <c r="AA149" s="44">
        <f>VLOOKUP(A149,'[2]BASE 2022'!$E$5:$EU$1115,87,0)</f>
        <v>0</v>
      </c>
      <c r="AB149" s="44">
        <f>VLOOKUP(A149,'[2]BASE 2022'!$E$5:$EU$1115,86,0)</f>
        <v>0</v>
      </c>
    </row>
    <row r="150" spans="1:28" ht="17.25" customHeight="1" x14ac:dyDescent="0.3">
      <c r="A150" s="35">
        <v>138</v>
      </c>
      <c r="B150" s="17">
        <v>44567</v>
      </c>
      <c r="C150" s="18">
        <v>44573</v>
      </c>
      <c r="D150" s="31" t="s">
        <v>2477</v>
      </c>
      <c r="E150" s="20" t="s">
        <v>27</v>
      </c>
      <c r="F150" s="20" t="s">
        <v>693</v>
      </c>
      <c r="G150" s="36">
        <v>42750000</v>
      </c>
      <c r="H150" s="19">
        <v>44845</v>
      </c>
      <c r="I150" s="21" t="s">
        <v>351</v>
      </c>
      <c r="J150" s="34" t="s">
        <v>1606</v>
      </c>
      <c r="K150" s="22"/>
      <c r="L150" s="37">
        <v>0</v>
      </c>
      <c r="M150" s="25">
        <v>0</v>
      </c>
      <c r="N150" s="24">
        <f t="shared" si="11"/>
        <v>42750000</v>
      </c>
      <c r="O150" s="39">
        <v>0.73161764705882348</v>
      </c>
      <c r="P150" s="27"/>
      <c r="Q150" s="28"/>
      <c r="R150" s="38"/>
      <c r="T150" s="19">
        <v>44568</v>
      </c>
      <c r="V150" s="45">
        <f t="shared" si="12"/>
        <v>272</v>
      </c>
      <c r="W150" s="44">
        <v>44772</v>
      </c>
      <c r="X150" s="46">
        <f t="shared" si="13"/>
        <v>199</v>
      </c>
      <c r="Y150" s="47">
        <f t="shared" si="14"/>
        <v>0.73161764705882348</v>
      </c>
      <c r="AA150" s="44">
        <f>VLOOKUP(A150,'[2]BASE 2022'!$E$5:$EU$1115,87,0)</f>
        <v>0</v>
      </c>
      <c r="AB150" s="44">
        <f>VLOOKUP(A150,'[2]BASE 2022'!$E$5:$EU$1115,86,0)</f>
        <v>0</v>
      </c>
    </row>
    <row r="151" spans="1:28" ht="17.25" customHeight="1" x14ac:dyDescent="0.3">
      <c r="A151" s="35">
        <v>139</v>
      </c>
      <c r="B151" s="17">
        <v>44568</v>
      </c>
      <c r="C151" s="18">
        <v>44573</v>
      </c>
      <c r="D151" s="31" t="s">
        <v>2476</v>
      </c>
      <c r="E151" s="20" t="s">
        <v>107</v>
      </c>
      <c r="F151" s="20" t="s">
        <v>694</v>
      </c>
      <c r="G151" s="36">
        <v>69525000</v>
      </c>
      <c r="H151" s="19">
        <v>44845</v>
      </c>
      <c r="I151" s="21" t="s">
        <v>351</v>
      </c>
      <c r="J151" s="34" t="s">
        <v>1607</v>
      </c>
      <c r="K151" s="22"/>
      <c r="L151" s="37">
        <v>0</v>
      </c>
      <c r="M151" s="25">
        <v>0</v>
      </c>
      <c r="N151" s="24">
        <f t="shared" si="11"/>
        <v>69525000</v>
      </c>
      <c r="O151" s="39">
        <v>0.73161764705882348</v>
      </c>
      <c r="P151" s="27"/>
      <c r="Q151" s="28"/>
      <c r="R151" s="38"/>
      <c r="T151" s="19">
        <v>44572</v>
      </c>
      <c r="V151" s="45">
        <f t="shared" si="12"/>
        <v>272</v>
      </c>
      <c r="W151" s="44">
        <v>44772</v>
      </c>
      <c r="X151" s="46">
        <f t="shared" si="13"/>
        <v>199</v>
      </c>
      <c r="Y151" s="47">
        <f t="shared" si="14"/>
        <v>0.73161764705882348</v>
      </c>
      <c r="AA151" s="44">
        <f>VLOOKUP(A151,'[2]BASE 2022'!$E$5:$EU$1115,87,0)</f>
        <v>0</v>
      </c>
      <c r="AB151" s="44">
        <f>VLOOKUP(A151,'[2]BASE 2022'!$E$5:$EU$1115,86,0)</f>
        <v>0</v>
      </c>
    </row>
    <row r="152" spans="1:28" ht="17.25" customHeight="1" x14ac:dyDescent="0.3">
      <c r="A152" s="35">
        <v>140</v>
      </c>
      <c r="B152" s="17">
        <v>44567</v>
      </c>
      <c r="C152" s="18">
        <v>44573</v>
      </c>
      <c r="D152" s="31" t="s">
        <v>2476</v>
      </c>
      <c r="E152" s="20" t="s">
        <v>141</v>
      </c>
      <c r="F152" s="20" t="s">
        <v>695</v>
      </c>
      <c r="G152" s="36">
        <v>88837500</v>
      </c>
      <c r="H152" s="19">
        <v>44905</v>
      </c>
      <c r="I152" s="21" t="s">
        <v>351</v>
      </c>
      <c r="J152" s="34" t="s">
        <v>1608</v>
      </c>
      <c r="K152" s="22"/>
      <c r="L152" s="37">
        <v>0</v>
      </c>
      <c r="M152" s="25">
        <v>0</v>
      </c>
      <c r="N152" s="24">
        <f t="shared" si="11"/>
        <v>88837500</v>
      </c>
      <c r="O152" s="39">
        <v>0.5993975903614458</v>
      </c>
      <c r="P152" s="27"/>
      <c r="Q152" s="28"/>
      <c r="R152" s="38"/>
      <c r="T152" s="19">
        <v>44568</v>
      </c>
      <c r="V152" s="45">
        <f t="shared" si="12"/>
        <v>332</v>
      </c>
      <c r="W152" s="44">
        <v>44772</v>
      </c>
      <c r="X152" s="46">
        <f t="shared" si="13"/>
        <v>199</v>
      </c>
      <c r="Y152" s="47">
        <f t="shared" si="14"/>
        <v>0.5993975903614458</v>
      </c>
      <c r="AA152" s="44">
        <f>VLOOKUP(A152,'[2]BASE 2022'!$E$5:$EU$1115,87,0)</f>
        <v>0</v>
      </c>
      <c r="AB152" s="44">
        <f>VLOOKUP(A152,'[2]BASE 2022'!$E$5:$EU$1115,86,0)</f>
        <v>0</v>
      </c>
    </row>
    <row r="153" spans="1:28" ht="17.25" customHeight="1" x14ac:dyDescent="0.3">
      <c r="A153" s="35">
        <v>141</v>
      </c>
      <c r="B153" s="17">
        <v>44568</v>
      </c>
      <c r="C153" s="18">
        <v>44573</v>
      </c>
      <c r="D153" s="31" t="s">
        <v>2476</v>
      </c>
      <c r="E153" s="20" t="s">
        <v>2382</v>
      </c>
      <c r="F153" s="20" t="s">
        <v>696</v>
      </c>
      <c r="G153" s="36">
        <v>55620000</v>
      </c>
      <c r="H153" s="19">
        <v>44845</v>
      </c>
      <c r="I153" s="21" t="s">
        <v>351</v>
      </c>
      <c r="J153" s="34" t="s">
        <v>1609</v>
      </c>
      <c r="K153" s="22"/>
      <c r="L153" s="37">
        <v>0</v>
      </c>
      <c r="M153" s="25">
        <v>0</v>
      </c>
      <c r="N153" s="24">
        <f t="shared" si="11"/>
        <v>55620000</v>
      </c>
      <c r="O153" s="39">
        <v>0.73161764705882348</v>
      </c>
      <c r="P153" s="27"/>
      <c r="Q153" s="28"/>
      <c r="R153" s="38"/>
      <c r="T153" s="19">
        <v>44572</v>
      </c>
      <c r="V153" s="45">
        <f t="shared" si="12"/>
        <v>272</v>
      </c>
      <c r="W153" s="44">
        <v>44772</v>
      </c>
      <c r="X153" s="46">
        <f t="shared" si="13"/>
        <v>199</v>
      </c>
      <c r="Y153" s="47">
        <f t="shared" si="14"/>
        <v>0.73161764705882348</v>
      </c>
      <c r="AA153" s="44">
        <f>VLOOKUP(A153,'[2]BASE 2022'!$E$5:$EU$1115,87,0)</f>
        <v>0</v>
      </c>
      <c r="AB153" s="44">
        <f>VLOOKUP(A153,'[2]BASE 2022'!$E$5:$EU$1115,86,0)</f>
        <v>0</v>
      </c>
    </row>
    <row r="154" spans="1:28" ht="17.25" customHeight="1" x14ac:dyDescent="0.3">
      <c r="A154" s="35">
        <v>142</v>
      </c>
      <c r="B154" s="17">
        <v>44568</v>
      </c>
      <c r="C154" s="18">
        <v>44573</v>
      </c>
      <c r="D154" s="31" t="s">
        <v>2476</v>
      </c>
      <c r="E154" s="20" t="s">
        <v>108</v>
      </c>
      <c r="F154" s="20" t="s">
        <v>697</v>
      </c>
      <c r="G154" s="36">
        <v>106605000</v>
      </c>
      <c r="H154" s="19">
        <v>44921</v>
      </c>
      <c r="I154" s="21" t="s">
        <v>351</v>
      </c>
      <c r="J154" s="34" t="s">
        <v>1610</v>
      </c>
      <c r="K154" s="22"/>
      <c r="L154" s="37">
        <v>0</v>
      </c>
      <c r="M154" s="25">
        <v>0</v>
      </c>
      <c r="N154" s="24">
        <f t="shared" si="11"/>
        <v>106605000</v>
      </c>
      <c r="O154" s="39">
        <v>0.57183908045977017</v>
      </c>
      <c r="P154" s="27"/>
      <c r="Q154" s="28"/>
      <c r="R154" s="38"/>
      <c r="T154" s="19">
        <v>44568</v>
      </c>
      <c r="V154" s="45">
        <f t="shared" si="12"/>
        <v>348</v>
      </c>
      <c r="W154" s="44">
        <v>44772</v>
      </c>
      <c r="X154" s="46">
        <f t="shared" si="13"/>
        <v>199</v>
      </c>
      <c r="Y154" s="47">
        <f t="shared" si="14"/>
        <v>0.57183908045977017</v>
      </c>
      <c r="AA154" s="44">
        <f>VLOOKUP(A154,'[2]BASE 2022'!$E$5:$EU$1115,87,0)</f>
        <v>0</v>
      </c>
      <c r="AB154" s="44">
        <f>VLOOKUP(A154,'[2]BASE 2022'!$E$5:$EU$1115,86,0)</f>
        <v>0</v>
      </c>
    </row>
    <row r="155" spans="1:28" ht="17.25" customHeight="1" x14ac:dyDescent="0.3">
      <c r="A155" s="35">
        <v>143</v>
      </c>
      <c r="B155" s="17">
        <v>44568</v>
      </c>
      <c r="C155" s="18">
        <v>44572</v>
      </c>
      <c r="D155" s="31" t="s">
        <v>2476</v>
      </c>
      <c r="E155" s="20" t="s">
        <v>196</v>
      </c>
      <c r="F155" s="20" t="s">
        <v>698</v>
      </c>
      <c r="G155" s="36">
        <v>69525000</v>
      </c>
      <c r="H155" s="19">
        <v>44844</v>
      </c>
      <c r="I155" s="21" t="s">
        <v>351</v>
      </c>
      <c r="J155" s="34" t="s">
        <v>1611</v>
      </c>
      <c r="K155" s="22"/>
      <c r="L155" s="37">
        <v>0</v>
      </c>
      <c r="M155" s="25">
        <v>0</v>
      </c>
      <c r="N155" s="24">
        <f t="shared" si="11"/>
        <v>69525000</v>
      </c>
      <c r="O155" s="39">
        <v>0.73529411764705888</v>
      </c>
      <c r="P155" s="27"/>
      <c r="Q155" s="28"/>
      <c r="R155" s="38"/>
      <c r="T155" s="19">
        <v>44568</v>
      </c>
      <c r="V155" s="45">
        <f t="shared" si="12"/>
        <v>272</v>
      </c>
      <c r="W155" s="44">
        <v>44772</v>
      </c>
      <c r="X155" s="46">
        <f t="shared" si="13"/>
        <v>200</v>
      </c>
      <c r="Y155" s="47">
        <f t="shared" si="14"/>
        <v>0.73529411764705888</v>
      </c>
      <c r="AA155" s="44">
        <f>VLOOKUP(A155,'[2]BASE 2022'!$E$5:$EU$1115,87,0)</f>
        <v>0</v>
      </c>
      <c r="AB155" s="44">
        <f>VLOOKUP(A155,'[2]BASE 2022'!$E$5:$EU$1115,86,0)</f>
        <v>0</v>
      </c>
    </row>
    <row r="156" spans="1:28" ht="17.25" customHeight="1" x14ac:dyDescent="0.3">
      <c r="A156" s="35">
        <v>144</v>
      </c>
      <c r="B156" s="17">
        <v>44568</v>
      </c>
      <c r="C156" s="18">
        <v>44572</v>
      </c>
      <c r="D156" s="31" t="s">
        <v>2476</v>
      </c>
      <c r="E156" s="20" t="s">
        <v>2452</v>
      </c>
      <c r="F156" s="20" t="s">
        <v>699</v>
      </c>
      <c r="G156" s="36">
        <v>88837500</v>
      </c>
      <c r="H156" s="19">
        <v>44920</v>
      </c>
      <c r="I156" s="21" t="s">
        <v>351</v>
      </c>
      <c r="J156" s="34" t="s">
        <v>1612</v>
      </c>
      <c r="K156" s="22"/>
      <c r="L156" s="37">
        <v>0</v>
      </c>
      <c r="M156" s="25">
        <v>0</v>
      </c>
      <c r="N156" s="24">
        <f t="shared" si="11"/>
        <v>88837500</v>
      </c>
      <c r="O156" s="39">
        <v>0.57471264367816088</v>
      </c>
      <c r="P156" s="27"/>
      <c r="Q156" s="28"/>
      <c r="R156" s="38"/>
      <c r="T156" s="19">
        <v>44568</v>
      </c>
      <c r="V156" s="45">
        <f t="shared" si="12"/>
        <v>348</v>
      </c>
      <c r="W156" s="44">
        <v>44772</v>
      </c>
      <c r="X156" s="46">
        <f t="shared" si="13"/>
        <v>200</v>
      </c>
      <c r="Y156" s="47">
        <f t="shared" si="14"/>
        <v>0.57471264367816088</v>
      </c>
      <c r="AA156" s="44">
        <f>VLOOKUP(A156,'[2]BASE 2022'!$E$5:$EU$1115,87,0)</f>
        <v>0</v>
      </c>
      <c r="AB156" s="44">
        <f>VLOOKUP(A156,'[2]BASE 2022'!$E$5:$EU$1115,86,0)</f>
        <v>0</v>
      </c>
    </row>
    <row r="157" spans="1:28" ht="17.25" customHeight="1" x14ac:dyDescent="0.3">
      <c r="A157" s="35">
        <v>145</v>
      </c>
      <c r="B157" s="17">
        <v>44567</v>
      </c>
      <c r="C157" s="18">
        <v>44572</v>
      </c>
      <c r="D157" s="31" t="s">
        <v>2476</v>
      </c>
      <c r="E157" s="20" t="s">
        <v>497</v>
      </c>
      <c r="F157" s="20" t="s">
        <v>700</v>
      </c>
      <c r="G157" s="36">
        <v>71894000</v>
      </c>
      <c r="H157" s="19">
        <v>44924</v>
      </c>
      <c r="I157" s="21" t="s">
        <v>351</v>
      </c>
      <c r="J157" s="34" t="s">
        <v>1613</v>
      </c>
      <c r="K157" s="22"/>
      <c r="L157" s="37">
        <v>0</v>
      </c>
      <c r="M157" s="25">
        <v>0</v>
      </c>
      <c r="N157" s="24">
        <f t="shared" si="11"/>
        <v>71894000</v>
      </c>
      <c r="O157" s="39">
        <v>0.56818181818181823</v>
      </c>
      <c r="P157" s="27"/>
      <c r="Q157" s="28"/>
      <c r="R157" s="38"/>
      <c r="T157" s="19">
        <v>44568</v>
      </c>
      <c r="V157" s="45">
        <f t="shared" si="12"/>
        <v>352</v>
      </c>
      <c r="W157" s="44">
        <v>44772</v>
      </c>
      <c r="X157" s="46">
        <f t="shared" si="13"/>
        <v>200</v>
      </c>
      <c r="Y157" s="47">
        <f t="shared" si="14"/>
        <v>0.56818181818181823</v>
      </c>
      <c r="AA157" s="44">
        <f>VLOOKUP(A157,'[2]BASE 2022'!$E$5:$EU$1115,87,0)</f>
        <v>0</v>
      </c>
      <c r="AB157" s="44">
        <f>VLOOKUP(A157,'[2]BASE 2022'!$E$5:$EU$1115,86,0)</f>
        <v>0</v>
      </c>
    </row>
    <row r="158" spans="1:28" ht="17.25" customHeight="1" x14ac:dyDescent="0.3">
      <c r="A158" s="35">
        <v>146</v>
      </c>
      <c r="B158" s="17">
        <v>44568</v>
      </c>
      <c r="C158" s="18">
        <v>44574</v>
      </c>
      <c r="D158" s="31" t="s">
        <v>2476</v>
      </c>
      <c r="E158" s="20" t="s">
        <v>552</v>
      </c>
      <c r="F158" s="20" t="s">
        <v>701</v>
      </c>
      <c r="G158" s="36">
        <v>106914000</v>
      </c>
      <c r="H158" s="19">
        <v>44923</v>
      </c>
      <c r="I158" s="21" t="s">
        <v>351</v>
      </c>
      <c r="J158" s="34" t="s">
        <v>1614</v>
      </c>
      <c r="K158" s="22">
        <v>1</v>
      </c>
      <c r="L158" s="37">
        <v>8274333</v>
      </c>
      <c r="M158" s="25">
        <v>0</v>
      </c>
      <c r="N158" s="24">
        <f t="shared" si="11"/>
        <v>115188333</v>
      </c>
      <c r="O158" s="39">
        <v>0.56733524355300857</v>
      </c>
      <c r="P158" s="27"/>
      <c r="Q158" s="28"/>
      <c r="R158" s="38"/>
      <c r="T158" s="19">
        <v>44572</v>
      </c>
      <c r="V158" s="45">
        <f t="shared" si="12"/>
        <v>349</v>
      </c>
      <c r="W158" s="44">
        <v>44772</v>
      </c>
      <c r="X158" s="46">
        <f t="shared" si="13"/>
        <v>198</v>
      </c>
      <c r="Y158" s="47">
        <f t="shared" si="14"/>
        <v>0.56733524355300857</v>
      </c>
      <c r="AA158" s="44">
        <f>VLOOKUP(A158,'[2]BASE 2022'!$E$5:$EU$1115,87,0)</f>
        <v>0</v>
      </c>
      <c r="AB158" s="44">
        <f>VLOOKUP(A158,'[2]BASE 2022'!$E$5:$EU$1115,86,0)</f>
        <v>0</v>
      </c>
    </row>
    <row r="159" spans="1:28" ht="17.25" customHeight="1" x14ac:dyDescent="0.3">
      <c r="A159" s="35">
        <v>147</v>
      </c>
      <c r="B159" s="17">
        <v>44568</v>
      </c>
      <c r="C159" s="18">
        <v>44573</v>
      </c>
      <c r="D159" s="31" t="s">
        <v>2476</v>
      </c>
      <c r="E159" s="20" t="s">
        <v>2453</v>
      </c>
      <c r="F159" s="20" t="s">
        <v>702</v>
      </c>
      <c r="G159" s="36">
        <v>52684500</v>
      </c>
      <c r="H159" s="19">
        <v>44917</v>
      </c>
      <c r="I159" s="21" t="s">
        <v>351</v>
      </c>
      <c r="J159" s="34" t="s">
        <v>1615</v>
      </c>
      <c r="K159" s="22"/>
      <c r="L159" s="37">
        <v>0</v>
      </c>
      <c r="M159" s="25">
        <v>0</v>
      </c>
      <c r="N159" s="24">
        <f t="shared" si="11"/>
        <v>52684500</v>
      </c>
      <c r="O159" s="39">
        <v>0.57848837209302328</v>
      </c>
      <c r="P159" s="27"/>
      <c r="Q159" s="28"/>
      <c r="R159" s="38"/>
      <c r="T159" s="19">
        <v>44572</v>
      </c>
      <c r="V159" s="45">
        <f t="shared" si="12"/>
        <v>344</v>
      </c>
      <c r="W159" s="44">
        <v>44772</v>
      </c>
      <c r="X159" s="46">
        <f t="shared" si="13"/>
        <v>199</v>
      </c>
      <c r="Y159" s="47">
        <f t="shared" si="14"/>
        <v>0.57848837209302328</v>
      </c>
      <c r="AA159" s="44">
        <f>VLOOKUP(A159,'[2]BASE 2022'!$E$5:$EU$1115,87,0)</f>
        <v>0</v>
      </c>
      <c r="AB159" s="44">
        <f>VLOOKUP(A159,'[2]BASE 2022'!$E$5:$EU$1115,86,0)</f>
        <v>0</v>
      </c>
    </row>
    <row r="160" spans="1:28" ht="17.25" customHeight="1" x14ac:dyDescent="0.3">
      <c r="A160" s="35">
        <v>148</v>
      </c>
      <c r="B160" s="17">
        <v>44568</v>
      </c>
      <c r="C160" s="18">
        <v>44573</v>
      </c>
      <c r="D160" s="31" t="s">
        <v>2476</v>
      </c>
      <c r="E160" s="20" t="s">
        <v>32</v>
      </c>
      <c r="F160" s="20" t="s">
        <v>703</v>
      </c>
      <c r="G160" s="36">
        <v>92400000</v>
      </c>
      <c r="H160" s="19">
        <v>44906</v>
      </c>
      <c r="I160" s="21" t="s">
        <v>351</v>
      </c>
      <c r="J160" s="34" t="s">
        <v>1616</v>
      </c>
      <c r="K160" s="22"/>
      <c r="L160" s="37">
        <v>0</v>
      </c>
      <c r="M160" s="25">
        <v>0</v>
      </c>
      <c r="N160" s="24">
        <f t="shared" si="11"/>
        <v>92400000</v>
      </c>
      <c r="O160" s="39">
        <v>0.59759759759759756</v>
      </c>
      <c r="P160" s="27"/>
      <c r="Q160" s="28"/>
      <c r="R160" s="38"/>
      <c r="T160" s="19">
        <v>44568</v>
      </c>
      <c r="V160" s="45">
        <f t="shared" si="12"/>
        <v>333</v>
      </c>
      <c r="W160" s="44">
        <v>44772</v>
      </c>
      <c r="X160" s="46">
        <f t="shared" si="13"/>
        <v>199</v>
      </c>
      <c r="Y160" s="47">
        <f t="shared" si="14"/>
        <v>0.59759759759759756</v>
      </c>
      <c r="AA160" s="44">
        <f>VLOOKUP(A160,'[2]BASE 2022'!$E$5:$EU$1115,87,0)</f>
        <v>0</v>
      </c>
      <c r="AB160" s="44">
        <f>VLOOKUP(A160,'[2]BASE 2022'!$E$5:$EU$1115,86,0)</f>
        <v>0</v>
      </c>
    </row>
    <row r="161" spans="1:28" ht="17.25" customHeight="1" x14ac:dyDescent="0.3">
      <c r="A161" s="35">
        <v>149</v>
      </c>
      <c r="B161" s="17">
        <v>44568</v>
      </c>
      <c r="C161" s="18">
        <v>44575</v>
      </c>
      <c r="D161" s="31" t="s">
        <v>2476</v>
      </c>
      <c r="E161" s="20" t="s">
        <v>282</v>
      </c>
      <c r="F161" s="20" t="s">
        <v>704</v>
      </c>
      <c r="G161" s="36">
        <v>101970000</v>
      </c>
      <c r="H161" s="19">
        <v>44908</v>
      </c>
      <c r="I161" s="21" t="s">
        <v>351</v>
      </c>
      <c r="J161" s="34" t="s">
        <v>1617</v>
      </c>
      <c r="K161" s="22"/>
      <c r="L161" s="37">
        <v>0</v>
      </c>
      <c r="M161" s="25">
        <v>0</v>
      </c>
      <c r="N161" s="24">
        <f t="shared" si="11"/>
        <v>101970000</v>
      </c>
      <c r="O161" s="39">
        <v>0.59159159159159158</v>
      </c>
      <c r="P161" s="27"/>
      <c r="Q161" s="28"/>
      <c r="R161" s="38"/>
      <c r="T161" s="19">
        <v>44568</v>
      </c>
      <c r="V161" s="45">
        <f t="shared" si="12"/>
        <v>333</v>
      </c>
      <c r="W161" s="44">
        <v>44772</v>
      </c>
      <c r="X161" s="46">
        <f t="shared" si="13"/>
        <v>197</v>
      </c>
      <c r="Y161" s="47">
        <f t="shared" si="14"/>
        <v>0.59159159159159158</v>
      </c>
      <c r="AA161" s="44">
        <f>VLOOKUP(A161,'[2]BASE 2022'!$E$5:$EU$1115,87,0)</f>
        <v>0</v>
      </c>
      <c r="AB161" s="44">
        <f>VLOOKUP(A161,'[2]BASE 2022'!$E$5:$EU$1115,86,0)</f>
        <v>0</v>
      </c>
    </row>
    <row r="162" spans="1:28" ht="17.25" customHeight="1" x14ac:dyDescent="0.3">
      <c r="A162" s="35">
        <v>150</v>
      </c>
      <c r="B162" s="17">
        <v>44568</v>
      </c>
      <c r="C162" s="18">
        <v>44574</v>
      </c>
      <c r="D162" s="31" t="s">
        <v>2476</v>
      </c>
      <c r="E162" s="20" t="s">
        <v>2454</v>
      </c>
      <c r="F162" s="20" t="s">
        <v>705</v>
      </c>
      <c r="G162" s="36">
        <v>82258000</v>
      </c>
      <c r="H162" s="19">
        <v>44907</v>
      </c>
      <c r="I162" s="21" t="s">
        <v>351</v>
      </c>
      <c r="J162" s="34" t="s">
        <v>1618</v>
      </c>
      <c r="K162" s="22"/>
      <c r="L162" s="37">
        <v>0</v>
      </c>
      <c r="M162" s="25">
        <v>0</v>
      </c>
      <c r="N162" s="24">
        <f t="shared" si="11"/>
        <v>82258000</v>
      </c>
      <c r="O162" s="39">
        <v>0.59459459459459463</v>
      </c>
      <c r="P162" s="27"/>
      <c r="Q162" s="28"/>
      <c r="R162" s="38"/>
      <c r="T162" s="19">
        <v>44568</v>
      </c>
      <c r="V162" s="45">
        <f t="shared" si="12"/>
        <v>333</v>
      </c>
      <c r="W162" s="44">
        <v>44772</v>
      </c>
      <c r="X162" s="46">
        <f t="shared" si="13"/>
        <v>198</v>
      </c>
      <c r="Y162" s="47">
        <f t="shared" si="14"/>
        <v>0.59459459459459463</v>
      </c>
      <c r="AA162" s="44">
        <f>VLOOKUP(A162,'[2]BASE 2022'!$E$5:$EU$1115,87,0)</f>
        <v>0</v>
      </c>
      <c r="AB162" s="44">
        <f>VLOOKUP(A162,'[2]BASE 2022'!$E$5:$EU$1115,86,0)</f>
        <v>0</v>
      </c>
    </row>
    <row r="163" spans="1:28" ht="17.25" customHeight="1" x14ac:dyDescent="0.3">
      <c r="A163" s="35">
        <v>151</v>
      </c>
      <c r="B163" s="17">
        <v>44568</v>
      </c>
      <c r="C163" s="18">
        <v>44578</v>
      </c>
      <c r="D163" s="31" t="s">
        <v>2476</v>
      </c>
      <c r="E163" s="20" t="s">
        <v>330</v>
      </c>
      <c r="F163" s="20" t="s">
        <v>706</v>
      </c>
      <c r="G163" s="36">
        <v>101970000</v>
      </c>
      <c r="H163" s="19">
        <v>44911</v>
      </c>
      <c r="I163" s="21" t="s">
        <v>351</v>
      </c>
      <c r="J163" s="34" t="s">
        <v>1619</v>
      </c>
      <c r="K163" s="22"/>
      <c r="L163" s="37">
        <v>0</v>
      </c>
      <c r="M163" s="25">
        <v>0</v>
      </c>
      <c r="N163" s="24">
        <f t="shared" si="11"/>
        <v>101970000</v>
      </c>
      <c r="O163" s="39">
        <v>0.58258258258258255</v>
      </c>
      <c r="P163" s="27"/>
      <c r="Q163" s="28"/>
      <c r="R163" s="38"/>
      <c r="T163" s="19">
        <v>44568</v>
      </c>
      <c r="V163" s="45">
        <f t="shared" si="12"/>
        <v>333</v>
      </c>
      <c r="W163" s="44">
        <v>44772</v>
      </c>
      <c r="X163" s="46">
        <f t="shared" si="13"/>
        <v>194</v>
      </c>
      <c r="Y163" s="47">
        <f t="shared" si="14"/>
        <v>0.58258258258258255</v>
      </c>
      <c r="AA163" s="44">
        <f>VLOOKUP(A163,'[2]BASE 2022'!$E$5:$EU$1115,87,0)</f>
        <v>0</v>
      </c>
      <c r="AB163" s="44">
        <f>VLOOKUP(A163,'[2]BASE 2022'!$E$5:$EU$1115,86,0)</f>
        <v>0</v>
      </c>
    </row>
    <row r="164" spans="1:28" ht="17.25" customHeight="1" x14ac:dyDescent="0.3">
      <c r="A164" s="35">
        <v>152</v>
      </c>
      <c r="B164" s="17">
        <v>44568</v>
      </c>
      <c r="C164" s="18">
        <v>44581</v>
      </c>
      <c r="D164" s="31" t="s">
        <v>2476</v>
      </c>
      <c r="E164" s="20" t="s">
        <v>185</v>
      </c>
      <c r="F164" s="20" t="s">
        <v>707</v>
      </c>
      <c r="G164" s="36">
        <v>82258000</v>
      </c>
      <c r="H164" s="19">
        <v>44914</v>
      </c>
      <c r="I164" s="21" t="s">
        <v>351</v>
      </c>
      <c r="J164" s="34" t="s">
        <v>1620</v>
      </c>
      <c r="K164" s="22"/>
      <c r="L164" s="37">
        <v>0</v>
      </c>
      <c r="M164" s="25">
        <v>0</v>
      </c>
      <c r="N164" s="24">
        <f t="shared" si="11"/>
        <v>82258000</v>
      </c>
      <c r="O164" s="39">
        <v>0.57357357357357353</v>
      </c>
      <c r="P164" s="27"/>
      <c r="Q164" s="28"/>
      <c r="R164" s="38"/>
      <c r="T164" s="19">
        <v>44581</v>
      </c>
      <c r="V164" s="45">
        <f t="shared" si="12"/>
        <v>333</v>
      </c>
      <c r="W164" s="44">
        <v>44772</v>
      </c>
      <c r="X164" s="46">
        <f t="shared" si="13"/>
        <v>191</v>
      </c>
      <c r="Y164" s="47">
        <f t="shared" si="14"/>
        <v>0.57357357357357353</v>
      </c>
      <c r="AA164" s="44">
        <f>VLOOKUP(A164,'[2]BASE 2022'!$E$5:$EU$1115,87,0)</f>
        <v>0</v>
      </c>
      <c r="AB164" s="44">
        <f>VLOOKUP(A164,'[2]BASE 2022'!$E$5:$EU$1115,86,0)</f>
        <v>0</v>
      </c>
    </row>
    <row r="165" spans="1:28" ht="17.25" customHeight="1" x14ac:dyDescent="0.3">
      <c r="A165" s="35">
        <v>153</v>
      </c>
      <c r="B165" s="17">
        <v>44568</v>
      </c>
      <c r="C165" s="18">
        <v>44574</v>
      </c>
      <c r="D165" s="31" t="s">
        <v>2476</v>
      </c>
      <c r="E165" s="20" t="s">
        <v>1254</v>
      </c>
      <c r="F165" s="20" t="s">
        <v>708</v>
      </c>
      <c r="G165" s="36">
        <v>82258000</v>
      </c>
      <c r="H165" s="19">
        <v>44907</v>
      </c>
      <c r="I165" s="21" t="s">
        <v>351</v>
      </c>
      <c r="J165" s="34" t="s">
        <v>1621</v>
      </c>
      <c r="K165" s="22"/>
      <c r="L165" s="37">
        <v>0</v>
      </c>
      <c r="M165" s="25">
        <v>0</v>
      </c>
      <c r="N165" s="24">
        <f t="shared" si="11"/>
        <v>82258000</v>
      </c>
      <c r="O165" s="39">
        <v>0.59459459459459463</v>
      </c>
      <c r="P165" s="27"/>
      <c r="Q165" s="28"/>
      <c r="R165" s="38"/>
      <c r="T165" s="19">
        <v>44568</v>
      </c>
      <c r="V165" s="45">
        <f t="shared" si="12"/>
        <v>333</v>
      </c>
      <c r="W165" s="44">
        <v>44772</v>
      </c>
      <c r="X165" s="46">
        <f t="shared" si="13"/>
        <v>198</v>
      </c>
      <c r="Y165" s="47">
        <f t="shared" si="14"/>
        <v>0.59459459459459463</v>
      </c>
      <c r="AA165" s="44">
        <f>VLOOKUP(A165,'[2]BASE 2022'!$E$5:$EU$1115,87,0)</f>
        <v>0</v>
      </c>
      <c r="AB165" s="44">
        <f>VLOOKUP(A165,'[2]BASE 2022'!$E$5:$EU$1115,86,0)</f>
        <v>0</v>
      </c>
    </row>
    <row r="166" spans="1:28" ht="17.25" customHeight="1" x14ac:dyDescent="0.3">
      <c r="A166" s="35">
        <v>154</v>
      </c>
      <c r="B166" s="17">
        <v>44568</v>
      </c>
      <c r="C166" s="18">
        <v>44574</v>
      </c>
      <c r="D166" s="31" t="s">
        <v>2476</v>
      </c>
      <c r="E166" s="20" t="s">
        <v>78</v>
      </c>
      <c r="F166" s="20" t="s">
        <v>709</v>
      </c>
      <c r="G166" s="36">
        <v>82258000</v>
      </c>
      <c r="H166" s="19">
        <v>44907</v>
      </c>
      <c r="I166" s="21" t="s">
        <v>351</v>
      </c>
      <c r="J166" s="34" t="s">
        <v>1622</v>
      </c>
      <c r="K166" s="22"/>
      <c r="L166" s="37">
        <v>0</v>
      </c>
      <c r="M166" s="25">
        <v>0</v>
      </c>
      <c r="N166" s="24">
        <f t="shared" si="11"/>
        <v>82258000</v>
      </c>
      <c r="O166" s="39">
        <v>0.59459459459459463</v>
      </c>
      <c r="P166" s="27"/>
      <c r="Q166" s="28"/>
      <c r="R166" s="38"/>
      <c r="T166" s="19">
        <v>44568</v>
      </c>
      <c r="V166" s="45">
        <f t="shared" si="12"/>
        <v>333</v>
      </c>
      <c r="W166" s="44">
        <v>44772</v>
      </c>
      <c r="X166" s="46">
        <f t="shared" si="13"/>
        <v>198</v>
      </c>
      <c r="Y166" s="47">
        <f t="shared" si="14"/>
        <v>0.59459459459459463</v>
      </c>
      <c r="AA166" s="44">
        <f>VLOOKUP(A166,'[2]BASE 2022'!$E$5:$EU$1115,87,0)</f>
        <v>0</v>
      </c>
      <c r="AB166" s="44">
        <f>VLOOKUP(A166,'[2]BASE 2022'!$E$5:$EU$1115,86,0)</f>
        <v>0</v>
      </c>
    </row>
    <row r="167" spans="1:28" ht="17.25" customHeight="1" x14ac:dyDescent="0.3">
      <c r="A167" s="35">
        <v>155</v>
      </c>
      <c r="B167" s="17">
        <v>44568</v>
      </c>
      <c r="C167" s="18">
        <v>44574</v>
      </c>
      <c r="D167" s="31" t="s">
        <v>2476</v>
      </c>
      <c r="E167" s="20" t="s">
        <v>429</v>
      </c>
      <c r="F167" s="20" t="s">
        <v>710</v>
      </c>
      <c r="G167" s="36">
        <v>82258000</v>
      </c>
      <c r="H167" s="19">
        <v>44907</v>
      </c>
      <c r="I167" s="21" t="s">
        <v>351</v>
      </c>
      <c r="J167" s="34" t="s">
        <v>1623</v>
      </c>
      <c r="K167" s="22"/>
      <c r="L167" s="37">
        <v>0</v>
      </c>
      <c r="M167" s="25">
        <v>0</v>
      </c>
      <c r="N167" s="24">
        <f t="shared" si="11"/>
        <v>82258000</v>
      </c>
      <c r="O167" s="39">
        <v>0.59459459459459463</v>
      </c>
      <c r="P167" s="27"/>
      <c r="Q167" s="28"/>
      <c r="R167" s="38"/>
      <c r="T167" s="19">
        <v>44568</v>
      </c>
      <c r="V167" s="45">
        <f t="shared" si="12"/>
        <v>333</v>
      </c>
      <c r="W167" s="44">
        <v>44772</v>
      </c>
      <c r="X167" s="46">
        <f t="shared" si="13"/>
        <v>198</v>
      </c>
      <c r="Y167" s="47">
        <f t="shared" si="14"/>
        <v>0.59459459459459463</v>
      </c>
      <c r="AA167" s="44">
        <f>VLOOKUP(A167,'[2]BASE 2022'!$E$5:$EU$1115,87,0)</f>
        <v>0</v>
      </c>
      <c r="AB167" s="44">
        <f>VLOOKUP(A167,'[2]BASE 2022'!$E$5:$EU$1115,86,0)</f>
        <v>0</v>
      </c>
    </row>
    <row r="168" spans="1:28" ht="17.25" customHeight="1" x14ac:dyDescent="0.3">
      <c r="A168" s="35">
        <v>156</v>
      </c>
      <c r="B168" s="17">
        <v>44568</v>
      </c>
      <c r="C168" s="18">
        <v>44572</v>
      </c>
      <c r="D168" s="31" t="s">
        <v>2476</v>
      </c>
      <c r="E168" s="20" t="s">
        <v>100</v>
      </c>
      <c r="F168" s="20" t="s">
        <v>711</v>
      </c>
      <c r="G168" s="36">
        <v>85675000</v>
      </c>
      <c r="H168" s="19">
        <v>44920</v>
      </c>
      <c r="I168" s="21" t="s">
        <v>351</v>
      </c>
      <c r="J168" s="34" t="s">
        <v>1624</v>
      </c>
      <c r="K168" s="22"/>
      <c r="L168" s="37">
        <v>0</v>
      </c>
      <c r="M168" s="25">
        <v>0</v>
      </c>
      <c r="N168" s="24">
        <f t="shared" si="11"/>
        <v>85675000</v>
      </c>
      <c r="O168" s="39">
        <v>0.57471264367816088</v>
      </c>
      <c r="P168" s="27"/>
      <c r="Q168" s="28"/>
      <c r="R168" s="38"/>
      <c r="T168" s="19">
        <v>44568</v>
      </c>
      <c r="V168" s="45">
        <f t="shared" si="12"/>
        <v>348</v>
      </c>
      <c r="W168" s="44">
        <v>44772</v>
      </c>
      <c r="X168" s="46">
        <f t="shared" si="13"/>
        <v>200</v>
      </c>
      <c r="Y168" s="47">
        <f t="shared" si="14"/>
        <v>0.57471264367816088</v>
      </c>
      <c r="AA168" s="44">
        <f>VLOOKUP(A168,'[2]BASE 2022'!$E$5:$EU$1115,87,0)</f>
        <v>0</v>
      </c>
      <c r="AB168" s="44">
        <f>VLOOKUP(A168,'[2]BASE 2022'!$E$5:$EU$1115,86,0)</f>
        <v>0</v>
      </c>
    </row>
    <row r="169" spans="1:28" ht="17.25" customHeight="1" x14ac:dyDescent="0.3">
      <c r="A169" s="35">
        <v>157</v>
      </c>
      <c r="B169" s="17">
        <v>44568</v>
      </c>
      <c r="C169" s="18">
        <v>44574</v>
      </c>
      <c r="D169" s="31" t="s">
        <v>2476</v>
      </c>
      <c r="E169" s="20" t="s">
        <v>395</v>
      </c>
      <c r="F169" s="20" t="s">
        <v>712</v>
      </c>
      <c r="G169" s="36">
        <v>82258000</v>
      </c>
      <c r="H169" s="19">
        <v>44907</v>
      </c>
      <c r="I169" s="21" t="s">
        <v>351</v>
      </c>
      <c r="J169" s="34" t="s">
        <v>1625</v>
      </c>
      <c r="K169" s="22"/>
      <c r="L169" s="37">
        <v>0</v>
      </c>
      <c r="M169" s="25">
        <v>0</v>
      </c>
      <c r="N169" s="24">
        <f t="shared" si="11"/>
        <v>82258000</v>
      </c>
      <c r="O169" s="39">
        <v>0.59459459459459463</v>
      </c>
      <c r="P169" s="27"/>
      <c r="Q169" s="28"/>
      <c r="R169" s="38"/>
      <c r="T169" s="19">
        <v>44568</v>
      </c>
      <c r="V169" s="45">
        <f t="shared" si="12"/>
        <v>333</v>
      </c>
      <c r="W169" s="44">
        <v>44772</v>
      </c>
      <c r="X169" s="46">
        <f t="shared" si="13"/>
        <v>198</v>
      </c>
      <c r="Y169" s="47">
        <f t="shared" si="14"/>
        <v>0.59459459459459463</v>
      </c>
      <c r="AA169" s="44">
        <f>VLOOKUP(A169,'[2]BASE 2022'!$E$5:$EU$1115,87,0)</f>
        <v>0</v>
      </c>
      <c r="AB169" s="44">
        <f>VLOOKUP(A169,'[2]BASE 2022'!$E$5:$EU$1115,86,0)</f>
        <v>0</v>
      </c>
    </row>
    <row r="170" spans="1:28" ht="17.25" customHeight="1" x14ac:dyDescent="0.3">
      <c r="A170" s="35">
        <v>158</v>
      </c>
      <c r="B170" s="17">
        <v>44568</v>
      </c>
      <c r="C170" s="18">
        <v>44574</v>
      </c>
      <c r="D170" s="31" t="s">
        <v>2476</v>
      </c>
      <c r="E170" s="20" t="s">
        <v>292</v>
      </c>
      <c r="F170" s="20" t="s">
        <v>713</v>
      </c>
      <c r="G170" s="36">
        <v>82258000</v>
      </c>
      <c r="H170" s="19">
        <v>44907</v>
      </c>
      <c r="I170" s="21" t="s">
        <v>351</v>
      </c>
      <c r="J170" s="34" t="s">
        <v>1626</v>
      </c>
      <c r="K170" s="22"/>
      <c r="L170" s="37">
        <v>0</v>
      </c>
      <c r="M170" s="25">
        <v>0</v>
      </c>
      <c r="N170" s="24">
        <f t="shared" si="11"/>
        <v>82258000</v>
      </c>
      <c r="O170" s="39">
        <v>0.59459459459459463</v>
      </c>
      <c r="P170" s="27"/>
      <c r="Q170" s="28"/>
      <c r="R170" s="38"/>
      <c r="T170" s="19">
        <v>44568</v>
      </c>
      <c r="V170" s="45">
        <f t="shared" si="12"/>
        <v>333</v>
      </c>
      <c r="W170" s="44">
        <v>44772</v>
      </c>
      <c r="X170" s="46">
        <f t="shared" si="13"/>
        <v>198</v>
      </c>
      <c r="Y170" s="47">
        <f t="shared" si="14"/>
        <v>0.59459459459459463</v>
      </c>
      <c r="AA170" s="44">
        <f>VLOOKUP(A170,'[2]BASE 2022'!$E$5:$EU$1115,87,0)</f>
        <v>0</v>
      </c>
      <c r="AB170" s="44">
        <f>VLOOKUP(A170,'[2]BASE 2022'!$E$5:$EU$1115,86,0)</f>
        <v>0</v>
      </c>
    </row>
    <row r="171" spans="1:28" ht="17.25" customHeight="1" x14ac:dyDescent="0.3">
      <c r="A171" s="35">
        <v>159</v>
      </c>
      <c r="B171" s="17">
        <v>44568</v>
      </c>
      <c r="C171" s="18">
        <v>44574</v>
      </c>
      <c r="D171" s="31" t="s">
        <v>2476</v>
      </c>
      <c r="E171" s="20" t="s">
        <v>255</v>
      </c>
      <c r="F171" s="20" t="s">
        <v>714</v>
      </c>
      <c r="G171" s="36">
        <v>82258000</v>
      </c>
      <c r="H171" s="19">
        <v>44907</v>
      </c>
      <c r="I171" s="21" t="s">
        <v>351</v>
      </c>
      <c r="J171" s="34" t="s">
        <v>1627</v>
      </c>
      <c r="K171" s="22"/>
      <c r="L171" s="37">
        <v>0</v>
      </c>
      <c r="M171" s="25">
        <v>0</v>
      </c>
      <c r="N171" s="24">
        <f t="shared" si="11"/>
        <v>82258000</v>
      </c>
      <c r="O171" s="39">
        <v>0.59459459459459463</v>
      </c>
      <c r="P171" s="27"/>
      <c r="Q171" s="28"/>
      <c r="R171" s="38"/>
      <c r="T171" s="19">
        <v>44568</v>
      </c>
      <c r="V171" s="45">
        <f t="shared" si="12"/>
        <v>333</v>
      </c>
      <c r="W171" s="44">
        <v>44772</v>
      </c>
      <c r="X171" s="46">
        <f t="shared" si="13"/>
        <v>198</v>
      </c>
      <c r="Y171" s="47">
        <f t="shared" si="14"/>
        <v>0.59459459459459463</v>
      </c>
      <c r="AA171" s="44">
        <f>VLOOKUP(A171,'[2]BASE 2022'!$E$5:$EU$1115,87,0)</f>
        <v>0</v>
      </c>
      <c r="AB171" s="44">
        <f>VLOOKUP(A171,'[2]BASE 2022'!$E$5:$EU$1115,86,0)</f>
        <v>0</v>
      </c>
    </row>
    <row r="172" spans="1:28" ht="17.25" customHeight="1" x14ac:dyDescent="0.3">
      <c r="A172" s="35">
        <v>160</v>
      </c>
      <c r="B172" s="17">
        <v>44568</v>
      </c>
      <c r="C172" s="18">
        <v>44574</v>
      </c>
      <c r="D172" s="31" t="s">
        <v>2476</v>
      </c>
      <c r="E172" s="20" t="s">
        <v>556</v>
      </c>
      <c r="F172" s="20" t="s">
        <v>715</v>
      </c>
      <c r="G172" s="36">
        <v>57783000</v>
      </c>
      <c r="H172" s="19">
        <v>44907</v>
      </c>
      <c r="I172" s="21" t="s">
        <v>351</v>
      </c>
      <c r="J172" s="34" t="s">
        <v>1628</v>
      </c>
      <c r="K172" s="22"/>
      <c r="L172" s="37">
        <v>0</v>
      </c>
      <c r="M172" s="25">
        <v>0</v>
      </c>
      <c r="N172" s="24">
        <f t="shared" si="11"/>
        <v>57783000</v>
      </c>
      <c r="O172" s="39">
        <v>0.59459459459459463</v>
      </c>
      <c r="P172" s="27"/>
      <c r="Q172" s="28"/>
      <c r="R172" s="38"/>
      <c r="T172" s="19">
        <v>44568</v>
      </c>
      <c r="V172" s="45">
        <f t="shared" si="12"/>
        <v>333</v>
      </c>
      <c r="W172" s="44">
        <v>44772</v>
      </c>
      <c r="X172" s="46">
        <f t="shared" si="13"/>
        <v>198</v>
      </c>
      <c r="Y172" s="47">
        <f t="shared" si="14"/>
        <v>0.59459459459459463</v>
      </c>
      <c r="AA172" s="44">
        <f>VLOOKUP(A172,'[2]BASE 2022'!$E$5:$EU$1115,87,0)</f>
        <v>0</v>
      </c>
      <c r="AB172" s="44">
        <f>VLOOKUP(A172,'[2]BASE 2022'!$E$5:$EU$1115,86,0)</f>
        <v>0</v>
      </c>
    </row>
    <row r="173" spans="1:28" ht="17.25" customHeight="1" x14ac:dyDescent="0.3">
      <c r="A173" s="35">
        <v>161</v>
      </c>
      <c r="B173" s="17">
        <v>44568</v>
      </c>
      <c r="C173" s="18">
        <v>44574</v>
      </c>
      <c r="D173" s="31" t="s">
        <v>2476</v>
      </c>
      <c r="E173" s="20" t="s">
        <v>290</v>
      </c>
      <c r="F173" s="20" t="s">
        <v>716</v>
      </c>
      <c r="G173" s="36">
        <v>82258000</v>
      </c>
      <c r="H173" s="19">
        <v>44907</v>
      </c>
      <c r="I173" s="21" t="s">
        <v>351</v>
      </c>
      <c r="J173" s="34" t="s">
        <v>1629</v>
      </c>
      <c r="K173" s="22"/>
      <c r="L173" s="37">
        <v>0</v>
      </c>
      <c r="M173" s="25">
        <v>0</v>
      </c>
      <c r="N173" s="24">
        <f t="shared" si="11"/>
        <v>82258000</v>
      </c>
      <c r="O173" s="39">
        <v>0.59459459459459463</v>
      </c>
      <c r="P173" s="27"/>
      <c r="Q173" s="28"/>
      <c r="R173" s="38"/>
      <c r="T173" s="19">
        <v>44572</v>
      </c>
      <c r="V173" s="45">
        <f t="shared" si="12"/>
        <v>333</v>
      </c>
      <c r="W173" s="44">
        <v>44772</v>
      </c>
      <c r="X173" s="46">
        <f t="shared" si="13"/>
        <v>198</v>
      </c>
      <c r="Y173" s="47">
        <f t="shared" si="14"/>
        <v>0.59459459459459463</v>
      </c>
      <c r="AA173" s="44">
        <f>VLOOKUP(A173,'[2]BASE 2022'!$E$5:$EU$1115,87,0)</f>
        <v>0</v>
      </c>
      <c r="AB173" s="44">
        <f>VLOOKUP(A173,'[2]BASE 2022'!$E$5:$EU$1115,86,0)</f>
        <v>0</v>
      </c>
    </row>
    <row r="174" spans="1:28" ht="17.25" customHeight="1" x14ac:dyDescent="0.3">
      <c r="A174" s="35">
        <v>162</v>
      </c>
      <c r="B174" s="17">
        <v>44568</v>
      </c>
      <c r="C174" s="18">
        <v>44572</v>
      </c>
      <c r="D174" s="31" t="s">
        <v>2476</v>
      </c>
      <c r="E174" s="20" t="s">
        <v>2579</v>
      </c>
      <c r="F174" s="20" t="s">
        <v>717</v>
      </c>
      <c r="G174" s="36">
        <v>73645000</v>
      </c>
      <c r="H174" s="19">
        <v>44939</v>
      </c>
      <c r="I174" s="21" t="s">
        <v>351</v>
      </c>
      <c r="J174" s="34" t="s">
        <v>1630</v>
      </c>
      <c r="K174" s="22"/>
      <c r="L174" s="37">
        <v>0</v>
      </c>
      <c r="M174" s="25">
        <v>0</v>
      </c>
      <c r="N174" s="24">
        <f t="shared" si="11"/>
        <v>73645000</v>
      </c>
      <c r="O174" s="39">
        <v>0.54495912806539515</v>
      </c>
      <c r="P174" s="27"/>
      <c r="Q174" s="28"/>
      <c r="R174" s="38"/>
      <c r="T174" s="19">
        <v>44572</v>
      </c>
      <c r="V174" s="45">
        <f t="shared" si="12"/>
        <v>367</v>
      </c>
      <c r="W174" s="44">
        <v>44772</v>
      </c>
      <c r="X174" s="46">
        <f t="shared" si="13"/>
        <v>200</v>
      </c>
      <c r="Y174" s="47">
        <f t="shared" si="14"/>
        <v>0.54495912806539515</v>
      </c>
      <c r="AA174" s="44">
        <f>VLOOKUP(A174,'[2]BASE 2022'!$E$5:$EU$1115,87,0)</f>
        <v>0</v>
      </c>
      <c r="AB174" s="44">
        <f>VLOOKUP(A174,'[2]BASE 2022'!$E$5:$EU$1115,86,0)</f>
        <v>0</v>
      </c>
    </row>
    <row r="175" spans="1:28" ht="17.25" customHeight="1" x14ac:dyDescent="0.3">
      <c r="A175" s="35">
        <v>163</v>
      </c>
      <c r="B175" s="17">
        <v>44568</v>
      </c>
      <c r="C175" s="18">
        <v>44572</v>
      </c>
      <c r="D175" s="31" t="s">
        <v>2476</v>
      </c>
      <c r="E175" s="20" t="s">
        <v>1255</v>
      </c>
      <c r="F175" s="20" t="s">
        <v>718</v>
      </c>
      <c r="G175" s="36">
        <v>82500000</v>
      </c>
      <c r="H175" s="19">
        <v>44905</v>
      </c>
      <c r="I175" s="21" t="s">
        <v>351</v>
      </c>
      <c r="J175" s="34" t="s">
        <v>1631</v>
      </c>
      <c r="K175" s="22"/>
      <c r="L175" s="37">
        <v>0</v>
      </c>
      <c r="M175" s="25">
        <v>0</v>
      </c>
      <c r="N175" s="24">
        <f t="shared" si="11"/>
        <v>82500000</v>
      </c>
      <c r="O175" s="39">
        <v>0.60060060060060061</v>
      </c>
      <c r="P175" s="27"/>
      <c r="Q175" s="28"/>
      <c r="R175" s="38"/>
      <c r="T175" s="19">
        <v>44572</v>
      </c>
      <c r="V175" s="45">
        <f t="shared" si="12"/>
        <v>333</v>
      </c>
      <c r="W175" s="44">
        <v>44772</v>
      </c>
      <c r="X175" s="46">
        <f t="shared" si="13"/>
        <v>200</v>
      </c>
      <c r="Y175" s="47">
        <f t="shared" si="14"/>
        <v>0.60060060060060061</v>
      </c>
      <c r="AA175" s="44">
        <f>VLOOKUP(A175,'[2]BASE 2022'!$E$5:$EU$1115,87,0)</f>
        <v>0</v>
      </c>
      <c r="AB175" s="44">
        <f>VLOOKUP(A175,'[2]BASE 2022'!$E$5:$EU$1115,86,0)</f>
        <v>0</v>
      </c>
    </row>
    <row r="176" spans="1:28" ht="17.25" customHeight="1" x14ac:dyDescent="0.3">
      <c r="A176" s="35">
        <v>164</v>
      </c>
      <c r="B176" s="17">
        <v>44568</v>
      </c>
      <c r="C176" s="18">
        <v>44585</v>
      </c>
      <c r="D176" s="31" t="s">
        <v>2476</v>
      </c>
      <c r="E176" s="20" t="s">
        <v>2455</v>
      </c>
      <c r="F176" s="20" t="s">
        <v>719</v>
      </c>
      <c r="G176" s="36">
        <v>155400000</v>
      </c>
      <c r="H176" s="19">
        <v>45588</v>
      </c>
      <c r="I176" s="21" t="s">
        <v>2471</v>
      </c>
      <c r="J176" s="34" t="s">
        <v>1632</v>
      </c>
      <c r="K176" s="22">
        <v>1</v>
      </c>
      <c r="L176" s="37">
        <v>14587000</v>
      </c>
      <c r="M176" s="25">
        <v>0</v>
      </c>
      <c r="N176" s="24">
        <f t="shared" si="11"/>
        <v>169987000</v>
      </c>
      <c r="O176" s="39">
        <v>0.1864406779661017</v>
      </c>
      <c r="P176" s="27"/>
      <c r="Q176" s="28"/>
      <c r="R176" s="38"/>
      <c r="T176" s="19">
        <v>44585</v>
      </c>
      <c r="V176" s="45">
        <f t="shared" si="12"/>
        <v>1003</v>
      </c>
      <c r="W176" s="44">
        <v>44772</v>
      </c>
      <c r="X176" s="46">
        <f t="shared" si="13"/>
        <v>187</v>
      </c>
      <c r="Y176" s="47">
        <f t="shared" si="14"/>
        <v>0.1864406779661017</v>
      </c>
      <c r="AA176" s="44">
        <f>VLOOKUP(A176,'[2]BASE 2022'!$E$5:$EU$1115,87,0)</f>
        <v>0</v>
      </c>
      <c r="AB176" s="44">
        <f>VLOOKUP(A176,'[2]BASE 2022'!$E$5:$EU$1115,86,0)</f>
        <v>0</v>
      </c>
    </row>
    <row r="177" spans="1:28" ht="17.25" customHeight="1" x14ac:dyDescent="0.3">
      <c r="A177" s="35">
        <v>165</v>
      </c>
      <c r="B177" s="17">
        <v>44568</v>
      </c>
      <c r="C177" s="18">
        <v>44578</v>
      </c>
      <c r="D177" s="31" t="s">
        <v>2476</v>
      </c>
      <c r="E177" s="20" t="s">
        <v>55</v>
      </c>
      <c r="F177" s="20" t="s">
        <v>720</v>
      </c>
      <c r="G177" s="36">
        <v>104500000</v>
      </c>
      <c r="H177" s="19">
        <v>44911</v>
      </c>
      <c r="I177" s="21" t="s">
        <v>351</v>
      </c>
      <c r="J177" s="34" t="s">
        <v>1633</v>
      </c>
      <c r="K177" s="22"/>
      <c r="L177" s="37">
        <v>0</v>
      </c>
      <c r="M177" s="25">
        <v>0</v>
      </c>
      <c r="N177" s="24">
        <f t="shared" si="11"/>
        <v>104500000</v>
      </c>
      <c r="O177" s="39">
        <v>0.58258258258258255</v>
      </c>
      <c r="P177" s="27"/>
      <c r="Q177" s="28"/>
      <c r="R177" s="38"/>
      <c r="T177" s="19">
        <v>44568</v>
      </c>
      <c r="V177" s="45">
        <f t="shared" si="12"/>
        <v>333</v>
      </c>
      <c r="W177" s="44">
        <v>44772</v>
      </c>
      <c r="X177" s="46">
        <f t="shared" si="13"/>
        <v>194</v>
      </c>
      <c r="Y177" s="47">
        <f t="shared" si="14"/>
        <v>0.58258258258258255</v>
      </c>
      <c r="AA177" s="44">
        <f>VLOOKUP(A177,'[2]BASE 2022'!$E$5:$EU$1115,87,0)</f>
        <v>0</v>
      </c>
      <c r="AB177" s="44">
        <f>VLOOKUP(A177,'[2]BASE 2022'!$E$5:$EU$1115,86,0)</f>
        <v>0</v>
      </c>
    </row>
    <row r="178" spans="1:28" ht="17.25" customHeight="1" x14ac:dyDescent="0.3">
      <c r="A178" s="35">
        <v>166</v>
      </c>
      <c r="B178" s="17">
        <v>44568</v>
      </c>
      <c r="C178" s="18">
        <v>44572</v>
      </c>
      <c r="D178" s="31" t="s">
        <v>2476</v>
      </c>
      <c r="E178" s="20" t="s">
        <v>521</v>
      </c>
      <c r="F178" s="20" t="s">
        <v>721</v>
      </c>
      <c r="G178" s="36">
        <v>76992500</v>
      </c>
      <c r="H178" s="19">
        <v>44920</v>
      </c>
      <c r="I178" s="21" t="s">
        <v>351</v>
      </c>
      <c r="J178" s="34" t="s">
        <v>1634</v>
      </c>
      <c r="K178" s="22"/>
      <c r="L178" s="37">
        <v>0</v>
      </c>
      <c r="M178" s="25">
        <v>0</v>
      </c>
      <c r="N178" s="24">
        <f t="shared" si="11"/>
        <v>76992500</v>
      </c>
      <c r="O178" s="39">
        <v>0.57471264367816088</v>
      </c>
      <c r="P178" s="27"/>
      <c r="Q178" s="28"/>
      <c r="R178" s="38"/>
      <c r="T178" s="19">
        <v>44572</v>
      </c>
      <c r="V178" s="45">
        <f t="shared" si="12"/>
        <v>348</v>
      </c>
      <c r="W178" s="44">
        <v>44772</v>
      </c>
      <c r="X178" s="46">
        <f t="shared" si="13"/>
        <v>200</v>
      </c>
      <c r="Y178" s="47">
        <f t="shared" si="14"/>
        <v>0.57471264367816088</v>
      </c>
      <c r="AA178" s="44">
        <f>VLOOKUP(A178,'[2]BASE 2022'!$E$5:$EU$1115,87,0)</f>
        <v>0</v>
      </c>
      <c r="AB178" s="44">
        <f>VLOOKUP(A178,'[2]BASE 2022'!$E$5:$EU$1115,86,0)</f>
        <v>0</v>
      </c>
    </row>
    <row r="179" spans="1:28" ht="17.25" customHeight="1" x14ac:dyDescent="0.3">
      <c r="A179" s="35">
        <v>167</v>
      </c>
      <c r="B179" s="17">
        <v>44568</v>
      </c>
      <c r="C179" s="18">
        <v>44573</v>
      </c>
      <c r="D179" s="31" t="s">
        <v>2476</v>
      </c>
      <c r="E179" s="20" t="s">
        <v>15</v>
      </c>
      <c r="F179" s="20" t="s">
        <v>722</v>
      </c>
      <c r="G179" s="36">
        <v>124373000</v>
      </c>
      <c r="H179" s="19">
        <v>44922</v>
      </c>
      <c r="I179" s="21" t="s">
        <v>351</v>
      </c>
      <c r="J179" s="34" t="s">
        <v>1635</v>
      </c>
      <c r="K179" s="22"/>
      <c r="L179" s="37">
        <v>0</v>
      </c>
      <c r="M179" s="25">
        <v>0</v>
      </c>
      <c r="N179" s="24">
        <f t="shared" si="11"/>
        <v>124373000</v>
      </c>
      <c r="O179" s="39">
        <v>0.57020057306590255</v>
      </c>
      <c r="P179" s="27"/>
      <c r="Q179" s="28"/>
      <c r="R179" s="38"/>
      <c r="T179" s="19">
        <v>44568</v>
      </c>
      <c r="V179" s="45">
        <f t="shared" si="12"/>
        <v>349</v>
      </c>
      <c r="W179" s="44">
        <v>44772</v>
      </c>
      <c r="X179" s="46">
        <f t="shared" si="13"/>
        <v>199</v>
      </c>
      <c r="Y179" s="47">
        <f t="shared" si="14"/>
        <v>0.57020057306590255</v>
      </c>
      <c r="AA179" s="44">
        <f>VLOOKUP(A179,'[2]BASE 2022'!$E$5:$EU$1115,87,0)</f>
        <v>0</v>
      </c>
      <c r="AB179" s="44">
        <f>VLOOKUP(A179,'[2]BASE 2022'!$E$5:$EU$1115,86,0)</f>
        <v>0</v>
      </c>
    </row>
    <row r="180" spans="1:28" ht="17.25" customHeight="1" x14ac:dyDescent="0.3">
      <c r="A180" s="35">
        <v>168</v>
      </c>
      <c r="B180" s="17">
        <v>44568</v>
      </c>
      <c r="C180" s="18">
        <v>44573</v>
      </c>
      <c r="D180" s="31" t="s">
        <v>2476</v>
      </c>
      <c r="E180" s="20" t="s">
        <v>2456</v>
      </c>
      <c r="F180" s="20" t="s">
        <v>723</v>
      </c>
      <c r="G180" s="36">
        <v>55620000</v>
      </c>
      <c r="H180" s="19">
        <v>44845</v>
      </c>
      <c r="I180" s="21" t="s">
        <v>351</v>
      </c>
      <c r="J180" s="34" t="s">
        <v>1636</v>
      </c>
      <c r="K180" s="22"/>
      <c r="L180" s="37">
        <v>0</v>
      </c>
      <c r="M180" s="25">
        <v>0</v>
      </c>
      <c r="N180" s="24">
        <f t="shared" si="11"/>
        <v>55620000</v>
      </c>
      <c r="O180" s="39">
        <v>0.73161764705882348</v>
      </c>
      <c r="P180" s="27"/>
      <c r="Q180" s="28"/>
      <c r="R180" s="38"/>
      <c r="T180" s="19">
        <v>44572</v>
      </c>
      <c r="V180" s="45">
        <f t="shared" si="12"/>
        <v>272</v>
      </c>
      <c r="W180" s="44">
        <v>44772</v>
      </c>
      <c r="X180" s="46">
        <f t="shared" si="13"/>
        <v>199</v>
      </c>
      <c r="Y180" s="47">
        <f t="shared" si="14"/>
        <v>0.73161764705882348</v>
      </c>
      <c r="AA180" s="44">
        <f>VLOOKUP(A180,'[2]BASE 2022'!$E$5:$EU$1115,87,0)</f>
        <v>0</v>
      </c>
      <c r="AB180" s="44">
        <f>VLOOKUP(A180,'[2]BASE 2022'!$E$5:$EU$1115,86,0)</f>
        <v>0</v>
      </c>
    </row>
    <row r="181" spans="1:28" ht="17.25" customHeight="1" x14ac:dyDescent="0.3">
      <c r="A181" s="35">
        <v>169</v>
      </c>
      <c r="B181" s="17">
        <v>44572</v>
      </c>
      <c r="C181" s="18">
        <v>44573</v>
      </c>
      <c r="D181" s="31" t="s">
        <v>2476</v>
      </c>
      <c r="E181" s="20" t="s">
        <v>525</v>
      </c>
      <c r="F181" s="20" t="s">
        <v>724</v>
      </c>
      <c r="G181" s="36">
        <v>47700000</v>
      </c>
      <c r="H181" s="19">
        <v>44844</v>
      </c>
      <c r="I181" s="21" t="s">
        <v>351</v>
      </c>
      <c r="J181" s="34" t="s">
        <v>1637</v>
      </c>
      <c r="K181" s="22"/>
      <c r="L181" s="37">
        <v>0</v>
      </c>
      <c r="M181" s="25">
        <v>0</v>
      </c>
      <c r="N181" s="24">
        <f t="shared" si="11"/>
        <v>47700000</v>
      </c>
      <c r="O181" s="39">
        <v>0.73431734317343178</v>
      </c>
      <c r="P181" s="27"/>
      <c r="Q181" s="28"/>
      <c r="R181" s="38"/>
      <c r="T181" s="19">
        <v>44572</v>
      </c>
      <c r="V181" s="45">
        <f t="shared" si="12"/>
        <v>271</v>
      </c>
      <c r="W181" s="44">
        <v>44772</v>
      </c>
      <c r="X181" s="46">
        <f t="shared" si="13"/>
        <v>199</v>
      </c>
      <c r="Y181" s="47">
        <f t="shared" si="14"/>
        <v>0.73431734317343178</v>
      </c>
      <c r="AA181" s="44">
        <f>VLOOKUP(A181,'[2]BASE 2022'!$E$5:$EU$1115,87,0)</f>
        <v>0</v>
      </c>
      <c r="AB181" s="44">
        <f>VLOOKUP(A181,'[2]BASE 2022'!$E$5:$EU$1115,86,0)</f>
        <v>0</v>
      </c>
    </row>
    <row r="182" spans="1:28" ht="17.25" customHeight="1" x14ac:dyDescent="0.3">
      <c r="A182" s="35">
        <v>170</v>
      </c>
      <c r="B182" s="17">
        <v>44572</v>
      </c>
      <c r="C182" s="18">
        <v>44573</v>
      </c>
      <c r="D182" s="31" t="s">
        <v>2476</v>
      </c>
      <c r="E182" s="20" t="s">
        <v>178</v>
      </c>
      <c r="F182" s="20" t="s">
        <v>725</v>
      </c>
      <c r="G182" s="36">
        <v>55620000</v>
      </c>
      <c r="H182" s="19">
        <v>44845</v>
      </c>
      <c r="I182" s="21" t="s">
        <v>351</v>
      </c>
      <c r="J182" s="34" t="s">
        <v>1638</v>
      </c>
      <c r="K182" s="22"/>
      <c r="L182" s="37">
        <v>0</v>
      </c>
      <c r="M182" s="25">
        <v>0</v>
      </c>
      <c r="N182" s="24">
        <f t="shared" si="11"/>
        <v>55620000</v>
      </c>
      <c r="O182" s="39">
        <v>0.73161764705882348</v>
      </c>
      <c r="P182" s="27"/>
      <c r="Q182" s="28"/>
      <c r="R182" s="38"/>
      <c r="T182" s="19">
        <v>44572</v>
      </c>
      <c r="V182" s="45">
        <f t="shared" si="12"/>
        <v>272</v>
      </c>
      <c r="W182" s="44">
        <v>44772</v>
      </c>
      <c r="X182" s="46">
        <f t="shared" si="13"/>
        <v>199</v>
      </c>
      <c r="Y182" s="47">
        <f t="shared" si="14"/>
        <v>0.73161764705882348</v>
      </c>
      <c r="AA182" s="44">
        <f>VLOOKUP(A182,'[2]BASE 2022'!$E$5:$EU$1115,87,0)</f>
        <v>0</v>
      </c>
      <c r="AB182" s="44">
        <f>VLOOKUP(A182,'[2]BASE 2022'!$E$5:$EU$1115,86,0)</f>
        <v>0</v>
      </c>
    </row>
    <row r="183" spans="1:28" ht="17.25" customHeight="1" x14ac:dyDescent="0.3">
      <c r="A183" s="35">
        <v>171</v>
      </c>
      <c r="B183" s="17">
        <v>44572</v>
      </c>
      <c r="C183" s="18">
        <v>44573</v>
      </c>
      <c r="D183" s="31" t="s">
        <v>2477</v>
      </c>
      <c r="E183" s="20" t="s">
        <v>494</v>
      </c>
      <c r="F183" s="20" t="s">
        <v>726</v>
      </c>
      <c r="G183" s="36">
        <v>24903000</v>
      </c>
      <c r="H183" s="19">
        <v>44844</v>
      </c>
      <c r="I183" s="21" t="s">
        <v>351</v>
      </c>
      <c r="J183" s="34" t="s">
        <v>1639</v>
      </c>
      <c r="K183" s="22"/>
      <c r="L183" s="37">
        <v>0</v>
      </c>
      <c r="M183" s="25">
        <v>0</v>
      </c>
      <c r="N183" s="24">
        <f t="shared" si="11"/>
        <v>24903000</v>
      </c>
      <c r="O183" s="39">
        <v>0.73431734317343178</v>
      </c>
      <c r="P183" s="27"/>
      <c r="Q183" s="28"/>
      <c r="R183" s="38"/>
      <c r="T183" s="19">
        <v>44572</v>
      </c>
      <c r="V183" s="45">
        <f t="shared" si="12"/>
        <v>271</v>
      </c>
      <c r="W183" s="44">
        <v>44772</v>
      </c>
      <c r="X183" s="46">
        <f t="shared" si="13"/>
        <v>199</v>
      </c>
      <c r="Y183" s="47">
        <f t="shared" si="14"/>
        <v>0.73431734317343178</v>
      </c>
      <c r="AA183" s="44">
        <f>VLOOKUP(A183,'[2]BASE 2022'!$E$5:$EU$1115,87,0)</f>
        <v>0</v>
      </c>
      <c r="AB183" s="44">
        <f>VLOOKUP(A183,'[2]BASE 2022'!$E$5:$EU$1115,86,0)</f>
        <v>0</v>
      </c>
    </row>
    <row r="184" spans="1:28" ht="17.25" customHeight="1" x14ac:dyDescent="0.3">
      <c r="A184" s="35">
        <v>172</v>
      </c>
      <c r="B184" s="17">
        <v>44568</v>
      </c>
      <c r="C184" s="18">
        <v>44578</v>
      </c>
      <c r="D184" s="31" t="s">
        <v>2476</v>
      </c>
      <c r="E184" s="20" t="s">
        <v>329</v>
      </c>
      <c r="F184" s="20" t="s">
        <v>727</v>
      </c>
      <c r="G184" s="36">
        <v>80300000</v>
      </c>
      <c r="H184" s="19">
        <v>44911</v>
      </c>
      <c r="I184" s="21" t="s">
        <v>351</v>
      </c>
      <c r="J184" s="34" t="s">
        <v>1640</v>
      </c>
      <c r="K184" s="22"/>
      <c r="L184" s="37">
        <v>0</v>
      </c>
      <c r="M184" s="25">
        <v>0</v>
      </c>
      <c r="N184" s="24">
        <f t="shared" si="11"/>
        <v>80300000</v>
      </c>
      <c r="O184" s="39">
        <v>0.58258258258258255</v>
      </c>
      <c r="P184" s="27"/>
      <c r="Q184" s="28"/>
      <c r="R184" s="38"/>
      <c r="T184" s="19">
        <v>44568</v>
      </c>
      <c r="V184" s="45">
        <f t="shared" si="12"/>
        <v>333</v>
      </c>
      <c r="W184" s="44">
        <v>44772</v>
      </c>
      <c r="X184" s="46">
        <f t="shared" si="13"/>
        <v>194</v>
      </c>
      <c r="Y184" s="47">
        <f t="shared" si="14"/>
        <v>0.58258258258258255</v>
      </c>
      <c r="AA184" s="44">
        <f>VLOOKUP(A184,'[2]BASE 2022'!$E$5:$EU$1115,87,0)</f>
        <v>0</v>
      </c>
      <c r="AB184" s="44">
        <f>VLOOKUP(A184,'[2]BASE 2022'!$E$5:$EU$1115,86,0)</f>
        <v>0</v>
      </c>
    </row>
    <row r="185" spans="1:28" ht="17.25" customHeight="1" x14ac:dyDescent="0.3">
      <c r="A185" s="35">
        <v>173</v>
      </c>
      <c r="B185" s="17">
        <v>44568</v>
      </c>
      <c r="C185" s="18">
        <v>44575</v>
      </c>
      <c r="D185" s="31" t="s">
        <v>2476</v>
      </c>
      <c r="E185" s="20" t="s">
        <v>324</v>
      </c>
      <c r="F185" s="20" t="s">
        <v>728</v>
      </c>
      <c r="G185" s="36">
        <v>77000000</v>
      </c>
      <c r="H185" s="19">
        <v>44878</v>
      </c>
      <c r="I185" s="21" t="s">
        <v>351</v>
      </c>
      <c r="J185" s="34" t="s">
        <v>1641</v>
      </c>
      <c r="K185" s="22"/>
      <c r="L185" s="37">
        <v>0</v>
      </c>
      <c r="M185" s="25">
        <v>0</v>
      </c>
      <c r="N185" s="24">
        <f t="shared" si="11"/>
        <v>77000000</v>
      </c>
      <c r="O185" s="39">
        <v>0.65016501650165015</v>
      </c>
      <c r="P185" s="27"/>
      <c r="Q185" s="28"/>
      <c r="R185" s="38"/>
      <c r="T185" s="19">
        <v>44572</v>
      </c>
      <c r="V185" s="45">
        <f t="shared" si="12"/>
        <v>303</v>
      </c>
      <c r="W185" s="44">
        <v>44772</v>
      </c>
      <c r="X185" s="46">
        <f t="shared" si="13"/>
        <v>197</v>
      </c>
      <c r="Y185" s="47">
        <f t="shared" si="14"/>
        <v>0.65016501650165015</v>
      </c>
      <c r="AA185" s="44">
        <f>VLOOKUP(A185,'[2]BASE 2022'!$E$5:$EU$1115,87,0)</f>
        <v>0</v>
      </c>
      <c r="AB185" s="44">
        <f>VLOOKUP(A185,'[2]BASE 2022'!$E$5:$EU$1115,86,0)</f>
        <v>0</v>
      </c>
    </row>
    <row r="186" spans="1:28" ht="17.25" customHeight="1" x14ac:dyDescent="0.3">
      <c r="A186" s="35">
        <v>174</v>
      </c>
      <c r="B186" s="17">
        <v>44568</v>
      </c>
      <c r="C186" s="18">
        <v>44575</v>
      </c>
      <c r="D186" s="31" t="s">
        <v>2476</v>
      </c>
      <c r="E186" s="20" t="s">
        <v>361</v>
      </c>
      <c r="F186" s="20" t="s">
        <v>729</v>
      </c>
      <c r="G186" s="36">
        <v>56860000</v>
      </c>
      <c r="H186" s="19">
        <v>44878</v>
      </c>
      <c r="I186" s="21" t="s">
        <v>351</v>
      </c>
      <c r="J186" s="34" t="s">
        <v>1642</v>
      </c>
      <c r="K186" s="22"/>
      <c r="L186" s="37">
        <v>0</v>
      </c>
      <c r="M186" s="25">
        <v>0</v>
      </c>
      <c r="N186" s="24">
        <f t="shared" si="11"/>
        <v>56860000</v>
      </c>
      <c r="O186" s="39">
        <v>0.65016501650165015</v>
      </c>
      <c r="P186" s="27"/>
      <c r="Q186" s="28"/>
      <c r="R186" s="38"/>
      <c r="T186" s="19">
        <v>44572</v>
      </c>
      <c r="V186" s="45">
        <f t="shared" si="12"/>
        <v>303</v>
      </c>
      <c r="W186" s="44">
        <v>44772</v>
      </c>
      <c r="X186" s="46">
        <f t="shared" si="13"/>
        <v>197</v>
      </c>
      <c r="Y186" s="47">
        <f t="shared" si="14"/>
        <v>0.65016501650165015</v>
      </c>
      <c r="AA186" s="44">
        <f>VLOOKUP(A186,'[2]BASE 2022'!$E$5:$EU$1115,87,0)</f>
        <v>0</v>
      </c>
      <c r="AB186" s="44">
        <f>VLOOKUP(A186,'[2]BASE 2022'!$E$5:$EU$1115,86,0)</f>
        <v>0</v>
      </c>
    </row>
    <row r="187" spans="1:28" ht="17.25" customHeight="1" x14ac:dyDescent="0.3">
      <c r="A187" s="35">
        <v>175</v>
      </c>
      <c r="B187" s="17">
        <v>44568</v>
      </c>
      <c r="C187" s="18">
        <v>44573</v>
      </c>
      <c r="D187" s="31" t="s">
        <v>2476</v>
      </c>
      <c r="E187" s="20" t="s">
        <v>307</v>
      </c>
      <c r="F187" s="20" t="s">
        <v>730</v>
      </c>
      <c r="G187" s="36">
        <v>73645000</v>
      </c>
      <c r="H187" s="19">
        <v>44906</v>
      </c>
      <c r="I187" s="21" t="s">
        <v>351</v>
      </c>
      <c r="J187" s="34" t="s">
        <v>1643</v>
      </c>
      <c r="K187" s="22"/>
      <c r="L187" s="37">
        <v>0</v>
      </c>
      <c r="M187" s="25">
        <v>0</v>
      </c>
      <c r="N187" s="24">
        <f t="shared" si="11"/>
        <v>73645000</v>
      </c>
      <c r="O187" s="39">
        <v>0.59759759759759756</v>
      </c>
      <c r="P187" s="27"/>
      <c r="Q187" s="28"/>
      <c r="R187" s="38"/>
      <c r="T187" s="19">
        <v>44572</v>
      </c>
      <c r="V187" s="45">
        <f t="shared" si="12"/>
        <v>333</v>
      </c>
      <c r="W187" s="44">
        <v>44772</v>
      </c>
      <c r="X187" s="46">
        <f t="shared" si="13"/>
        <v>199</v>
      </c>
      <c r="Y187" s="47">
        <f t="shared" si="14"/>
        <v>0.59759759759759756</v>
      </c>
      <c r="AA187" s="44">
        <f>VLOOKUP(A187,'[2]BASE 2022'!$E$5:$EU$1115,87,0)</f>
        <v>0</v>
      </c>
      <c r="AB187" s="44">
        <f>VLOOKUP(A187,'[2]BASE 2022'!$E$5:$EU$1115,86,0)</f>
        <v>0</v>
      </c>
    </row>
    <row r="188" spans="1:28" ht="17.25" customHeight="1" x14ac:dyDescent="0.3">
      <c r="A188" s="35">
        <v>176</v>
      </c>
      <c r="B188" s="17">
        <v>44568</v>
      </c>
      <c r="C188" s="18">
        <v>44572</v>
      </c>
      <c r="D188" s="31" t="s">
        <v>2476</v>
      </c>
      <c r="E188" s="20" t="s">
        <v>306</v>
      </c>
      <c r="F188" s="20" t="s">
        <v>731</v>
      </c>
      <c r="G188" s="36">
        <v>73645000</v>
      </c>
      <c r="H188" s="19">
        <v>44905</v>
      </c>
      <c r="I188" s="21" t="s">
        <v>351</v>
      </c>
      <c r="J188" s="34" t="s">
        <v>1644</v>
      </c>
      <c r="K188" s="22"/>
      <c r="L188" s="37">
        <v>0</v>
      </c>
      <c r="M188" s="25">
        <v>0</v>
      </c>
      <c r="N188" s="24">
        <f t="shared" si="11"/>
        <v>73645000</v>
      </c>
      <c r="O188" s="39">
        <v>0.60060060060060061</v>
      </c>
      <c r="P188" s="27"/>
      <c r="Q188" s="28"/>
      <c r="R188" s="38"/>
      <c r="T188" s="19">
        <v>44572</v>
      </c>
      <c r="V188" s="45">
        <f t="shared" si="12"/>
        <v>333</v>
      </c>
      <c r="W188" s="44">
        <v>44772</v>
      </c>
      <c r="X188" s="46">
        <f t="shared" si="13"/>
        <v>200</v>
      </c>
      <c r="Y188" s="47">
        <f t="shared" si="14"/>
        <v>0.60060060060060061</v>
      </c>
      <c r="AA188" s="44">
        <f>VLOOKUP(A188,'[2]BASE 2022'!$E$5:$EU$1115,87,0)</f>
        <v>0</v>
      </c>
      <c r="AB188" s="44">
        <f>VLOOKUP(A188,'[2]BASE 2022'!$E$5:$EU$1115,86,0)</f>
        <v>0</v>
      </c>
    </row>
    <row r="189" spans="1:28" ht="17.25" customHeight="1" x14ac:dyDescent="0.3">
      <c r="A189" s="35">
        <v>177</v>
      </c>
      <c r="B189" s="17">
        <v>44568</v>
      </c>
      <c r="C189" s="18">
        <v>44573</v>
      </c>
      <c r="D189" s="31" t="s">
        <v>2476</v>
      </c>
      <c r="E189" s="20" t="s">
        <v>293</v>
      </c>
      <c r="F189" s="20" t="s">
        <v>730</v>
      </c>
      <c r="G189" s="36">
        <v>73645000</v>
      </c>
      <c r="H189" s="19">
        <v>44906</v>
      </c>
      <c r="I189" s="21" t="s">
        <v>351</v>
      </c>
      <c r="J189" s="34" t="s">
        <v>1645</v>
      </c>
      <c r="K189" s="22"/>
      <c r="L189" s="37">
        <v>0</v>
      </c>
      <c r="M189" s="25">
        <v>0</v>
      </c>
      <c r="N189" s="24">
        <f t="shared" si="11"/>
        <v>73645000</v>
      </c>
      <c r="O189" s="39">
        <v>0.59759759759759756</v>
      </c>
      <c r="P189" s="27"/>
      <c r="Q189" s="28"/>
      <c r="R189" s="38"/>
      <c r="T189" s="19">
        <v>44572</v>
      </c>
      <c r="V189" s="45">
        <f t="shared" si="12"/>
        <v>333</v>
      </c>
      <c r="W189" s="44">
        <v>44772</v>
      </c>
      <c r="X189" s="46">
        <f t="shared" si="13"/>
        <v>199</v>
      </c>
      <c r="Y189" s="47">
        <f t="shared" si="14"/>
        <v>0.59759759759759756</v>
      </c>
      <c r="AA189" s="44">
        <f>VLOOKUP(A189,'[2]BASE 2022'!$E$5:$EU$1115,87,0)</f>
        <v>0</v>
      </c>
      <c r="AB189" s="44">
        <f>VLOOKUP(A189,'[2]BASE 2022'!$E$5:$EU$1115,86,0)</f>
        <v>0</v>
      </c>
    </row>
    <row r="190" spans="1:28" ht="17.25" customHeight="1" x14ac:dyDescent="0.3">
      <c r="A190" s="35">
        <v>178</v>
      </c>
      <c r="B190" s="17">
        <v>44572</v>
      </c>
      <c r="C190" s="18">
        <v>44573</v>
      </c>
      <c r="D190" s="31" t="s">
        <v>2476</v>
      </c>
      <c r="E190" s="20" t="s">
        <v>173</v>
      </c>
      <c r="F190" s="20" t="s">
        <v>730</v>
      </c>
      <c r="G190" s="36">
        <v>73645000</v>
      </c>
      <c r="H190" s="19">
        <v>44906</v>
      </c>
      <c r="I190" s="21" t="s">
        <v>351</v>
      </c>
      <c r="J190" s="34" t="s">
        <v>1646</v>
      </c>
      <c r="K190" s="22"/>
      <c r="L190" s="37">
        <v>0</v>
      </c>
      <c r="M190" s="25">
        <v>0</v>
      </c>
      <c r="N190" s="24">
        <f t="shared" si="11"/>
        <v>73645000</v>
      </c>
      <c r="O190" s="39">
        <v>0.59759759759759756</v>
      </c>
      <c r="P190" s="27"/>
      <c r="Q190" s="28"/>
      <c r="R190" s="38"/>
      <c r="T190" s="19">
        <v>44572</v>
      </c>
      <c r="V190" s="45">
        <f t="shared" si="12"/>
        <v>333</v>
      </c>
      <c r="W190" s="44">
        <v>44772</v>
      </c>
      <c r="X190" s="46">
        <f t="shared" si="13"/>
        <v>199</v>
      </c>
      <c r="Y190" s="47">
        <f t="shared" si="14"/>
        <v>0.59759759759759756</v>
      </c>
      <c r="AA190" s="44">
        <f>VLOOKUP(A190,'[2]BASE 2022'!$E$5:$EU$1115,87,0)</f>
        <v>0</v>
      </c>
      <c r="AB190" s="44">
        <f>VLOOKUP(A190,'[2]BASE 2022'!$E$5:$EU$1115,86,0)</f>
        <v>0</v>
      </c>
    </row>
    <row r="191" spans="1:28" ht="17.25" customHeight="1" x14ac:dyDescent="0.3">
      <c r="A191" s="35">
        <v>179</v>
      </c>
      <c r="B191" s="17">
        <v>44568</v>
      </c>
      <c r="C191" s="18">
        <v>44573</v>
      </c>
      <c r="D191" s="31" t="s">
        <v>2476</v>
      </c>
      <c r="E191" s="20" t="s">
        <v>2490</v>
      </c>
      <c r="F191" s="20" t="s">
        <v>732</v>
      </c>
      <c r="G191" s="36">
        <v>97727000</v>
      </c>
      <c r="H191" s="19">
        <v>44922</v>
      </c>
      <c r="I191" s="21" t="s">
        <v>351</v>
      </c>
      <c r="J191" s="34" t="s">
        <v>1647</v>
      </c>
      <c r="K191" s="22"/>
      <c r="L191" s="37">
        <v>0</v>
      </c>
      <c r="M191" s="25">
        <v>0</v>
      </c>
      <c r="N191" s="24">
        <f t="shared" si="11"/>
        <v>97727000</v>
      </c>
      <c r="O191" s="39">
        <v>0.57020057306590255</v>
      </c>
      <c r="P191" s="27"/>
      <c r="Q191" s="28"/>
      <c r="R191" s="38"/>
      <c r="T191" s="19">
        <v>44568</v>
      </c>
      <c r="V191" s="45">
        <f t="shared" si="12"/>
        <v>349</v>
      </c>
      <c r="W191" s="44">
        <v>44772</v>
      </c>
      <c r="X191" s="46">
        <f t="shared" si="13"/>
        <v>199</v>
      </c>
      <c r="Y191" s="47">
        <f t="shared" si="14"/>
        <v>0.57020057306590255</v>
      </c>
      <c r="AA191" s="44">
        <f>VLOOKUP(A191,'[2]BASE 2022'!$E$5:$EU$1115,87,0)</f>
        <v>0</v>
      </c>
      <c r="AB191" s="44">
        <f>VLOOKUP(A191,'[2]BASE 2022'!$E$5:$EU$1115,86,0)</f>
        <v>0</v>
      </c>
    </row>
    <row r="192" spans="1:28" ht="17.25" customHeight="1" x14ac:dyDescent="0.3">
      <c r="A192" s="35">
        <v>180</v>
      </c>
      <c r="B192" s="17">
        <v>44568</v>
      </c>
      <c r="C192" s="18">
        <v>44573</v>
      </c>
      <c r="D192" s="31" t="s">
        <v>2476</v>
      </c>
      <c r="E192" s="20" t="s">
        <v>209</v>
      </c>
      <c r="F192" s="20" t="s">
        <v>733</v>
      </c>
      <c r="G192" s="36">
        <v>63963000</v>
      </c>
      <c r="H192" s="19">
        <v>44922</v>
      </c>
      <c r="I192" s="21" t="s">
        <v>351</v>
      </c>
      <c r="J192" s="34" t="s">
        <v>1648</v>
      </c>
      <c r="K192" s="22"/>
      <c r="L192" s="37">
        <v>0</v>
      </c>
      <c r="M192" s="25">
        <v>0</v>
      </c>
      <c r="N192" s="24">
        <f t="shared" si="11"/>
        <v>63963000</v>
      </c>
      <c r="O192" s="39">
        <v>0.57020057306590255</v>
      </c>
      <c r="P192" s="27"/>
      <c r="Q192" s="28"/>
      <c r="R192" s="38"/>
      <c r="T192" s="19">
        <v>44572</v>
      </c>
      <c r="V192" s="45">
        <f t="shared" si="12"/>
        <v>349</v>
      </c>
      <c r="W192" s="44">
        <v>44772</v>
      </c>
      <c r="X192" s="46">
        <f t="shared" si="13"/>
        <v>199</v>
      </c>
      <c r="Y192" s="47">
        <f t="shared" si="14"/>
        <v>0.57020057306590255</v>
      </c>
      <c r="AA192" s="44">
        <f>VLOOKUP(A192,'[2]BASE 2022'!$E$5:$EU$1115,87,0)</f>
        <v>0</v>
      </c>
      <c r="AB192" s="44">
        <f>VLOOKUP(A192,'[2]BASE 2022'!$E$5:$EU$1115,86,0)</f>
        <v>0</v>
      </c>
    </row>
    <row r="193" spans="1:28" ht="17.25" customHeight="1" x14ac:dyDescent="0.3">
      <c r="A193" s="35">
        <v>181</v>
      </c>
      <c r="B193" s="17">
        <v>44568</v>
      </c>
      <c r="C193" s="18">
        <v>44573</v>
      </c>
      <c r="D193" s="31" t="s">
        <v>2476</v>
      </c>
      <c r="E193" s="20" t="s">
        <v>2457</v>
      </c>
      <c r="F193" s="20" t="s">
        <v>734</v>
      </c>
      <c r="G193" s="36">
        <v>60564000</v>
      </c>
      <c r="H193" s="19">
        <v>44870</v>
      </c>
      <c r="I193" s="21" t="s">
        <v>351</v>
      </c>
      <c r="J193" s="34" t="s">
        <v>1649</v>
      </c>
      <c r="K193" s="22"/>
      <c r="L193" s="37">
        <v>0</v>
      </c>
      <c r="M193" s="25">
        <v>0</v>
      </c>
      <c r="N193" s="24">
        <f t="shared" si="11"/>
        <v>60564000</v>
      </c>
      <c r="O193" s="39">
        <v>0.67003367003366998</v>
      </c>
      <c r="P193" s="27"/>
      <c r="Q193" s="28"/>
      <c r="R193" s="38"/>
      <c r="T193" s="19">
        <v>44572</v>
      </c>
      <c r="V193" s="45">
        <f t="shared" si="12"/>
        <v>297</v>
      </c>
      <c r="W193" s="44">
        <v>44772</v>
      </c>
      <c r="X193" s="46">
        <f t="shared" si="13"/>
        <v>199</v>
      </c>
      <c r="Y193" s="47">
        <f t="shared" si="14"/>
        <v>0.67003367003366998</v>
      </c>
      <c r="AA193" s="44">
        <f>VLOOKUP(A193,'[2]BASE 2022'!$E$5:$EU$1115,87,0)</f>
        <v>0</v>
      </c>
      <c r="AB193" s="44">
        <f>VLOOKUP(A193,'[2]BASE 2022'!$E$5:$EU$1115,86,0)</f>
        <v>0</v>
      </c>
    </row>
    <row r="194" spans="1:28" ht="17.25" customHeight="1" x14ac:dyDescent="0.3">
      <c r="A194" s="35">
        <v>182</v>
      </c>
      <c r="B194" s="17">
        <v>44568</v>
      </c>
      <c r="C194" s="18">
        <v>44592</v>
      </c>
      <c r="D194" s="31" t="s">
        <v>2476</v>
      </c>
      <c r="E194" s="20" t="s">
        <v>205</v>
      </c>
      <c r="F194" s="20" t="s">
        <v>735</v>
      </c>
      <c r="G194" s="36">
        <v>88837500</v>
      </c>
      <c r="H194" s="19">
        <v>44920</v>
      </c>
      <c r="I194" s="21" t="s">
        <v>351</v>
      </c>
      <c r="J194" s="34" t="s">
        <v>1650</v>
      </c>
      <c r="K194" s="22"/>
      <c r="L194" s="37">
        <v>0</v>
      </c>
      <c r="M194" s="25">
        <v>0</v>
      </c>
      <c r="N194" s="24">
        <f t="shared" si="11"/>
        <v>88837500</v>
      </c>
      <c r="O194" s="39">
        <v>0.54878048780487809</v>
      </c>
      <c r="P194" s="27"/>
      <c r="Q194" s="28"/>
      <c r="R194" s="38"/>
      <c r="T194" s="19">
        <v>44572</v>
      </c>
      <c r="V194" s="45">
        <f t="shared" si="12"/>
        <v>328</v>
      </c>
      <c r="W194" s="44">
        <v>44772</v>
      </c>
      <c r="X194" s="46">
        <f t="shared" si="13"/>
        <v>180</v>
      </c>
      <c r="Y194" s="47">
        <f t="shared" si="14"/>
        <v>0.54878048780487809</v>
      </c>
      <c r="AA194" s="44">
        <f>VLOOKUP(A194,'[2]BASE 2022'!$E$5:$EU$1115,87,0)</f>
        <v>0</v>
      </c>
      <c r="AB194" s="44">
        <f>VLOOKUP(A194,'[2]BASE 2022'!$E$5:$EU$1115,86,0)</f>
        <v>0</v>
      </c>
    </row>
    <row r="195" spans="1:28" ht="17.25" customHeight="1" x14ac:dyDescent="0.3">
      <c r="A195" s="35">
        <v>183</v>
      </c>
      <c r="B195" s="17">
        <v>44568</v>
      </c>
      <c r="C195" s="18">
        <v>44572</v>
      </c>
      <c r="D195" s="31" t="s">
        <v>2476</v>
      </c>
      <c r="E195" s="20" t="s">
        <v>2458</v>
      </c>
      <c r="F195" s="20" t="s">
        <v>736</v>
      </c>
      <c r="G195" s="36">
        <v>87653000</v>
      </c>
      <c r="H195" s="19">
        <v>44920</v>
      </c>
      <c r="I195" s="21" t="s">
        <v>351</v>
      </c>
      <c r="J195" s="34" t="s">
        <v>1651</v>
      </c>
      <c r="K195" s="22"/>
      <c r="L195" s="37">
        <v>0</v>
      </c>
      <c r="M195" s="25">
        <v>0</v>
      </c>
      <c r="N195" s="24">
        <f t="shared" si="11"/>
        <v>87653000</v>
      </c>
      <c r="O195" s="39">
        <v>0.57471264367816088</v>
      </c>
      <c r="P195" s="27"/>
      <c r="Q195" s="28"/>
      <c r="R195" s="38"/>
      <c r="T195" s="19">
        <v>44572</v>
      </c>
      <c r="V195" s="45">
        <f t="shared" si="12"/>
        <v>348</v>
      </c>
      <c r="W195" s="44">
        <v>44772</v>
      </c>
      <c r="X195" s="46">
        <f t="shared" si="13"/>
        <v>200</v>
      </c>
      <c r="Y195" s="47">
        <f t="shared" si="14"/>
        <v>0.57471264367816088</v>
      </c>
      <c r="AA195" s="44">
        <f>VLOOKUP(A195,'[2]BASE 2022'!$E$5:$EU$1115,87,0)</f>
        <v>0</v>
      </c>
      <c r="AB195" s="44">
        <f>VLOOKUP(A195,'[2]BASE 2022'!$E$5:$EU$1115,86,0)</f>
        <v>0</v>
      </c>
    </row>
    <row r="196" spans="1:28" ht="17.25" customHeight="1" x14ac:dyDescent="0.3">
      <c r="A196" s="35">
        <v>184</v>
      </c>
      <c r="B196" s="17">
        <v>44568</v>
      </c>
      <c r="C196" s="18">
        <v>44574</v>
      </c>
      <c r="D196" s="31" t="s">
        <v>2476</v>
      </c>
      <c r="E196" s="20" t="s">
        <v>2459</v>
      </c>
      <c r="F196" s="20" t="s">
        <v>737</v>
      </c>
      <c r="G196" s="36">
        <v>98076600</v>
      </c>
      <c r="H196" s="19">
        <v>44922</v>
      </c>
      <c r="I196" s="21" t="s">
        <v>351</v>
      </c>
      <c r="J196" s="34" t="s">
        <v>1652</v>
      </c>
      <c r="K196" s="22"/>
      <c r="L196" s="37">
        <v>0</v>
      </c>
      <c r="M196" s="25">
        <v>0</v>
      </c>
      <c r="N196" s="24">
        <f t="shared" si="11"/>
        <v>98076600</v>
      </c>
      <c r="O196" s="39">
        <v>0.56896551724137934</v>
      </c>
      <c r="P196" s="27"/>
      <c r="Q196" s="28"/>
      <c r="R196" s="38"/>
      <c r="T196" s="19">
        <v>44572</v>
      </c>
      <c r="V196" s="45">
        <f t="shared" si="12"/>
        <v>348</v>
      </c>
      <c r="W196" s="44">
        <v>44772</v>
      </c>
      <c r="X196" s="46">
        <f t="shared" si="13"/>
        <v>198</v>
      </c>
      <c r="Y196" s="47">
        <f t="shared" si="14"/>
        <v>0.56896551724137934</v>
      </c>
      <c r="AA196" s="44">
        <f>VLOOKUP(A196,'[2]BASE 2022'!$E$5:$EU$1115,87,0)</f>
        <v>0</v>
      </c>
      <c r="AB196" s="44">
        <f>VLOOKUP(A196,'[2]BASE 2022'!$E$5:$EU$1115,86,0)</f>
        <v>0</v>
      </c>
    </row>
    <row r="197" spans="1:28" ht="17.25" customHeight="1" x14ac:dyDescent="0.3">
      <c r="A197" s="35">
        <v>185</v>
      </c>
      <c r="B197" s="17">
        <v>44568</v>
      </c>
      <c r="C197" s="18">
        <v>44573</v>
      </c>
      <c r="D197" s="31" t="s">
        <v>2476</v>
      </c>
      <c r="E197" s="20" t="s">
        <v>477</v>
      </c>
      <c r="F197" s="20" t="s">
        <v>738</v>
      </c>
      <c r="G197" s="36">
        <v>76992500</v>
      </c>
      <c r="H197" s="19">
        <v>44921</v>
      </c>
      <c r="I197" s="21" t="s">
        <v>351</v>
      </c>
      <c r="J197" s="34" t="s">
        <v>1653</v>
      </c>
      <c r="K197" s="22"/>
      <c r="L197" s="37">
        <v>0</v>
      </c>
      <c r="M197" s="25">
        <v>0</v>
      </c>
      <c r="N197" s="24">
        <f t="shared" si="11"/>
        <v>76992500</v>
      </c>
      <c r="O197" s="39">
        <v>0.57183908045977017</v>
      </c>
      <c r="P197" s="27"/>
      <c r="Q197" s="28"/>
      <c r="R197" s="38"/>
      <c r="T197" s="19">
        <v>44572</v>
      </c>
      <c r="V197" s="45">
        <f t="shared" si="12"/>
        <v>348</v>
      </c>
      <c r="W197" s="44">
        <v>44772</v>
      </c>
      <c r="X197" s="46">
        <f t="shared" si="13"/>
        <v>199</v>
      </c>
      <c r="Y197" s="47">
        <f t="shared" si="14"/>
        <v>0.57183908045977017</v>
      </c>
      <c r="AA197" s="44">
        <f>VLOOKUP(A197,'[2]BASE 2022'!$E$5:$EU$1115,87,0)</f>
        <v>0</v>
      </c>
      <c r="AB197" s="44">
        <f>VLOOKUP(A197,'[2]BASE 2022'!$E$5:$EU$1115,86,0)</f>
        <v>0</v>
      </c>
    </row>
    <row r="198" spans="1:28" ht="17.25" customHeight="1" x14ac:dyDescent="0.3">
      <c r="A198" s="35">
        <v>186</v>
      </c>
      <c r="B198" s="17">
        <v>44568</v>
      </c>
      <c r="C198" s="18">
        <v>44573</v>
      </c>
      <c r="D198" s="31" t="s">
        <v>2476</v>
      </c>
      <c r="E198" s="20" t="s">
        <v>339</v>
      </c>
      <c r="F198" s="20" t="s">
        <v>739</v>
      </c>
      <c r="G198" s="36">
        <v>71070000</v>
      </c>
      <c r="H198" s="19">
        <v>44921</v>
      </c>
      <c r="I198" s="21" t="s">
        <v>351</v>
      </c>
      <c r="J198" s="34" t="s">
        <v>1654</v>
      </c>
      <c r="K198" s="22"/>
      <c r="L198" s="37">
        <v>0</v>
      </c>
      <c r="M198" s="25">
        <v>0</v>
      </c>
      <c r="N198" s="24">
        <f t="shared" si="11"/>
        <v>71070000</v>
      </c>
      <c r="O198" s="39">
        <v>0.57183908045977017</v>
      </c>
      <c r="P198" s="27"/>
      <c r="Q198" s="28"/>
      <c r="R198" s="38"/>
      <c r="T198" s="19">
        <v>44572</v>
      </c>
      <c r="V198" s="45">
        <f t="shared" si="12"/>
        <v>348</v>
      </c>
      <c r="W198" s="44">
        <v>44772</v>
      </c>
      <c r="X198" s="46">
        <f t="shared" si="13"/>
        <v>199</v>
      </c>
      <c r="Y198" s="47">
        <f t="shared" si="14"/>
        <v>0.57183908045977017</v>
      </c>
      <c r="AA198" s="44">
        <f>VLOOKUP(A198,'[2]BASE 2022'!$E$5:$EU$1115,87,0)</f>
        <v>0</v>
      </c>
      <c r="AB198" s="44">
        <f>VLOOKUP(A198,'[2]BASE 2022'!$E$5:$EU$1115,86,0)</f>
        <v>0</v>
      </c>
    </row>
    <row r="199" spans="1:28" ht="17.25" customHeight="1" x14ac:dyDescent="0.3">
      <c r="A199" s="35">
        <v>187</v>
      </c>
      <c r="B199" s="17">
        <v>44568</v>
      </c>
      <c r="C199" s="18">
        <v>44573</v>
      </c>
      <c r="D199" s="31" t="s">
        <v>2476</v>
      </c>
      <c r="E199" s="20" t="s">
        <v>2460</v>
      </c>
      <c r="F199" s="20" t="s">
        <v>740</v>
      </c>
      <c r="G199" s="36">
        <v>67980000</v>
      </c>
      <c r="H199" s="19">
        <v>44906</v>
      </c>
      <c r="I199" s="21" t="s">
        <v>351</v>
      </c>
      <c r="J199" s="34" t="s">
        <v>1655</v>
      </c>
      <c r="K199" s="22"/>
      <c r="L199" s="37">
        <v>0</v>
      </c>
      <c r="M199" s="25">
        <v>0</v>
      </c>
      <c r="N199" s="24">
        <f t="shared" si="11"/>
        <v>67980000</v>
      </c>
      <c r="O199" s="39">
        <v>0.59759759759759756</v>
      </c>
      <c r="P199" s="27"/>
      <c r="Q199" s="28"/>
      <c r="R199" s="38"/>
      <c r="T199" s="19">
        <v>44568</v>
      </c>
      <c r="V199" s="45">
        <f t="shared" si="12"/>
        <v>333</v>
      </c>
      <c r="W199" s="44">
        <v>44772</v>
      </c>
      <c r="X199" s="46">
        <f t="shared" si="13"/>
        <v>199</v>
      </c>
      <c r="Y199" s="47">
        <f t="shared" si="14"/>
        <v>0.59759759759759756</v>
      </c>
      <c r="AA199" s="44">
        <f>VLOOKUP(A199,'[2]BASE 2022'!$E$5:$EU$1115,87,0)</f>
        <v>0</v>
      </c>
      <c r="AB199" s="44">
        <f>VLOOKUP(A199,'[2]BASE 2022'!$E$5:$EU$1115,86,0)</f>
        <v>0</v>
      </c>
    </row>
    <row r="200" spans="1:28" ht="17.25" customHeight="1" x14ac:dyDescent="0.3">
      <c r="A200" s="35">
        <v>188</v>
      </c>
      <c r="B200" s="17">
        <v>44568</v>
      </c>
      <c r="C200" s="18">
        <v>44575</v>
      </c>
      <c r="D200" s="31" t="s">
        <v>2476</v>
      </c>
      <c r="E200" s="20" t="s">
        <v>2461</v>
      </c>
      <c r="F200" s="20" t="s">
        <v>741</v>
      </c>
      <c r="G200" s="36">
        <v>96600000</v>
      </c>
      <c r="H200" s="19">
        <v>44894</v>
      </c>
      <c r="I200" s="21" t="s">
        <v>351</v>
      </c>
      <c r="J200" s="34" t="s">
        <v>1656</v>
      </c>
      <c r="K200" s="22"/>
      <c r="L200" s="37">
        <v>0</v>
      </c>
      <c r="M200" s="25">
        <v>0</v>
      </c>
      <c r="N200" s="24">
        <f t="shared" si="11"/>
        <v>96600000</v>
      </c>
      <c r="O200" s="39">
        <v>0.61755485893416928</v>
      </c>
      <c r="P200" s="27"/>
      <c r="Q200" s="28"/>
      <c r="R200" s="38"/>
      <c r="T200" s="19">
        <v>44572</v>
      </c>
      <c r="V200" s="45">
        <f t="shared" si="12"/>
        <v>319</v>
      </c>
      <c r="W200" s="44">
        <v>44772</v>
      </c>
      <c r="X200" s="46">
        <f t="shared" si="13"/>
        <v>197</v>
      </c>
      <c r="Y200" s="47">
        <f t="shared" si="14"/>
        <v>0.61755485893416928</v>
      </c>
      <c r="AA200" s="44">
        <f>VLOOKUP(A200,'[2]BASE 2022'!$E$5:$EU$1115,87,0)</f>
        <v>0</v>
      </c>
      <c r="AB200" s="44">
        <f>VLOOKUP(A200,'[2]BASE 2022'!$E$5:$EU$1115,86,0)</f>
        <v>0</v>
      </c>
    </row>
    <row r="201" spans="1:28" ht="17.25" customHeight="1" x14ac:dyDescent="0.3">
      <c r="A201" s="35">
        <v>189</v>
      </c>
      <c r="B201" s="17">
        <v>44568</v>
      </c>
      <c r="C201" s="18">
        <v>44574</v>
      </c>
      <c r="D201" s="31" t="s">
        <v>2477</v>
      </c>
      <c r="E201" s="20" t="s">
        <v>1256</v>
      </c>
      <c r="F201" s="20" t="s">
        <v>742</v>
      </c>
      <c r="G201" s="36">
        <v>40250000</v>
      </c>
      <c r="H201" s="19">
        <v>44922</v>
      </c>
      <c r="I201" s="21" t="s">
        <v>351</v>
      </c>
      <c r="J201" s="34" t="s">
        <v>1657</v>
      </c>
      <c r="K201" s="22"/>
      <c r="L201" s="37">
        <v>0</v>
      </c>
      <c r="M201" s="25">
        <v>0</v>
      </c>
      <c r="N201" s="24">
        <f t="shared" si="11"/>
        <v>40250000</v>
      </c>
      <c r="O201" s="39">
        <v>0.56896551724137934</v>
      </c>
      <c r="P201" s="27"/>
      <c r="Q201" s="28"/>
      <c r="R201" s="38"/>
      <c r="T201" s="19">
        <v>44572</v>
      </c>
      <c r="V201" s="45">
        <f t="shared" si="12"/>
        <v>348</v>
      </c>
      <c r="W201" s="44">
        <v>44772</v>
      </c>
      <c r="X201" s="46">
        <f t="shared" si="13"/>
        <v>198</v>
      </c>
      <c r="Y201" s="47">
        <f t="shared" si="14"/>
        <v>0.56896551724137934</v>
      </c>
      <c r="AA201" s="44">
        <f>VLOOKUP(A201,'[2]BASE 2022'!$E$5:$EU$1115,87,0)</f>
        <v>0</v>
      </c>
      <c r="AB201" s="44">
        <f>VLOOKUP(A201,'[2]BASE 2022'!$E$5:$EU$1115,86,0)</f>
        <v>0</v>
      </c>
    </row>
    <row r="202" spans="1:28" ht="17.25" customHeight="1" x14ac:dyDescent="0.3">
      <c r="A202" s="35">
        <v>190</v>
      </c>
      <c r="B202" s="17">
        <v>44568</v>
      </c>
      <c r="C202" s="18">
        <v>44575</v>
      </c>
      <c r="D202" s="31" t="s">
        <v>2476</v>
      </c>
      <c r="E202" s="20" t="s">
        <v>109</v>
      </c>
      <c r="F202" s="20" t="s">
        <v>743</v>
      </c>
      <c r="G202" s="36">
        <v>60950000</v>
      </c>
      <c r="H202" s="19">
        <v>44923</v>
      </c>
      <c r="I202" s="21" t="s">
        <v>351</v>
      </c>
      <c r="J202" s="34" t="s">
        <v>1658</v>
      </c>
      <c r="K202" s="22"/>
      <c r="L202" s="37">
        <v>0</v>
      </c>
      <c r="M202" s="25">
        <v>0</v>
      </c>
      <c r="N202" s="24">
        <f t="shared" si="11"/>
        <v>60950000</v>
      </c>
      <c r="O202" s="39">
        <v>0.56609195402298851</v>
      </c>
      <c r="P202" s="27"/>
      <c r="Q202" s="28"/>
      <c r="R202" s="38"/>
      <c r="T202" s="19">
        <v>44573</v>
      </c>
      <c r="V202" s="45">
        <f t="shared" si="12"/>
        <v>348</v>
      </c>
      <c r="W202" s="44">
        <v>44772</v>
      </c>
      <c r="X202" s="46">
        <f t="shared" si="13"/>
        <v>197</v>
      </c>
      <c r="Y202" s="47">
        <f t="shared" si="14"/>
        <v>0.56609195402298851</v>
      </c>
      <c r="AA202" s="44">
        <f>VLOOKUP(A202,'[2]BASE 2022'!$E$5:$EU$1115,87,0)</f>
        <v>0</v>
      </c>
      <c r="AB202" s="44">
        <f>VLOOKUP(A202,'[2]BASE 2022'!$E$5:$EU$1115,86,0)</f>
        <v>0</v>
      </c>
    </row>
    <row r="203" spans="1:28" ht="17.25" customHeight="1" x14ac:dyDescent="0.3">
      <c r="A203" s="35">
        <v>191</v>
      </c>
      <c r="B203" s="17">
        <v>44568</v>
      </c>
      <c r="C203" s="18">
        <v>44572</v>
      </c>
      <c r="D203" s="31" t="s">
        <v>2477</v>
      </c>
      <c r="E203" s="20" t="s">
        <v>117</v>
      </c>
      <c r="F203" s="20" t="s">
        <v>744</v>
      </c>
      <c r="G203" s="36">
        <v>18600000</v>
      </c>
      <c r="H203" s="19">
        <v>44752</v>
      </c>
      <c r="I203" s="21" t="s">
        <v>351</v>
      </c>
      <c r="J203" s="34" t="s">
        <v>1659</v>
      </c>
      <c r="K203" s="22"/>
      <c r="L203" s="37">
        <v>0</v>
      </c>
      <c r="M203" s="25">
        <v>0</v>
      </c>
      <c r="N203" s="24">
        <f t="shared" si="11"/>
        <v>18600000</v>
      </c>
      <c r="O203" s="39">
        <v>1</v>
      </c>
      <c r="P203" s="27"/>
      <c r="Q203" s="28"/>
      <c r="R203" s="38"/>
      <c r="T203" s="19">
        <v>44572</v>
      </c>
      <c r="V203" s="45">
        <f t="shared" si="12"/>
        <v>180</v>
      </c>
      <c r="W203" s="44">
        <v>44772</v>
      </c>
      <c r="X203" s="46">
        <f t="shared" si="13"/>
        <v>200</v>
      </c>
      <c r="Y203" s="47">
        <f t="shared" si="14"/>
        <v>1.1111111111111112</v>
      </c>
      <c r="AA203" s="44">
        <f>VLOOKUP(A203,'[2]BASE 2022'!$E$5:$EU$1115,87,0)</f>
        <v>0</v>
      </c>
      <c r="AB203" s="44">
        <f>VLOOKUP(A203,'[2]BASE 2022'!$E$5:$EU$1115,86,0)</f>
        <v>0</v>
      </c>
    </row>
    <row r="204" spans="1:28" ht="17.25" customHeight="1" x14ac:dyDescent="0.3">
      <c r="A204" s="35">
        <v>192</v>
      </c>
      <c r="B204" s="17">
        <v>44568</v>
      </c>
      <c r="C204" s="18">
        <v>44572</v>
      </c>
      <c r="D204" s="31" t="s">
        <v>2476</v>
      </c>
      <c r="E204" s="20" t="s">
        <v>240</v>
      </c>
      <c r="F204" s="20" t="s">
        <v>745</v>
      </c>
      <c r="G204" s="36">
        <v>28200000</v>
      </c>
      <c r="H204" s="19">
        <v>44752</v>
      </c>
      <c r="I204" s="21" t="s">
        <v>351</v>
      </c>
      <c r="J204" s="34" t="s">
        <v>1660</v>
      </c>
      <c r="K204" s="22"/>
      <c r="L204" s="37">
        <v>0</v>
      </c>
      <c r="M204" s="25">
        <v>0</v>
      </c>
      <c r="N204" s="24">
        <f t="shared" si="11"/>
        <v>28200000</v>
      </c>
      <c r="O204" s="39">
        <v>1</v>
      </c>
      <c r="P204" s="27"/>
      <c r="Q204" s="28"/>
      <c r="R204" s="38"/>
      <c r="T204" s="19">
        <v>44572</v>
      </c>
      <c r="V204" s="45">
        <f t="shared" si="12"/>
        <v>180</v>
      </c>
      <c r="W204" s="44">
        <v>44772</v>
      </c>
      <c r="X204" s="46">
        <f t="shared" si="13"/>
        <v>200</v>
      </c>
      <c r="Y204" s="47">
        <f t="shared" si="14"/>
        <v>1.1111111111111112</v>
      </c>
      <c r="AA204" s="44">
        <f>VLOOKUP(A204,'[2]BASE 2022'!$E$5:$EU$1115,87,0)</f>
        <v>0</v>
      </c>
      <c r="AB204" s="44">
        <f>VLOOKUP(A204,'[2]BASE 2022'!$E$5:$EU$1115,86,0)</f>
        <v>0</v>
      </c>
    </row>
    <row r="205" spans="1:28" ht="17.25" customHeight="1" x14ac:dyDescent="0.3">
      <c r="A205" s="35">
        <v>193</v>
      </c>
      <c r="B205" s="17">
        <v>44568</v>
      </c>
      <c r="C205" s="18">
        <v>44572</v>
      </c>
      <c r="D205" s="31" t="s">
        <v>2476</v>
      </c>
      <c r="E205" s="20" t="s">
        <v>152</v>
      </c>
      <c r="F205" s="20" t="s">
        <v>746</v>
      </c>
      <c r="G205" s="36">
        <v>27000000</v>
      </c>
      <c r="H205" s="19">
        <v>44752</v>
      </c>
      <c r="I205" s="21" t="s">
        <v>351</v>
      </c>
      <c r="J205" s="34" t="s">
        <v>1661</v>
      </c>
      <c r="K205" s="22"/>
      <c r="L205" s="37">
        <v>0</v>
      </c>
      <c r="M205" s="25">
        <v>0</v>
      </c>
      <c r="N205" s="24">
        <f t="shared" ref="N205:N268" si="15">+G205+L205-M205</f>
        <v>27000000</v>
      </c>
      <c r="O205" s="39">
        <v>1</v>
      </c>
      <c r="P205" s="27"/>
      <c r="Q205" s="28"/>
      <c r="R205" s="38"/>
      <c r="T205" s="19">
        <v>44572</v>
      </c>
      <c r="V205" s="45">
        <f t="shared" ref="V205:V268" si="16">+H205-C205</f>
        <v>180</v>
      </c>
      <c r="W205" s="44">
        <v>44772</v>
      </c>
      <c r="X205" s="46">
        <f t="shared" ref="X205:X268" si="17">+W205-C205</f>
        <v>200</v>
      </c>
      <c r="Y205" s="47">
        <f t="shared" ref="Y205:Y268" si="18">+X205/V205</f>
        <v>1.1111111111111112</v>
      </c>
      <c r="AA205" s="44">
        <f>VLOOKUP(A205,'[2]BASE 2022'!$E$5:$EU$1115,87,0)</f>
        <v>0</v>
      </c>
      <c r="AB205" s="44">
        <f>VLOOKUP(A205,'[2]BASE 2022'!$E$5:$EU$1115,86,0)</f>
        <v>0</v>
      </c>
    </row>
    <row r="206" spans="1:28" ht="17.25" customHeight="1" x14ac:dyDescent="0.3">
      <c r="A206" s="35">
        <v>194</v>
      </c>
      <c r="B206" s="17">
        <v>44572</v>
      </c>
      <c r="C206" s="18">
        <v>44575</v>
      </c>
      <c r="D206" s="31" t="s">
        <v>2476</v>
      </c>
      <c r="E206" s="20" t="s">
        <v>88</v>
      </c>
      <c r="F206" s="20" t="s">
        <v>747</v>
      </c>
      <c r="G206" s="36">
        <v>104500000</v>
      </c>
      <c r="H206" s="19">
        <v>44908</v>
      </c>
      <c r="I206" s="21" t="s">
        <v>351</v>
      </c>
      <c r="J206" s="34" t="s">
        <v>1662</v>
      </c>
      <c r="K206" s="22"/>
      <c r="L206" s="37">
        <v>0</v>
      </c>
      <c r="M206" s="25">
        <v>0</v>
      </c>
      <c r="N206" s="24">
        <f t="shared" si="15"/>
        <v>104500000</v>
      </c>
      <c r="O206" s="39">
        <v>0.59159159159159158</v>
      </c>
      <c r="P206" s="27"/>
      <c r="Q206" s="28"/>
      <c r="R206" s="38"/>
      <c r="T206" s="19">
        <v>44573</v>
      </c>
      <c r="V206" s="45">
        <f t="shared" si="16"/>
        <v>333</v>
      </c>
      <c r="W206" s="44">
        <v>44772</v>
      </c>
      <c r="X206" s="46">
        <f t="shared" si="17"/>
        <v>197</v>
      </c>
      <c r="Y206" s="47">
        <f t="shared" si="18"/>
        <v>0.59159159159159158</v>
      </c>
      <c r="AA206" s="44">
        <f>VLOOKUP(A206,'[2]BASE 2022'!$E$5:$EU$1115,87,0)</f>
        <v>0</v>
      </c>
      <c r="AB206" s="44">
        <f>VLOOKUP(A206,'[2]BASE 2022'!$E$5:$EU$1115,86,0)</f>
        <v>0</v>
      </c>
    </row>
    <row r="207" spans="1:28" ht="17.25" customHeight="1" x14ac:dyDescent="0.3">
      <c r="A207" s="35">
        <v>195</v>
      </c>
      <c r="B207" s="17">
        <v>44572</v>
      </c>
      <c r="C207" s="18">
        <v>44573</v>
      </c>
      <c r="D207" s="31" t="s">
        <v>2476</v>
      </c>
      <c r="E207" s="20" t="s">
        <v>25</v>
      </c>
      <c r="F207" s="20" t="s">
        <v>748</v>
      </c>
      <c r="G207" s="36">
        <v>97727000</v>
      </c>
      <c r="H207" s="19">
        <v>44922</v>
      </c>
      <c r="I207" s="21" t="s">
        <v>351</v>
      </c>
      <c r="J207" s="34" t="s">
        <v>1663</v>
      </c>
      <c r="K207" s="22"/>
      <c r="L207" s="37">
        <v>0</v>
      </c>
      <c r="M207" s="25">
        <v>0</v>
      </c>
      <c r="N207" s="24">
        <f t="shared" si="15"/>
        <v>97727000</v>
      </c>
      <c r="O207" s="39">
        <v>0.57020057306590255</v>
      </c>
      <c r="P207" s="27"/>
      <c r="Q207" s="28"/>
      <c r="R207" s="38"/>
      <c r="T207" s="19">
        <v>44572</v>
      </c>
      <c r="V207" s="45">
        <f t="shared" si="16"/>
        <v>349</v>
      </c>
      <c r="W207" s="44">
        <v>44772</v>
      </c>
      <c r="X207" s="46">
        <f t="shared" si="17"/>
        <v>199</v>
      </c>
      <c r="Y207" s="47">
        <f t="shared" si="18"/>
        <v>0.57020057306590255</v>
      </c>
      <c r="AA207" s="44">
        <f>VLOOKUP(A207,'[2]BASE 2022'!$E$5:$EU$1115,87,0)</f>
        <v>0</v>
      </c>
      <c r="AB207" s="44">
        <f>VLOOKUP(A207,'[2]BASE 2022'!$E$5:$EU$1115,86,0)</f>
        <v>0</v>
      </c>
    </row>
    <row r="208" spans="1:28" ht="17.25" customHeight="1" x14ac:dyDescent="0.3">
      <c r="A208" s="35">
        <v>196</v>
      </c>
      <c r="B208" s="17">
        <v>44572</v>
      </c>
      <c r="C208" s="18">
        <v>44573</v>
      </c>
      <c r="D208" s="31" t="s">
        <v>2476</v>
      </c>
      <c r="E208" s="20" t="s">
        <v>24</v>
      </c>
      <c r="F208" s="20" t="s">
        <v>749</v>
      </c>
      <c r="G208" s="36">
        <v>97727000</v>
      </c>
      <c r="H208" s="19">
        <v>44922</v>
      </c>
      <c r="I208" s="21" t="s">
        <v>351</v>
      </c>
      <c r="J208" s="34" t="s">
        <v>1664</v>
      </c>
      <c r="K208" s="22"/>
      <c r="L208" s="37">
        <v>0</v>
      </c>
      <c r="M208" s="25">
        <v>0</v>
      </c>
      <c r="N208" s="24">
        <f t="shared" si="15"/>
        <v>97727000</v>
      </c>
      <c r="O208" s="39">
        <v>0.57020057306590255</v>
      </c>
      <c r="P208" s="27"/>
      <c r="Q208" s="28"/>
      <c r="R208" s="38"/>
      <c r="T208" s="19">
        <v>44572</v>
      </c>
      <c r="V208" s="45">
        <f t="shared" si="16"/>
        <v>349</v>
      </c>
      <c r="W208" s="44">
        <v>44772</v>
      </c>
      <c r="X208" s="46">
        <f t="shared" si="17"/>
        <v>199</v>
      </c>
      <c r="Y208" s="47">
        <f t="shared" si="18"/>
        <v>0.57020057306590255</v>
      </c>
      <c r="AA208" s="44">
        <f>VLOOKUP(A208,'[2]BASE 2022'!$E$5:$EU$1115,87,0)</f>
        <v>0</v>
      </c>
      <c r="AB208" s="44">
        <f>VLOOKUP(A208,'[2]BASE 2022'!$E$5:$EU$1115,86,0)</f>
        <v>0</v>
      </c>
    </row>
    <row r="209" spans="1:28" ht="17.25" customHeight="1" x14ac:dyDescent="0.3">
      <c r="A209" s="35">
        <v>197</v>
      </c>
      <c r="B209" s="17">
        <v>44568</v>
      </c>
      <c r="C209" s="18">
        <v>44578</v>
      </c>
      <c r="D209" s="31" t="s">
        <v>2476</v>
      </c>
      <c r="E209" s="20" t="s">
        <v>2383</v>
      </c>
      <c r="F209" s="20" t="s">
        <v>750</v>
      </c>
      <c r="G209" s="36">
        <v>63250000</v>
      </c>
      <c r="H209" s="19">
        <v>44926</v>
      </c>
      <c r="I209" s="21" t="s">
        <v>351</v>
      </c>
      <c r="J209" s="34" t="s">
        <v>1665</v>
      </c>
      <c r="K209" s="22"/>
      <c r="L209" s="37">
        <v>0</v>
      </c>
      <c r="M209" s="25">
        <v>0</v>
      </c>
      <c r="N209" s="24">
        <f t="shared" si="15"/>
        <v>63250000</v>
      </c>
      <c r="O209" s="39">
        <v>0.55747126436781613</v>
      </c>
      <c r="P209" s="27"/>
      <c r="Q209" s="28"/>
      <c r="R209" s="38"/>
      <c r="T209" s="19">
        <v>44572</v>
      </c>
      <c r="V209" s="45">
        <f t="shared" si="16"/>
        <v>348</v>
      </c>
      <c r="W209" s="44">
        <v>44772</v>
      </c>
      <c r="X209" s="46">
        <f t="shared" si="17"/>
        <v>194</v>
      </c>
      <c r="Y209" s="47">
        <f t="shared" si="18"/>
        <v>0.55747126436781613</v>
      </c>
      <c r="AA209" s="44">
        <f>VLOOKUP(A209,'[2]BASE 2022'!$E$5:$EU$1115,87,0)</f>
        <v>0</v>
      </c>
      <c r="AB209" s="44">
        <f>VLOOKUP(A209,'[2]BASE 2022'!$E$5:$EU$1115,86,0)</f>
        <v>0</v>
      </c>
    </row>
    <row r="210" spans="1:28" ht="17.25" customHeight="1" x14ac:dyDescent="0.3">
      <c r="A210" s="35">
        <v>198</v>
      </c>
      <c r="B210" s="17">
        <v>44568</v>
      </c>
      <c r="C210" s="18">
        <v>44573</v>
      </c>
      <c r="D210" s="31" t="s">
        <v>2476</v>
      </c>
      <c r="E210" s="20" t="s">
        <v>9</v>
      </c>
      <c r="F210" s="20" t="s">
        <v>751</v>
      </c>
      <c r="G210" s="36">
        <v>101573213</v>
      </c>
      <c r="H210" s="19">
        <v>44920</v>
      </c>
      <c r="I210" s="21" t="s">
        <v>351</v>
      </c>
      <c r="J210" s="34" t="s">
        <v>1666</v>
      </c>
      <c r="K210" s="22"/>
      <c r="L210" s="37">
        <v>0</v>
      </c>
      <c r="M210" s="25">
        <v>0</v>
      </c>
      <c r="N210" s="24">
        <f t="shared" si="15"/>
        <v>101573213</v>
      </c>
      <c r="O210" s="39">
        <v>0.57348703170028814</v>
      </c>
      <c r="P210" s="27"/>
      <c r="Q210" s="28"/>
      <c r="R210" s="38"/>
      <c r="T210" s="19">
        <v>44572</v>
      </c>
      <c r="V210" s="45">
        <f t="shared" si="16"/>
        <v>347</v>
      </c>
      <c r="W210" s="44">
        <v>44772</v>
      </c>
      <c r="X210" s="46">
        <f t="shared" si="17"/>
        <v>199</v>
      </c>
      <c r="Y210" s="47">
        <f t="shared" si="18"/>
        <v>0.57348703170028814</v>
      </c>
      <c r="AA210" s="44">
        <f>VLOOKUP(A210,'[2]BASE 2022'!$E$5:$EU$1115,87,0)</f>
        <v>0</v>
      </c>
      <c r="AB210" s="44">
        <f>VLOOKUP(A210,'[2]BASE 2022'!$E$5:$EU$1115,86,0)</f>
        <v>0</v>
      </c>
    </row>
    <row r="211" spans="1:28" ht="17.25" customHeight="1" x14ac:dyDescent="0.3">
      <c r="A211" s="35">
        <v>199</v>
      </c>
      <c r="B211" s="17">
        <v>44572</v>
      </c>
      <c r="C211" s="18">
        <v>44573</v>
      </c>
      <c r="D211" s="31" t="s">
        <v>2476</v>
      </c>
      <c r="E211" s="20" t="s">
        <v>485</v>
      </c>
      <c r="F211" s="20" t="s">
        <v>752</v>
      </c>
      <c r="G211" s="36">
        <v>71070000</v>
      </c>
      <c r="H211" s="19">
        <v>44921</v>
      </c>
      <c r="I211" s="21" t="s">
        <v>351</v>
      </c>
      <c r="J211" s="34" t="s">
        <v>1667</v>
      </c>
      <c r="K211" s="22"/>
      <c r="L211" s="37">
        <v>0</v>
      </c>
      <c r="M211" s="25">
        <v>0</v>
      </c>
      <c r="N211" s="24">
        <f t="shared" si="15"/>
        <v>71070000</v>
      </c>
      <c r="O211" s="39">
        <v>0.57183908045977017</v>
      </c>
      <c r="P211" s="27"/>
      <c r="Q211" s="28"/>
      <c r="R211" s="38"/>
      <c r="T211" s="19">
        <v>44573</v>
      </c>
      <c r="V211" s="45">
        <f t="shared" si="16"/>
        <v>348</v>
      </c>
      <c r="W211" s="44">
        <v>44772</v>
      </c>
      <c r="X211" s="46">
        <f t="shared" si="17"/>
        <v>199</v>
      </c>
      <c r="Y211" s="47">
        <f t="shared" si="18"/>
        <v>0.57183908045977017</v>
      </c>
      <c r="AA211" s="44">
        <f>VLOOKUP(A211,'[2]BASE 2022'!$E$5:$EU$1115,87,0)</f>
        <v>0</v>
      </c>
      <c r="AB211" s="44">
        <f>VLOOKUP(A211,'[2]BASE 2022'!$E$5:$EU$1115,86,0)</f>
        <v>0</v>
      </c>
    </row>
    <row r="212" spans="1:28" ht="17.25" customHeight="1" x14ac:dyDescent="0.3">
      <c r="A212" s="35">
        <v>200</v>
      </c>
      <c r="B212" s="17">
        <v>44572</v>
      </c>
      <c r="C212" s="18">
        <v>44574</v>
      </c>
      <c r="D212" s="31" t="s">
        <v>2476</v>
      </c>
      <c r="E212" s="20" t="s">
        <v>284</v>
      </c>
      <c r="F212" s="20" t="s">
        <v>753</v>
      </c>
      <c r="G212" s="36">
        <v>93812400</v>
      </c>
      <c r="H212" s="19">
        <v>44907</v>
      </c>
      <c r="I212" s="21" t="s">
        <v>351</v>
      </c>
      <c r="J212" s="34" t="s">
        <v>1668</v>
      </c>
      <c r="K212" s="22"/>
      <c r="L212" s="37">
        <v>0</v>
      </c>
      <c r="M212" s="25">
        <v>0</v>
      </c>
      <c r="N212" s="24">
        <f t="shared" si="15"/>
        <v>93812400</v>
      </c>
      <c r="O212" s="39">
        <v>0.59459459459459463</v>
      </c>
      <c r="P212" s="27"/>
      <c r="Q212" s="28"/>
      <c r="R212" s="38"/>
      <c r="T212" s="19">
        <v>44573</v>
      </c>
      <c r="V212" s="45">
        <f t="shared" si="16"/>
        <v>333</v>
      </c>
      <c r="W212" s="44">
        <v>44772</v>
      </c>
      <c r="X212" s="46">
        <f t="shared" si="17"/>
        <v>198</v>
      </c>
      <c r="Y212" s="47">
        <f t="shared" si="18"/>
        <v>0.59459459459459463</v>
      </c>
      <c r="AA212" s="44">
        <f>VLOOKUP(A212,'[2]BASE 2022'!$E$5:$EU$1115,87,0)</f>
        <v>0</v>
      </c>
      <c r="AB212" s="44">
        <f>VLOOKUP(A212,'[2]BASE 2022'!$E$5:$EU$1115,86,0)</f>
        <v>0</v>
      </c>
    </row>
    <row r="213" spans="1:28" ht="17.25" customHeight="1" x14ac:dyDescent="0.3">
      <c r="A213" s="35">
        <v>201</v>
      </c>
      <c r="B213" s="17">
        <v>44568</v>
      </c>
      <c r="C213" s="18">
        <v>44572</v>
      </c>
      <c r="D213" s="31" t="s">
        <v>2477</v>
      </c>
      <c r="E213" s="20" t="s">
        <v>227</v>
      </c>
      <c r="F213" s="20" t="s">
        <v>754</v>
      </c>
      <c r="G213" s="36">
        <v>21000000</v>
      </c>
      <c r="H213" s="19">
        <v>44752</v>
      </c>
      <c r="I213" s="21" t="s">
        <v>351</v>
      </c>
      <c r="J213" s="34" t="s">
        <v>1669</v>
      </c>
      <c r="K213" s="22"/>
      <c r="L213" s="37">
        <v>0</v>
      </c>
      <c r="M213" s="25">
        <v>0</v>
      </c>
      <c r="N213" s="24">
        <f t="shared" si="15"/>
        <v>21000000</v>
      </c>
      <c r="O213" s="39">
        <v>1</v>
      </c>
      <c r="P213" s="27"/>
      <c r="Q213" s="28"/>
      <c r="R213" s="38"/>
      <c r="T213" s="19">
        <v>44572</v>
      </c>
      <c r="V213" s="45">
        <f t="shared" si="16"/>
        <v>180</v>
      </c>
      <c r="W213" s="44">
        <v>44772</v>
      </c>
      <c r="X213" s="46">
        <f t="shared" si="17"/>
        <v>200</v>
      </c>
      <c r="Y213" s="47">
        <f t="shared" si="18"/>
        <v>1.1111111111111112</v>
      </c>
      <c r="AA213" s="44">
        <f>VLOOKUP(A213,'[2]BASE 2022'!$E$5:$EU$1115,87,0)</f>
        <v>0</v>
      </c>
      <c r="AB213" s="44">
        <f>VLOOKUP(A213,'[2]BASE 2022'!$E$5:$EU$1115,86,0)</f>
        <v>0</v>
      </c>
    </row>
    <row r="214" spans="1:28" ht="17.25" customHeight="1" x14ac:dyDescent="0.3">
      <c r="A214" s="35">
        <v>202</v>
      </c>
      <c r="B214" s="17">
        <v>44568</v>
      </c>
      <c r="C214" s="18">
        <v>44572</v>
      </c>
      <c r="D214" s="31" t="s">
        <v>2477</v>
      </c>
      <c r="E214" s="20" t="s">
        <v>242</v>
      </c>
      <c r="F214" s="20" t="s">
        <v>744</v>
      </c>
      <c r="G214" s="36">
        <v>18600000</v>
      </c>
      <c r="H214" s="19">
        <v>44752</v>
      </c>
      <c r="I214" s="21" t="s">
        <v>351</v>
      </c>
      <c r="J214" s="34" t="s">
        <v>1670</v>
      </c>
      <c r="K214" s="22"/>
      <c r="L214" s="37">
        <v>0</v>
      </c>
      <c r="M214" s="25">
        <v>0</v>
      </c>
      <c r="N214" s="24">
        <f t="shared" si="15"/>
        <v>18600000</v>
      </c>
      <c r="O214" s="39">
        <v>1</v>
      </c>
      <c r="P214" s="27"/>
      <c r="Q214" s="28"/>
      <c r="R214" s="38"/>
      <c r="T214" s="19">
        <v>44572</v>
      </c>
      <c r="V214" s="45">
        <f t="shared" si="16"/>
        <v>180</v>
      </c>
      <c r="W214" s="44">
        <v>44772</v>
      </c>
      <c r="X214" s="46">
        <f t="shared" si="17"/>
        <v>200</v>
      </c>
      <c r="Y214" s="47">
        <f t="shared" si="18"/>
        <v>1.1111111111111112</v>
      </c>
      <c r="AA214" s="44">
        <f>VLOOKUP(A214,'[2]BASE 2022'!$E$5:$EU$1115,87,0)</f>
        <v>0</v>
      </c>
      <c r="AB214" s="44">
        <f>VLOOKUP(A214,'[2]BASE 2022'!$E$5:$EU$1115,86,0)</f>
        <v>0</v>
      </c>
    </row>
    <row r="215" spans="1:28" ht="17.25" customHeight="1" x14ac:dyDescent="0.3">
      <c r="A215" s="35">
        <v>203</v>
      </c>
      <c r="B215" s="17">
        <v>44572</v>
      </c>
      <c r="C215" s="18">
        <v>44573</v>
      </c>
      <c r="D215" s="31" t="s">
        <v>2476</v>
      </c>
      <c r="E215" s="20" t="s">
        <v>105</v>
      </c>
      <c r="F215" s="20" t="s">
        <v>755</v>
      </c>
      <c r="G215" s="36">
        <v>59225000</v>
      </c>
      <c r="H215" s="19">
        <v>44921</v>
      </c>
      <c r="I215" s="21" t="s">
        <v>351</v>
      </c>
      <c r="J215" s="34" t="s">
        <v>1671</v>
      </c>
      <c r="K215" s="22"/>
      <c r="L215" s="37">
        <v>0</v>
      </c>
      <c r="M215" s="25">
        <v>0</v>
      </c>
      <c r="N215" s="24">
        <f t="shared" si="15"/>
        <v>59225000</v>
      </c>
      <c r="O215" s="39">
        <v>0.57183908045977017</v>
      </c>
      <c r="P215" s="27"/>
      <c r="Q215" s="28"/>
      <c r="R215" s="38"/>
      <c r="T215" s="19">
        <v>44572</v>
      </c>
      <c r="V215" s="45">
        <f t="shared" si="16"/>
        <v>348</v>
      </c>
      <c r="W215" s="44">
        <v>44772</v>
      </c>
      <c r="X215" s="46">
        <f t="shared" si="17"/>
        <v>199</v>
      </c>
      <c r="Y215" s="47">
        <f t="shared" si="18"/>
        <v>0.57183908045977017</v>
      </c>
      <c r="AA215" s="44">
        <f>VLOOKUP(A215,'[2]BASE 2022'!$E$5:$EU$1115,87,0)</f>
        <v>0</v>
      </c>
      <c r="AB215" s="44">
        <f>VLOOKUP(A215,'[2]BASE 2022'!$E$5:$EU$1115,86,0)</f>
        <v>0</v>
      </c>
    </row>
    <row r="216" spans="1:28" ht="17.25" customHeight="1" x14ac:dyDescent="0.3">
      <c r="A216" s="35">
        <v>204</v>
      </c>
      <c r="B216" s="17">
        <v>44572</v>
      </c>
      <c r="C216" s="18">
        <v>44575</v>
      </c>
      <c r="D216" s="31" t="s">
        <v>2477</v>
      </c>
      <c r="E216" s="20" t="s">
        <v>280</v>
      </c>
      <c r="F216" s="20" t="s">
        <v>350</v>
      </c>
      <c r="G216" s="36">
        <v>39100000</v>
      </c>
      <c r="H216" s="19">
        <v>44923</v>
      </c>
      <c r="I216" s="21" t="s">
        <v>351</v>
      </c>
      <c r="J216" s="34" t="s">
        <v>1672</v>
      </c>
      <c r="K216" s="22"/>
      <c r="L216" s="37">
        <v>0</v>
      </c>
      <c r="M216" s="25">
        <v>0</v>
      </c>
      <c r="N216" s="24">
        <f t="shared" si="15"/>
        <v>39100000</v>
      </c>
      <c r="O216" s="39">
        <v>0.56609195402298851</v>
      </c>
      <c r="P216" s="27"/>
      <c r="Q216" s="28"/>
      <c r="R216" s="38"/>
      <c r="T216" s="19">
        <v>44572</v>
      </c>
      <c r="V216" s="45">
        <f t="shared" si="16"/>
        <v>348</v>
      </c>
      <c r="W216" s="44">
        <v>44772</v>
      </c>
      <c r="X216" s="46">
        <f t="shared" si="17"/>
        <v>197</v>
      </c>
      <c r="Y216" s="47">
        <f t="shared" si="18"/>
        <v>0.56609195402298851</v>
      </c>
      <c r="AA216" s="44">
        <f>VLOOKUP(A216,'[2]BASE 2022'!$E$5:$EU$1115,87,0)</f>
        <v>0</v>
      </c>
      <c r="AB216" s="44">
        <f>VLOOKUP(A216,'[2]BASE 2022'!$E$5:$EU$1115,86,0)</f>
        <v>0</v>
      </c>
    </row>
    <row r="217" spans="1:28" ht="17.25" customHeight="1" x14ac:dyDescent="0.3">
      <c r="A217" s="35">
        <v>205</v>
      </c>
      <c r="B217" s="17">
        <v>44572</v>
      </c>
      <c r="C217" s="18">
        <v>44574</v>
      </c>
      <c r="D217" s="31" t="s">
        <v>2476</v>
      </c>
      <c r="E217" s="20" t="s">
        <v>1257</v>
      </c>
      <c r="F217" s="20" t="s">
        <v>253</v>
      </c>
      <c r="G217" s="36">
        <v>65739750</v>
      </c>
      <c r="H217" s="19">
        <v>44922</v>
      </c>
      <c r="I217" s="21" t="s">
        <v>351</v>
      </c>
      <c r="J217" s="34" t="s">
        <v>1673</v>
      </c>
      <c r="K217" s="22"/>
      <c r="L217" s="37">
        <v>0</v>
      </c>
      <c r="M217" s="25">
        <v>0</v>
      </c>
      <c r="N217" s="24">
        <f t="shared" si="15"/>
        <v>65739750</v>
      </c>
      <c r="O217" s="39">
        <v>0.56896551724137934</v>
      </c>
      <c r="P217" s="27"/>
      <c r="Q217" s="28"/>
      <c r="R217" s="38"/>
      <c r="T217" s="19">
        <v>44572</v>
      </c>
      <c r="V217" s="45">
        <f t="shared" si="16"/>
        <v>348</v>
      </c>
      <c r="W217" s="44">
        <v>44772</v>
      </c>
      <c r="X217" s="46">
        <f t="shared" si="17"/>
        <v>198</v>
      </c>
      <c r="Y217" s="47">
        <f t="shared" si="18"/>
        <v>0.56896551724137934</v>
      </c>
      <c r="AA217" s="44">
        <f>VLOOKUP(A217,'[2]BASE 2022'!$E$5:$EU$1115,87,0)</f>
        <v>0</v>
      </c>
      <c r="AB217" s="44">
        <f>VLOOKUP(A217,'[2]BASE 2022'!$E$5:$EU$1115,86,0)</f>
        <v>0</v>
      </c>
    </row>
    <row r="218" spans="1:28" ht="17.25" customHeight="1" x14ac:dyDescent="0.3">
      <c r="A218" s="35">
        <v>206</v>
      </c>
      <c r="B218" s="17">
        <v>44568</v>
      </c>
      <c r="C218" s="18">
        <v>44578</v>
      </c>
      <c r="D218" s="31" t="s">
        <v>2476</v>
      </c>
      <c r="E218" s="20" t="s">
        <v>18</v>
      </c>
      <c r="F218" s="20" t="s">
        <v>756</v>
      </c>
      <c r="G218" s="36">
        <v>81132500</v>
      </c>
      <c r="H218" s="19">
        <v>44926</v>
      </c>
      <c r="I218" s="21" t="s">
        <v>351</v>
      </c>
      <c r="J218" s="34" t="s">
        <v>1674</v>
      </c>
      <c r="K218" s="22"/>
      <c r="L218" s="37">
        <v>0</v>
      </c>
      <c r="M218" s="25">
        <v>0</v>
      </c>
      <c r="N218" s="24">
        <f t="shared" si="15"/>
        <v>81132500</v>
      </c>
      <c r="O218" s="39">
        <v>0.55747126436781613</v>
      </c>
      <c r="P218" s="27"/>
      <c r="Q218" s="28"/>
      <c r="R218" s="38"/>
      <c r="T218" s="19">
        <v>44572</v>
      </c>
      <c r="V218" s="45">
        <f t="shared" si="16"/>
        <v>348</v>
      </c>
      <c r="W218" s="44">
        <v>44772</v>
      </c>
      <c r="X218" s="46">
        <f t="shared" si="17"/>
        <v>194</v>
      </c>
      <c r="Y218" s="47">
        <f t="shared" si="18"/>
        <v>0.55747126436781613</v>
      </c>
      <c r="AA218" s="44">
        <f>VLOOKUP(A218,'[2]BASE 2022'!$E$5:$EU$1115,87,0)</f>
        <v>0</v>
      </c>
      <c r="AB218" s="44">
        <f>VLOOKUP(A218,'[2]BASE 2022'!$E$5:$EU$1115,86,0)</f>
        <v>0</v>
      </c>
    </row>
    <row r="219" spans="1:28" ht="17.25" customHeight="1" x14ac:dyDescent="0.3">
      <c r="A219" s="35">
        <v>207</v>
      </c>
      <c r="B219" s="17">
        <v>44572</v>
      </c>
      <c r="C219" s="18">
        <v>44573</v>
      </c>
      <c r="D219" s="31" t="s">
        <v>2476</v>
      </c>
      <c r="E219" s="20" t="s">
        <v>241</v>
      </c>
      <c r="F219" s="20" t="s">
        <v>757</v>
      </c>
      <c r="G219" s="36">
        <v>69000000</v>
      </c>
      <c r="H219" s="19">
        <v>44923</v>
      </c>
      <c r="I219" s="21" t="s">
        <v>351</v>
      </c>
      <c r="J219" s="34" t="s">
        <v>1675</v>
      </c>
      <c r="K219" s="22"/>
      <c r="L219" s="37">
        <v>0</v>
      </c>
      <c r="M219" s="25">
        <v>0</v>
      </c>
      <c r="N219" s="24">
        <f t="shared" si="15"/>
        <v>69000000</v>
      </c>
      <c r="O219" s="39">
        <v>0.56857142857142862</v>
      </c>
      <c r="P219" s="27"/>
      <c r="Q219" s="28"/>
      <c r="R219" s="38"/>
      <c r="T219" s="19">
        <v>44572</v>
      </c>
      <c r="V219" s="45">
        <f t="shared" si="16"/>
        <v>350</v>
      </c>
      <c r="W219" s="44">
        <v>44772</v>
      </c>
      <c r="X219" s="46">
        <f t="shared" si="17"/>
        <v>199</v>
      </c>
      <c r="Y219" s="47">
        <f t="shared" si="18"/>
        <v>0.56857142857142862</v>
      </c>
      <c r="AA219" s="44">
        <f>VLOOKUP(A219,'[2]BASE 2022'!$E$5:$EU$1115,87,0)</f>
        <v>0</v>
      </c>
      <c r="AB219" s="44">
        <f>VLOOKUP(A219,'[2]BASE 2022'!$E$5:$EU$1115,86,0)</f>
        <v>0</v>
      </c>
    </row>
    <row r="220" spans="1:28" ht="17.25" customHeight="1" x14ac:dyDescent="0.3">
      <c r="A220" s="35">
        <v>208</v>
      </c>
      <c r="B220" s="17">
        <v>44572</v>
      </c>
      <c r="C220" s="18">
        <v>44575</v>
      </c>
      <c r="D220" s="31" t="s">
        <v>2476</v>
      </c>
      <c r="E220" s="20" t="s">
        <v>376</v>
      </c>
      <c r="F220" s="20" t="s">
        <v>758</v>
      </c>
      <c r="G220" s="36">
        <v>57783000</v>
      </c>
      <c r="H220" s="19">
        <v>44908</v>
      </c>
      <c r="I220" s="21" t="s">
        <v>351</v>
      </c>
      <c r="J220" s="34" t="s">
        <v>1676</v>
      </c>
      <c r="K220" s="22"/>
      <c r="L220" s="37">
        <v>0</v>
      </c>
      <c r="M220" s="25">
        <v>0</v>
      </c>
      <c r="N220" s="24">
        <f t="shared" si="15"/>
        <v>57783000</v>
      </c>
      <c r="O220" s="39">
        <v>0.59159159159159158</v>
      </c>
      <c r="P220" s="27"/>
      <c r="Q220" s="28"/>
      <c r="R220" s="38"/>
      <c r="T220" s="19">
        <v>44572</v>
      </c>
      <c r="V220" s="45">
        <f t="shared" si="16"/>
        <v>333</v>
      </c>
      <c r="W220" s="44">
        <v>44772</v>
      </c>
      <c r="X220" s="46">
        <f t="shared" si="17"/>
        <v>197</v>
      </c>
      <c r="Y220" s="47">
        <f t="shared" si="18"/>
        <v>0.59159159159159158</v>
      </c>
      <c r="AA220" s="44">
        <f>VLOOKUP(A220,'[2]BASE 2022'!$E$5:$EU$1115,87,0)</f>
        <v>0</v>
      </c>
      <c r="AB220" s="44">
        <f>VLOOKUP(A220,'[2]BASE 2022'!$E$5:$EU$1115,86,0)</f>
        <v>0</v>
      </c>
    </row>
    <row r="221" spans="1:28" ht="17.25" customHeight="1" x14ac:dyDescent="0.3">
      <c r="A221" s="35">
        <v>209</v>
      </c>
      <c r="B221" s="17">
        <v>44572</v>
      </c>
      <c r="C221" s="18">
        <v>44575</v>
      </c>
      <c r="D221" s="31" t="s">
        <v>2476</v>
      </c>
      <c r="E221" s="20" t="s">
        <v>364</v>
      </c>
      <c r="F221" s="20" t="s">
        <v>759</v>
      </c>
      <c r="G221" s="36">
        <v>57783000</v>
      </c>
      <c r="H221" s="19">
        <v>44908</v>
      </c>
      <c r="I221" s="21" t="s">
        <v>351</v>
      </c>
      <c r="J221" s="34" t="s">
        <v>1677</v>
      </c>
      <c r="K221" s="22"/>
      <c r="L221" s="37">
        <v>0</v>
      </c>
      <c r="M221" s="25">
        <v>0</v>
      </c>
      <c r="N221" s="24">
        <f t="shared" si="15"/>
        <v>57783000</v>
      </c>
      <c r="O221" s="39">
        <v>0.59159159159159158</v>
      </c>
      <c r="P221" s="27"/>
      <c r="Q221" s="28"/>
      <c r="R221" s="38"/>
      <c r="T221" s="19">
        <v>44572</v>
      </c>
      <c r="V221" s="45">
        <f t="shared" si="16"/>
        <v>333</v>
      </c>
      <c r="W221" s="44">
        <v>44772</v>
      </c>
      <c r="X221" s="46">
        <f t="shared" si="17"/>
        <v>197</v>
      </c>
      <c r="Y221" s="47">
        <f t="shared" si="18"/>
        <v>0.59159159159159158</v>
      </c>
      <c r="AA221" s="44">
        <f>VLOOKUP(A221,'[2]BASE 2022'!$E$5:$EU$1115,87,0)</f>
        <v>0</v>
      </c>
      <c r="AB221" s="44">
        <f>VLOOKUP(A221,'[2]BASE 2022'!$E$5:$EU$1115,86,0)</f>
        <v>0</v>
      </c>
    </row>
    <row r="222" spans="1:28" ht="17.25" customHeight="1" x14ac:dyDescent="0.3">
      <c r="A222" s="35">
        <v>210</v>
      </c>
      <c r="B222" s="17">
        <v>44572</v>
      </c>
      <c r="C222" s="18">
        <v>44575</v>
      </c>
      <c r="D222" s="31" t="s">
        <v>2476</v>
      </c>
      <c r="E222" s="20" t="s">
        <v>325</v>
      </c>
      <c r="F222" s="20" t="s">
        <v>759</v>
      </c>
      <c r="G222" s="36">
        <v>82258000</v>
      </c>
      <c r="H222" s="19">
        <v>44908</v>
      </c>
      <c r="I222" s="21" t="s">
        <v>351</v>
      </c>
      <c r="J222" s="34" t="s">
        <v>1678</v>
      </c>
      <c r="K222" s="22"/>
      <c r="L222" s="37">
        <v>0</v>
      </c>
      <c r="M222" s="25">
        <v>0</v>
      </c>
      <c r="N222" s="24">
        <f t="shared" si="15"/>
        <v>82258000</v>
      </c>
      <c r="O222" s="39">
        <v>0.59159159159159158</v>
      </c>
      <c r="P222" s="27"/>
      <c r="Q222" s="28"/>
      <c r="R222" s="38"/>
      <c r="T222" s="19">
        <v>44572</v>
      </c>
      <c r="V222" s="45">
        <f t="shared" si="16"/>
        <v>333</v>
      </c>
      <c r="W222" s="44">
        <v>44772</v>
      </c>
      <c r="X222" s="46">
        <f t="shared" si="17"/>
        <v>197</v>
      </c>
      <c r="Y222" s="47">
        <f t="shared" si="18"/>
        <v>0.59159159159159158</v>
      </c>
      <c r="AA222" s="44">
        <f>VLOOKUP(A222,'[2]BASE 2022'!$E$5:$EU$1115,87,0)</f>
        <v>0</v>
      </c>
      <c r="AB222" s="44">
        <f>VLOOKUP(A222,'[2]BASE 2022'!$E$5:$EU$1115,86,0)</f>
        <v>0</v>
      </c>
    </row>
    <row r="223" spans="1:28" ht="17.25" customHeight="1" x14ac:dyDescent="0.3">
      <c r="A223" s="35">
        <v>211</v>
      </c>
      <c r="B223" s="17">
        <v>44572</v>
      </c>
      <c r="C223" s="18">
        <v>44575</v>
      </c>
      <c r="D223" s="31" t="s">
        <v>2476</v>
      </c>
      <c r="E223" s="20" t="s">
        <v>483</v>
      </c>
      <c r="F223" s="20" t="s">
        <v>760</v>
      </c>
      <c r="G223" s="36">
        <v>62315000</v>
      </c>
      <c r="H223" s="19">
        <v>44908</v>
      </c>
      <c r="I223" s="21" t="s">
        <v>351</v>
      </c>
      <c r="J223" s="34" t="s">
        <v>1679</v>
      </c>
      <c r="K223" s="22"/>
      <c r="L223" s="37">
        <v>0</v>
      </c>
      <c r="M223" s="25">
        <v>0</v>
      </c>
      <c r="N223" s="24">
        <f t="shared" si="15"/>
        <v>62315000</v>
      </c>
      <c r="O223" s="39">
        <v>0.59159159159159158</v>
      </c>
      <c r="P223" s="27"/>
      <c r="Q223" s="28"/>
      <c r="R223" s="38"/>
      <c r="T223" s="19">
        <v>44572</v>
      </c>
      <c r="V223" s="45">
        <f t="shared" si="16"/>
        <v>333</v>
      </c>
      <c r="W223" s="44">
        <v>44772</v>
      </c>
      <c r="X223" s="46">
        <f t="shared" si="17"/>
        <v>197</v>
      </c>
      <c r="Y223" s="47">
        <f t="shared" si="18"/>
        <v>0.59159159159159158</v>
      </c>
      <c r="AA223" s="44">
        <f>VLOOKUP(A223,'[2]BASE 2022'!$E$5:$EU$1115,87,0)</f>
        <v>0</v>
      </c>
      <c r="AB223" s="44">
        <f>VLOOKUP(A223,'[2]BASE 2022'!$E$5:$EU$1115,86,0)</f>
        <v>0</v>
      </c>
    </row>
    <row r="224" spans="1:28" ht="17.25" customHeight="1" x14ac:dyDescent="0.3">
      <c r="A224" s="35">
        <v>212</v>
      </c>
      <c r="B224" s="17">
        <v>44572</v>
      </c>
      <c r="C224" s="18">
        <v>44575</v>
      </c>
      <c r="D224" s="31" t="s">
        <v>2476</v>
      </c>
      <c r="E224" s="20" t="s">
        <v>337</v>
      </c>
      <c r="F224" s="20" t="s">
        <v>761</v>
      </c>
      <c r="G224" s="36">
        <v>57783000</v>
      </c>
      <c r="H224" s="19">
        <v>44908</v>
      </c>
      <c r="I224" s="21" t="s">
        <v>351</v>
      </c>
      <c r="J224" s="34" t="s">
        <v>1680</v>
      </c>
      <c r="K224" s="22"/>
      <c r="L224" s="37">
        <v>0</v>
      </c>
      <c r="M224" s="25">
        <v>0</v>
      </c>
      <c r="N224" s="24">
        <f t="shared" si="15"/>
        <v>57783000</v>
      </c>
      <c r="O224" s="39">
        <v>0.59159159159159158</v>
      </c>
      <c r="P224" s="27"/>
      <c r="Q224" s="28"/>
      <c r="R224" s="38"/>
      <c r="T224" s="19">
        <v>44572</v>
      </c>
      <c r="V224" s="45">
        <f t="shared" si="16"/>
        <v>333</v>
      </c>
      <c r="W224" s="44">
        <v>44772</v>
      </c>
      <c r="X224" s="46">
        <f t="shared" si="17"/>
        <v>197</v>
      </c>
      <c r="Y224" s="47">
        <f t="shared" si="18"/>
        <v>0.59159159159159158</v>
      </c>
      <c r="AA224" s="44">
        <f>VLOOKUP(A224,'[2]BASE 2022'!$E$5:$EU$1115,87,0)</f>
        <v>0</v>
      </c>
      <c r="AB224" s="44">
        <f>VLOOKUP(A224,'[2]BASE 2022'!$E$5:$EU$1115,86,0)</f>
        <v>0</v>
      </c>
    </row>
    <row r="225" spans="1:28" ht="17.25" customHeight="1" x14ac:dyDescent="0.3">
      <c r="A225" s="35">
        <v>213</v>
      </c>
      <c r="B225" s="17">
        <v>44572</v>
      </c>
      <c r="C225" s="18">
        <v>44575</v>
      </c>
      <c r="D225" s="31" t="s">
        <v>2476</v>
      </c>
      <c r="E225" s="20" t="s">
        <v>426</v>
      </c>
      <c r="F225" s="20" t="s">
        <v>761</v>
      </c>
      <c r="G225" s="36">
        <v>57783000</v>
      </c>
      <c r="H225" s="19">
        <v>44908</v>
      </c>
      <c r="I225" s="21" t="s">
        <v>351</v>
      </c>
      <c r="J225" s="34" t="s">
        <v>1681</v>
      </c>
      <c r="K225" s="22"/>
      <c r="L225" s="37">
        <v>0</v>
      </c>
      <c r="M225" s="25">
        <v>0</v>
      </c>
      <c r="N225" s="24">
        <f t="shared" si="15"/>
        <v>57783000</v>
      </c>
      <c r="O225" s="39">
        <v>0.59159159159159158</v>
      </c>
      <c r="P225" s="27"/>
      <c r="Q225" s="28"/>
      <c r="R225" s="38"/>
      <c r="T225" s="19">
        <v>44572</v>
      </c>
      <c r="V225" s="45">
        <f t="shared" si="16"/>
        <v>333</v>
      </c>
      <c r="W225" s="44">
        <v>44772</v>
      </c>
      <c r="X225" s="46">
        <f t="shared" si="17"/>
        <v>197</v>
      </c>
      <c r="Y225" s="47">
        <f t="shared" si="18"/>
        <v>0.59159159159159158</v>
      </c>
      <c r="AA225" s="44">
        <f>VLOOKUP(A225,'[2]BASE 2022'!$E$5:$EU$1115,87,0)</f>
        <v>0</v>
      </c>
      <c r="AB225" s="44">
        <f>VLOOKUP(A225,'[2]BASE 2022'!$E$5:$EU$1115,86,0)</f>
        <v>0</v>
      </c>
    </row>
    <row r="226" spans="1:28" ht="17.25" customHeight="1" x14ac:dyDescent="0.3">
      <c r="A226" s="35">
        <v>214</v>
      </c>
      <c r="B226" s="17">
        <v>44572</v>
      </c>
      <c r="C226" s="18">
        <v>44575</v>
      </c>
      <c r="D226" s="31" t="s">
        <v>2476</v>
      </c>
      <c r="E226" s="20" t="s">
        <v>333</v>
      </c>
      <c r="F226" s="20" t="s">
        <v>762</v>
      </c>
      <c r="G226" s="36">
        <v>57783000</v>
      </c>
      <c r="H226" s="19">
        <v>44908</v>
      </c>
      <c r="I226" s="21" t="s">
        <v>351</v>
      </c>
      <c r="J226" s="34" t="s">
        <v>1682</v>
      </c>
      <c r="K226" s="22"/>
      <c r="L226" s="37">
        <v>0</v>
      </c>
      <c r="M226" s="25">
        <v>0</v>
      </c>
      <c r="N226" s="24">
        <f t="shared" si="15"/>
        <v>57783000</v>
      </c>
      <c r="O226" s="39">
        <v>0.59159159159159158</v>
      </c>
      <c r="P226" s="27"/>
      <c r="Q226" s="28"/>
      <c r="R226" s="38"/>
      <c r="T226" s="19">
        <v>44572</v>
      </c>
      <c r="V226" s="45">
        <f t="shared" si="16"/>
        <v>333</v>
      </c>
      <c r="W226" s="44">
        <v>44772</v>
      </c>
      <c r="X226" s="46">
        <f t="shared" si="17"/>
        <v>197</v>
      </c>
      <c r="Y226" s="47">
        <f t="shared" si="18"/>
        <v>0.59159159159159158</v>
      </c>
      <c r="AA226" s="44">
        <f>VLOOKUP(A226,'[2]BASE 2022'!$E$5:$EU$1115,87,0)</f>
        <v>0</v>
      </c>
      <c r="AB226" s="44">
        <f>VLOOKUP(A226,'[2]BASE 2022'!$E$5:$EU$1115,86,0)</f>
        <v>0</v>
      </c>
    </row>
    <row r="227" spans="1:28" ht="17.25" customHeight="1" x14ac:dyDescent="0.3">
      <c r="A227" s="35">
        <v>215</v>
      </c>
      <c r="B227" s="17">
        <v>44572</v>
      </c>
      <c r="C227" s="18">
        <v>44574</v>
      </c>
      <c r="D227" s="31" t="s">
        <v>2476</v>
      </c>
      <c r="E227" s="20" t="s">
        <v>451</v>
      </c>
      <c r="F227" s="20" t="s">
        <v>763</v>
      </c>
      <c r="G227" s="36">
        <v>89507000</v>
      </c>
      <c r="H227" s="19">
        <v>44907</v>
      </c>
      <c r="I227" s="21" t="s">
        <v>351</v>
      </c>
      <c r="J227" s="34" t="s">
        <v>1683</v>
      </c>
      <c r="K227" s="22"/>
      <c r="L227" s="37">
        <v>0</v>
      </c>
      <c r="M227" s="25">
        <v>0</v>
      </c>
      <c r="N227" s="24">
        <f t="shared" si="15"/>
        <v>89507000</v>
      </c>
      <c r="O227" s="39">
        <v>0.59459459459459463</v>
      </c>
      <c r="P227" s="27"/>
      <c r="Q227" s="28"/>
      <c r="R227" s="38"/>
      <c r="T227" s="19">
        <v>44573</v>
      </c>
      <c r="V227" s="45">
        <f t="shared" si="16"/>
        <v>333</v>
      </c>
      <c r="W227" s="44">
        <v>44772</v>
      </c>
      <c r="X227" s="46">
        <f t="shared" si="17"/>
        <v>198</v>
      </c>
      <c r="Y227" s="47">
        <f t="shared" si="18"/>
        <v>0.59459459459459463</v>
      </c>
      <c r="AA227" s="44">
        <f>VLOOKUP(A227,'[2]BASE 2022'!$E$5:$EU$1115,87,0)</f>
        <v>0</v>
      </c>
      <c r="AB227" s="44">
        <f>VLOOKUP(A227,'[2]BASE 2022'!$E$5:$EU$1115,86,0)</f>
        <v>0</v>
      </c>
    </row>
    <row r="228" spans="1:28" ht="17.25" customHeight="1" x14ac:dyDescent="0.3">
      <c r="A228" s="35">
        <v>216</v>
      </c>
      <c r="B228" s="17">
        <v>44572</v>
      </c>
      <c r="C228" s="18">
        <v>44573</v>
      </c>
      <c r="D228" s="31" t="s">
        <v>2476</v>
      </c>
      <c r="E228" s="20" t="s">
        <v>2384</v>
      </c>
      <c r="F228" s="20" t="s">
        <v>764</v>
      </c>
      <c r="G228" s="36">
        <v>73645000</v>
      </c>
      <c r="H228" s="19">
        <v>44804</v>
      </c>
      <c r="I228" s="21" t="s">
        <v>351</v>
      </c>
      <c r="J228" s="34" t="s">
        <v>1684</v>
      </c>
      <c r="K228" s="22"/>
      <c r="L228" s="37">
        <v>0</v>
      </c>
      <c r="M228" s="25">
        <v>0</v>
      </c>
      <c r="N228" s="24">
        <f t="shared" si="15"/>
        <v>73645000</v>
      </c>
      <c r="O228" s="39">
        <v>0.8614718614718615</v>
      </c>
      <c r="P228" s="27"/>
      <c r="Q228" s="28"/>
      <c r="R228" s="38"/>
      <c r="T228" s="19">
        <v>44573</v>
      </c>
      <c r="V228" s="45">
        <f t="shared" si="16"/>
        <v>231</v>
      </c>
      <c r="W228" s="44">
        <v>44772</v>
      </c>
      <c r="X228" s="46">
        <f t="shared" si="17"/>
        <v>199</v>
      </c>
      <c r="Y228" s="47">
        <f t="shared" si="18"/>
        <v>0.8614718614718615</v>
      </c>
      <c r="AA228" s="44">
        <f>VLOOKUP(A228,'[2]BASE 2022'!$E$5:$EU$1115,87,0)</f>
        <v>0</v>
      </c>
      <c r="AB228" s="44">
        <f>VLOOKUP(A228,'[2]BASE 2022'!$E$5:$EU$1115,86,0)</f>
        <v>0</v>
      </c>
    </row>
    <row r="229" spans="1:28" ht="17.25" customHeight="1" x14ac:dyDescent="0.3">
      <c r="A229" s="35">
        <v>217</v>
      </c>
      <c r="B229" s="17">
        <v>44572</v>
      </c>
      <c r="C229" s="18">
        <v>44573</v>
      </c>
      <c r="D229" s="31" t="s">
        <v>2476</v>
      </c>
      <c r="E229" s="20" t="s">
        <v>1258</v>
      </c>
      <c r="F229" s="20" t="s">
        <v>765</v>
      </c>
      <c r="G229" s="36">
        <v>73645000</v>
      </c>
      <c r="H229" s="19">
        <v>44906</v>
      </c>
      <c r="I229" s="21" t="s">
        <v>351</v>
      </c>
      <c r="J229" s="34" t="s">
        <v>1685</v>
      </c>
      <c r="K229" s="22"/>
      <c r="L229" s="37">
        <v>0</v>
      </c>
      <c r="M229" s="25">
        <v>0</v>
      </c>
      <c r="N229" s="24">
        <f t="shared" si="15"/>
        <v>73645000</v>
      </c>
      <c r="O229" s="39">
        <v>0.59759759759759756</v>
      </c>
      <c r="P229" s="27"/>
      <c r="Q229" s="28"/>
      <c r="R229" s="38"/>
      <c r="T229" s="19">
        <v>44573</v>
      </c>
      <c r="V229" s="45">
        <f t="shared" si="16"/>
        <v>333</v>
      </c>
      <c r="W229" s="44">
        <v>44772</v>
      </c>
      <c r="X229" s="46">
        <f t="shared" si="17"/>
        <v>199</v>
      </c>
      <c r="Y229" s="47">
        <f t="shared" si="18"/>
        <v>0.59759759759759756</v>
      </c>
      <c r="AA229" s="44">
        <f>VLOOKUP(A229,'[2]BASE 2022'!$E$5:$EU$1115,87,0)</f>
        <v>0</v>
      </c>
      <c r="AB229" s="44">
        <f>VLOOKUP(A229,'[2]BASE 2022'!$E$5:$EU$1115,86,0)</f>
        <v>0</v>
      </c>
    </row>
    <row r="230" spans="1:28" ht="17.25" customHeight="1" x14ac:dyDescent="0.3">
      <c r="A230" s="35">
        <v>218</v>
      </c>
      <c r="B230" s="17">
        <v>44572</v>
      </c>
      <c r="C230" s="18">
        <v>44575</v>
      </c>
      <c r="D230" s="31" t="s">
        <v>2476</v>
      </c>
      <c r="E230" s="20" t="s">
        <v>1259</v>
      </c>
      <c r="F230" s="20" t="s">
        <v>766</v>
      </c>
      <c r="G230" s="36">
        <v>92000000</v>
      </c>
      <c r="H230" s="19">
        <v>44878</v>
      </c>
      <c r="I230" s="21" t="s">
        <v>351</v>
      </c>
      <c r="J230" s="34" t="s">
        <v>1686</v>
      </c>
      <c r="K230" s="22"/>
      <c r="L230" s="37">
        <v>0</v>
      </c>
      <c r="M230" s="25">
        <v>0</v>
      </c>
      <c r="N230" s="24">
        <f t="shared" si="15"/>
        <v>92000000</v>
      </c>
      <c r="O230" s="39">
        <v>0.65016501650165015</v>
      </c>
      <c r="P230" s="27"/>
      <c r="Q230" s="28"/>
      <c r="R230" s="38"/>
      <c r="T230" s="19">
        <v>44573</v>
      </c>
      <c r="V230" s="45">
        <f t="shared" si="16"/>
        <v>303</v>
      </c>
      <c r="W230" s="44">
        <v>44772</v>
      </c>
      <c r="X230" s="46">
        <f t="shared" si="17"/>
        <v>197</v>
      </c>
      <c r="Y230" s="47">
        <f t="shared" si="18"/>
        <v>0.65016501650165015</v>
      </c>
      <c r="AA230" s="44">
        <f>VLOOKUP(A230,'[2]BASE 2022'!$E$5:$EU$1115,87,0)</f>
        <v>0</v>
      </c>
      <c r="AB230" s="44">
        <f>VLOOKUP(A230,'[2]BASE 2022'!$E$5:$EU$1115,86,0)</f>
        <v>0</v>
      </c>
    </row>
    <row r="231" spans="1:28" ht="17.25" customHeight="1" x14ac:dyDescent="0.3">
      <c r="A231" s="35">
        <v>219</v>
      </c>
      <c r="B231" s="17">
        <v>44572</v>
      </c>
      <c r="C231" s="18">
        <v>44574</v>
      </c>
      <c r="D231" s="31" t="s">
        <v>2477</v>
      </c>
      <c r="E231" s="20" t="s">
        <v>416</v>
      </c>
      <c r="F231" s="20" t="s">
        <v>767</v>
      </c>
      <c r="G231" s="36">
        <v>32445000</v>
      </c>
      <c r="H231" s="19">
        <v>44846</v>
      </c>
      <c r="I231" s="21" t="s">
        <v>351</v>
      </c>
      <c r="J231" s="34" t="s">
        <v>1687</v>
      </c>
      <c r="K231" s="22"/>
      <c r="L231" s="37">
        <v>0</v>
      </c>
      <c r="M231" s="25">
        <v>0</v>
      </c>
      <c r="N231" s="24">
        <f t="shared" si="15"/>
        <v>32445000</v>
      </c>
      <c r="O231" s="39">
        <v>0.7279411764705882</v>
      </c>
      <c r="P231" s="27"/>
      <c r="Q231" s="28"/>
      <c r="R231" s="38"/>
      <c r="T231" s="19">
        <v>44573</v>
      </c>
      <c r="V231" s="45">
        <f t="shared" si="16"/>
        <v>272</v>
      </c>
      <c r="W231" s="44">
        <v>44772</v>
      </c>
      <c r="X231" s="46">
        <f t="shared" si="17"/>
        <v>198</v>
      </c>
      <c r="Y231" s="47">
        <f t="shared" si="18"/>
        <v>0.7279411764705882</v>
      </c>
      <c r="AA231" s="44">
        <f>VLOOKUP(A231,'[2]BASE 2022'!$E$5:$EU$1115,87,0)</f>
        <v>0</v>
      </c>
      <c r="AB231" s="44">
        <f>VLOOKUP(A231,'[2]BASE 2022'!$E$5:$EU$1115,86,0)</f>
        <v>0</v>
      </c>
    </row>
    <row r="232" spans="1:28" ht="17.25" customHeight="1" x14ac:dyDescent="0.3">
      <c r="A232" s="35">
        <v>220</v>
      </c>
      <c r="B232" s="17">
        <v>44572</v>
      </c>
      <c r="C232" s="18">
        <v>44574</v>
      </c>
      <c r="D232" s="31" t="s">
        <v>2476</v>
      </c>
      <c r="E232" s="20" t="s">
        <v>208</v>
      </c>
      <c r="F232" s="20" t="s">
        <v>768</v>
      </c>
      <c r="G232" s="36">
        <v>40500000</v>
      </c>
      <c r="H232" s="19">
        <v>44846</v>
      </c>
      <c r="I232" s="21" t="s">
        <v>351</v>
      </c>
      <c r="J232" s="34" t="s">
        <v>1688</v>
      </c>
      <c r="K232" s="22"/>
      <c r="L232" s="37">
        <v>0</v>
      </c>
      <c r="M232" s="25">
        <v>0</v>
      </c>
      <c r="N232" s="24">
        <f t="shared" si="15"/>
        <v>40500000</v>
      </c>
      <c r="O232" s="39">
        <v>0.7279411764705882</v>
      </c>
      <c r="P232" s="27"/>
      <c r="Q232" s="28"/>
      <c r="R232" s="38"/>
      <c r="T232" s="19">
        <v>44573</v>
      </c>
      <c r="V232" s="45">
        <f t="shared" si="16"/>
        <v>272</v>
      </c>
      <c r="W232" s="44">
        <v>44772</v>
      </c>
      <c r="X232" s="46">
        <f t="shared" si="17"/>
        <v>198</v>
      </c>
      <c r="Y232" s="47">
        <f t="shared" si="18"/>
        <v>0.7279411764705882</v>
      </c>
      <c r="AA232" s="44">
        <f>VLOOKUP(A232,'[2]BASE 2022'!$E$5:$EU$1115,87,0)</f>
        <v>0</v>
      </c>
      <c r="AB232" s="44">
        <f>VLOOKUP(A232,'[2]BASE 2022'!$E$5:$EU$1115,86,0)</f>
        <v>0</v>
      </c>
    </row>
    <row r="233" spans="1:28" ht="17.25" customHeight="1" x14ac:dyDescent="0.3">
      <c r="A233" s="35">
        <v>221</v>
      </c>
      <c r="B233" s="17">
        <v>44572</v>
      </c>
      <c r="C233" s="18">
        <v>44574</v>
      </c>
      <c r="D233" s="31" t="s">
        <v>2476</v>
      </c>
      <c r="E233" s="20" t="s">
        <v>529</v>
      </c>
      <c r="F233" s="20" t="s">
        <v>769</v>
      </c>
      <c r="G233" s="36">
        <v>41715000</v>
      </c>
      <c r="H233" s="19">
        <v>44846</v>
      </c>
      <c r="I233" s="21" t="s">
        <v>351</v>
      </c>
      <c r="J233" s="34" t="s">
        <v>1689</v>
      </c>
      <c r="K233" s="22"/>
      <c r="L233" s="37">
        <v>0</v>
      </c>
      <c r="M233" s="25">
        <v>0</v>
      </c>
      <c r="N233" s="24">
        <f t="shared" si="15"/>
        <v>41715000</v>
      </c>
      <c r="O233" s="39">
        <v>0.7279411764705882</v>
      </c>
      <c r="P233" s="27"/>
      <c r="Q233" s="28"/>
      <c r="R233" s="38"/>
      <c r="T233" s="19">
        <v>44573</v>
      </c>
      <c r="V233" s="45">
        <f t="shared" si="16"/>
        <v>272</v>
      </c>
      <c r="W233" s="44">
        <v>44772</v>
      </c>
      <c r="X233" s="46">
        <f t="shared" si="17"/>
        <v>198</v>
      </c>
      <c r="Y233" s="47">
        <f t="shared" si="18"/>
        <v>0.7279411764705882</v>
      </c>
      <c r="AA233" s="44">
        <f>VLOOKUP(A233,'[2]BASE 2022'!$E$5:$EU$1115,87,0)</f>
        <v>0</v>
      </c>
      <c r="AB233" s="44">
        <f>VLOOKUP(A233,'[2]BASE 2022'!$E$5:$EU$1115,86,0)</f>
        <v>0</v>
      </c>
    </row>
    <row r="234" spans="1:28" ht="17.25" customHeight="1" x14ac:dyDescent="0.3">
      <c r="A234" s="35">
        <v>222</v>
      </c>
      <c r="B234" s="17">
        <v>44572</v>
      </c>
      <c r="C234" s="18">
        <v>44575</v>
      </c>
      <c r="D234" s="31" t="s">
        <v>2477</v>
      </c>
      <c r="E234" s="20" t="s">
        <v>288</v>
      </c>
      <c r="F234" s="20" t="s">
        <v>770</v>
      </c>
      <c r="G234" s="36">
        <v>24903000</v>
      </c>
      <c r="H234" s="19">
        <v>44847</v>
      </c>
      <c r="I234" s="21" t="s">
        <v>351</v>
      </c>
      <c r="J234" s="34" t="s">
        <v>1690</v>
      </c>
      <c r="K234" s="22"/>
      <c r="L234" s="37">
        <v>0</v>
      </c>
      <c r="M234" s="25">
        <v>0</v>
      </c>
      <c r="N234" s="24">
        <f t="shared" si="15"/>
        <v>24903000</v>
      </c>
      <c r="O234" s="39">
        <v>0.72426470588235292</v>
      </c>
      <c r="P234" s="27"/>
      <c r="Q234" s="28"/>
      <c r="R234" s="38"/>
      <c r="T234" s="19">
        <v>44573</v>
      </c>
      <c r="V234" s="45">
        <f t="shared" si="16"/>
        <v>272</v>
      </c>
      <c r="W234" s="44">
        <v>44772</v>
      </c>
      <c r="X234" s="46">
        <f t="shared" si="17"/>
        <v>197</v>
      </c>
      <c r="Y234" s="47">
        <f t="shared" si="18"/>
        <v>0.72426470588235292</v>
      </c>
      <c r="AA234" s="44">
        <f>VLOOKUP(A234,'[2]BASE 2022'!$E$5:$EU$1115,87,0)</f>
        <v>0</v>
      </c>
      <c r="AB234" s="44">
        <f>VLOOKUP(A234,'[2]BASE 2022'!$E$5:$EU$1115,86,0)</f>
        <v>0</v>
      </c>
    </row>
    <row r="235" spans="1:28" ht="17.25" customHeight="1" x14ac:dyDescent="0.3">
      <c r="A235" s="35">
        <v>223</v>
      </c>
      <c r="B235" s="17">
        <v>44572</v>
      </c>
      <c r="C235" s="18">
        <v>44575</v>
      </c>
      <c r="D235" s="31" t="s">
        <v>2476</v>
      </c>
      <c r="E235" s="20" t="s">
        <v>244</v>
      </c>
      <c r="F235" s="20" t="s">
        <v>771</v>
      </c>
      <c r="G235" s="36">
        <v>71070000</v>
      </c>
      <c r="H235" s="19">
        <v>44923</v>
      </c>
      <c r="I235" s="21" t="s">
        <v>351</v>
      </c>
      <c r="J235" s="34" t="s">
        <v>1691</v>
      </c>
      <c r="K235" s="22"/>
      <c r="L235" s="37">
        <v>0</v>
      </c>
      <c r="M235" s="25">
        <v>0</v>
      </c>
      <c r="N235" s="24">
        <f t="shared" si="15"/>
        <v>71070000</v>
      </c>
      <c r="O235" s="39">
        <v>0.56609195402298851</v>
      </c>
      <c r="P235" s="27"/>
      <c r="Q235" s="28"/>
      <c r="R235" s="38"/>
      <c r="T235" s="19">
        <v>44573</v>
      </c>
      <c r="V235" s="45">
        <f t="shared" si="16"/>
        <v>348</v>
      </c>
      <c r="W235" s="44">
        <v>44772</v>
      </c>
      <c r="X235" s="46">
        <f t="shared" si="17"/>
        <v>197</v>
      </c>
      <c r="Y235" s="47">
        <f t="shared" si="18"/>
        <v>0.56609195402298851</v>
      </c>
      <c r="AA235" s="44">
        <f>VLOOKUP(A235,'[2]BASE 2022'!$E$5:$EU$1115,87,0)</f>
        <v>0</v>
      </c>
      <c r="AB235" s="44">
        <f>VLOOKUP(A235,'[2]BASE 2022'!$E$5:$EU$1115,86,0)</f>
        <v>0</v>
      </c>
    </row>
    <row r="236" spans="1:28" ht="17.25" customHeight="1" x14ac:dyDescent="0.3">
      <c r="A236" s="35">
        <v>224</v>
      </c>
      <c r="B236" s="17">
        <v>44573</v>
      </c>
      <c r="C236" s="18">
        <v>44578</v>
      </c>
      <c r="D236" s="31" t="s">
        <v>2476</v>
      </c>
      <c r="E236" s="20" t="s">
        <v>1260</v>
      </c>
      <c r="F236" s="20" t="s">
        <v>772</v>
      </c>
      <c r="G236" s="36">
        <v>31800000</v>
      </c>
      <c r="H236" s="19">
        <v>44758</v>
      </c>
      <c r="I236" s="21" t="s">
        <v>351</v>
      </c>
      <c r="J236" s="34" t="s">
        <v>1692</v>
      </c>
      <c r="K236" s="22"/>
      <c r="L236" s="37">
        <v>0</v>
      </c>
      <c r="M236" s="25">
        <v>0</v>
      </c>
      <c r="N236" s="24">
        <f t="shared" si="15"/>
        <v>31800000</v>
      </c>
      <c r="O236" s="39">
        <v>1</v>
      </c>
      <c r="P236" s="27"/>
      <c r="Q236" s="28"/>
      <c r="R236" s="38"/>
      <c r="T236" s="19">
        <v>44574</v>
      </c>
      <c r="V236" s="45">
        <f t="shared" si="16"/>
        <v>180</v>
      </c>
      <c r="W236" s="44">
        <v>44772</v>
      </c>
      <c r="X236" s="46">
        <f t="shared" si="17"/>
        <v>194</v>
      </c>
      <c r="Y236" s="47">
        <f t="shared" si="18"/>
        <v>1.0777777777777777</v>
      </c>
      <c r="AA236" s="44">
        <f>VLOOKUP(A236,'[2]BASE 2022'!$E$5:$EU$1115,87,0)</f>
        <v>0</v>
      </c>
      <c r="AB236" s="44">
        <f>VLOOKUP(A236,'[2]BASE 2022'!$E$5:$EU$1115,86,0)</f>
        <v>0</v>
      </c>
    </row>
    <row r="237" spans="1:28" ht="17.25" customHeight="1" x14ac:dyDescent="0.3">
      <c r="A237" s="35">
        <v>225</v>
      </c>
      <c r="B237" s="17">
        <v>44573</v>
      </c>
      <c r="C237" s="18">
        <v>44574</v>
      </c>
      <c r="D237" s="31" t="s">
        <v>2477</v>
      </c>
      <c r="E237" s="20" t="s">
        <v>1261</v>
      </c>
      <c r="F237" s="20" t="s">
        <v>773</v>
      </c>
      <c r="G237" s="36">
        <v>41457500</v>
      </c>
      <c r="H237" s="19">
        <v>44922</v>
      </c>
      <c r="I237" s="21" t="s">
        <v>351</v>
      </c>
      <c r="J237" s="34" t="s">
        <v>1693</v>
      </c>
      <c r="K237" s="22"/>
      <c r="L237" s="37">
        <v>0</v>
      </c>
      <c r="M237" s="25">
        <v>0</v>
      </c>
      <c r="N237" s="24">
        <f t="shared" si="15"/>
        <v>41457500</v>
      </c>
      <c r="O237" s="39">
        <v>0.56896551724137934</v>
      </c>
      <c r="P237" s="27"/>
      <c r="Q237" s="28"/>
      <c r="R237" s="38"/>
      <c r="T237" s="19">
        <v>44574</v>
      </c>
      <c r="V237" s="45">
        <f t="shared" si="16"/>
        <v>348</v>
      </c>
      <c r="W237" s="44">
        <v>44772</v>
      </c>
      <c r="X237" s="46">
        <f t="shared" si="17"/>
        <v>198</v>
      </c>
      <c r="Y237" s="47">
        <f t="shared" si="18"/>
        <v>0.56896551724137934</v>
      </c>
      <c r="AA237" s="44">
        <f>VLOOKUP(A237,'[2]BASE 2022'!$E$5:$EU$1115,87,0)</f>
        <v>0</v>
      </c>
      <c r="AB237" s="44">
        <f>VLOOKUP(A237,'[2]BASE 2022'!$E$5:$EU$1115,86,0)</f>
        <v>0</v>
      </c>
    </row>
    <row r="238" spans="1:28" ht="17.25" customHeight="1" x14ac:dyDescent="0.3">
      <c r="A238" s="35">
        <v>226</v>
      </c>
      <c r="B238" s="17">
        <v>44572</v>
      </c>
      <c r="C238" s="18">
        <v>44574</v>
      </c>
      <c r="D238" s="31" t="s">
        <v>2477</v>
      </c>
      <c r="E238" s="20" t="s">
        <v>2385</v>
      </c>
      <c r="F238" s="20" t="s">
        <v>772</v>
      </c>
      <c r="G238" s="36">
        <v>31815670</v>
      </c>
      <c r="H238" s="19">
        <v>44922</v>
      </c>
      <c r="I238" s="21" t="s">
        <v>351</v>
      </c>
      <c r="J238" s="34" t="s">
        <v>1694</v>
      </c>
      <c r="K238" s="22"/>
      <c r="L238" s="37">
        <v>0</v>
      </c>
      <c r="M238" s="25">
        <v>0</v>
      </c>
      <c r="N238" s="24">
        <f t="shared" si="15"/>
        <v>31815670</v>
      </c>
      <c r="O238" s="39">
        <v>0.56896551724137934</v>
      </c>
      <c r="P238" s="27"/>
      <c r="Q238" s="28"/>
      <c r="R238" s="38"/>
      <c r="T238" s="19">
        <v>44573</v>
      </c>
      <c r="V238" s="45">
        <f t="shared" si="16"/>
        <v>348</v>
      </c>
      <c r="W238" s="44">
        <v>44772</v>
      </c>
      <c r="X238" s="46">
        <f t="shared" si="17"/>
        <v>198</v>
      </c>
      <c r="Y238" s="47">
        <f t="shared" si="18"/>
        <v>0.56896551724137934</v>
      </c>
      <c r="AA238" s="44">
        <f>VLOOKUP(A238,'[2]BASE 2022'!$E$5:$EU$1115,87,0)</f>
        <v>0</v>
      </c>
      <c r="AB238" s="44">
        <f>VLOOKUP(A238,'[2]BASE 2022'!$E$5:$EU$1115,86,0)</f>
        <v>0</v>
      </c>
    </row>
    <row r="239" spans="1:28" ht="17.25" customHeight="1" x14ac:dyDescent="0.3">
      <c r="A239" s="35">
        <v>227</v>
      </c>
      <c r="B239" s="17">
        <v>44572</v>
      </c>
      <c r="C239" s="18">
        <v>44573</v>
      </c>
      <c r="D239" s="31" t="s">
        <v>2476</v>
      </c>
      <c r="E239" s="20" t="s">
        <v>230</v>
      </c>
      <c r="F239" s="20" t="s">
        <v>774</v>
      </c>
      <c r="G239" s="36">
        <v>68701000</v>
      </c>
      <c r="H239" s="19">
        <v>44921</v>
      </c>
      <c r="I239" s="21" t="s">
        <v>351</v>
      </c>
      <c r="J239" s="34" t="s">
        <v>1695</v>
      </c>
      <c r="K239" s="22"/>
      <c r="L239" s="37">
        <v>0</v>
      </c>
      <c r="M239" s="25">
        <v>0</v>
      </c>
      <c r="N239" s="24">
        <f t="shared" si="15"/>
        <v>68701000</v>
      </c>
      <c r="O239" s="39">
        <v>0.57183908045977017</v>
      </c>
      <c r="P239" s="27"/>
      <c r="Q239" s="28"/>
      <c r="R239" s="38"/>
      <c r="T239" s="19">
        <v>44572</v>
      </c>
      <c r="V239" s="45">
        <f t="shared" si="16"/>
        <v>348</v>
      </c>
      <c r="W239" s="44">
        <v>44772</v>
      </c>
      <c r="X239" s="46">
        <f t="shared" si="17"/>
        <v>199</v>
      </c>
      <c r="Y239" s="47">
        <f t="shared" si="18"/>
        <v>0.57183908045977017</v>
      </c>
      <c r="AA239" s="44">
        <f>VLOOKUP(A239,'[2]BASE 2022'!$E$5:$EU$1115,87,0)</f>
        <v>0</v>
      </c>
      <c r="AB239" s="44">
        <f>VLOOKUP(A239,'[2]BASE 2022'!$E$5:$EU$1115,86,0)</f>
        <v>0</v>
      </c>
    </row>
    <row r="240" spans="1:28" ht="17.25" customHeight="1" x14ac:dyDescent="0.3">
      <c r="A240" s="35">
        <v>228</v>
      </c>
      <c r="B240" s="17">
        <v>44572</v>
      </c>
      <c r="C240" s="18">
        <v>44573</v>
      </c>
      <c r="D240" s="31" t="s">
        <v>2476</v>
      </c>
      <c r="E240" s="20" t="s">
        <v>159</v>
      </c>
      <c r="F240" s="20" t="s">
        <v>775</v>
      </c>
      <c r="G240" s="36">
        <v>66700000</v>
      </c>
      <c r="H240" s="19">
        <v>44921</v>
      </c>
      <c r="I240" s="21" t="s">
        <v>351</v>
      </c>
      <c r="J240" s="34" t="s">
        <v>1696</v>
      </c>
      <c r="K240" s="22"/>
      <c r="L240" s="37">
        <v>0</v>
      </c>
      <c r="M240" s="25">
        <v>0</v>
      </c>
      <c r="N240" s="24">
        <f t="shared" si="15"/>
        <v>66700000</v>
      </c>
      <c r="O240" s="39">
        <v>0.57183908045977017</v>
      </c>
      <c r="P240" s="27"/>
      <c r="Q240" s="28"/>
      <c r="R240" s="38"/>
      <c r="T240" s="19">
        <v>44572</v>
      </c>
      <c r="V240" s="45">
        <f t="shared" si="16"/>
        <v>348</v>
      </c>
      <c r="W240" s="44">
        <v>44772</v>
      </c>
      <c r="X240" s="46">
        <f t="shared" si="17"/>
        <v>199</v>
      </c>
      <c r="Y240" s="47">
        <f t="shared" si="18"/>
        <v>0.57183908045977017</v>
      </c>
      <c r="AA240" s="44">
        <f>VLOOKUP(A240,'[2]BASE 2022'!$E$5:$EU$1115,87,0)</f>
        <v>0</v>
      </c>
      <c r="AB240" s="44">
        <f>VLOOKUP(A240,'[2]BASE 2022'!$E$5:$EU$1115,86,0)</f>
        <v>0</v>
      </c>
    </row>
    <row r="241" spans="1:28" ht="17.25" customHeight="1" x14ac:dyDescent="0.3">
      <c r="A241" s="35">
        <v>229</v>
      </c>
      <c r="B241" s="17">
        <v>44573</v>
      </c>
      <c r="C241" s="18">
        <v>44574</v>
      </c>
      <c r="D241" s="31" t="s">
        <v>2476</v>
      </c>
      <c r="E241" s="20" t="s">
        <v>191</v>
      </c>
      <c r="F241" s="20" t="s">
        <v>650</v>
      </c>
      <c r="G241" s="36">
        <v>61525000</v>
      </c>
      <c r="H241" s="19">
        <v>44922</v>
      </c>
      <c r="I241" s="21" t="s">
        <v>351</v>
      </c>
      <c r="J241" s="34" t="s">
        <v>1697</v>
      </c>
      <c r="K241" s="22"/>
      <c r="L241" s="37">
        <v>0</v>
      </c>
      <c r="M241" s="25">
        <v>0</v>
      </c>
      <c r="N241" s="24">
        <f t="shared" si="15"/>
        <v>61525000</v>
      </c>
      <c r="O241" s="39">
        <v>0.56896551724137934</v>
      </c>
      <c r="P241" s="27"/>
      <c r="Q241" s="28"/>
      <c r="R241" s="38"/>
      <c r="T241" s="19">
        <v>44573</v>
      </c>
      <c r="V241" s="45">
        <f t="shared" si="16"/>
        <v>348</v>
      </c>
      <c r="W241" s="44">
        <v>44772</v>
      </c>
      <c r="X241" s="46">
        <f t="shared" si="17"/>
        <v>198</v>
      </c>
      <c r="Y241" s="47">
        <f t="shared" si="18"/>
        <v>0.56896551724137934</v>
      </c>
      <c r="AA241" s="44">
        <f>VLOOKUP(A241,'[2]BASE 2022'!$E$5:$EU$1115,87,0)</f>
        <v>0</v>
      </c>
      <c r="AB241" s="44">
        <f>VLOOKUP(A241,'[2]BASE 2022'!$E$5:$EU$1115,86,0)</f>
        <v>0</v>
      </c>
    </row>
    <row r="242" spans="1:28" ht="17.25" customHeight="1" x14ac:dyDescent="0.3">
      <c r="A242" s="35">
        <v>230</v>
      </c>
      <c r="B242" s="17">
        <v>44572</v>
      </c>
      <c r="C242" s="18">
        <v>44573</v>
      </c>
      <c r="D242" s="31" t="s">
        <v>2476</v>
      </c>
      <c r="E242" s="20" t="s">
        <v>160</v>
      </c>
      <c r="F242" s="20" t="s">
        <v>776</v>
      </c>
      <c r="G242" s="36">
        <v>94760000</v>
      </c>
      <c r="H242" s="19">
        <v>44921</v>
      </c>
      <c r="I242" s="21" t="s">
        <v>351</v>
      </c>
      <c r="J242" s="34" t="s">
        <v>1698</v>
      </c>
      <c r="K242" s="22"/>
      <c r="L242" s="37">
        <v>0</v>
      </c>
      <c r="M242" s="25">
        <v>0</v>
      </c>
      <c r="N242" s="24">
        <f t="shared" si="15"/>
        <v>94760000</v>
      </c>
      <c r="O242" s="39">
        <v>0.57183908045977017</v>
      </c>
      <c r="P242" s="27"/>
      <c r="Q242" s="28"/>
      <c r="R242" s="38"/>
      <c r="T242" s="19">
        <v>44572</v>
      </c>
      <c r="V242" s="45">
        <f t="shared" si="16"/>
        <v>348</v>
      </c>
      <c r="W242" s="44">
        <v>44772</v>
      </c>
      <c r="X242" s="46">
        <f t="shared" si="17"/>
        <v>199</v>
      </c>
      <c r="Y242" s="47">
        <f t="shared" si="18"/>
        <v>0.57183908045977017</v>
      </c>
      <c r="AA242" s="44">
        <f>VLOOKUP(A242,'[2]BASE 2022'!$E$5:$EU$1115,87,0)</f>
        <v>0</v>
      </c>
      <c r="AB242" s="44">
        <f>VLOOKUP(A242,'[2]BASE 2022'!$E$5:$EU$1115,86,0)</f>
        <v>0</v>
      </c>
    </row>
    <row r="243" spans="1:28" ht="17.25" customHeight="1" x14ac:dyDescent="0.3">
      <c r="A243" s="35">
        <v>231</v>
      </c>
      <c r="B243" s="17">
        <v>44575</v>
      </c>
      <c r="C243" s="18">
        <v>44578</v>
      </c>
      <c r="D243" s="31" t="s">
        <v>2476</v>
      </c>
      <c r="E243" s="20" t="s">
        <v>523</v>
      </c>
      <c r="F243" s="20" t="s">
        <v>777</v>
      </c>
      <c r="G243" s="36">
        <v>69000000</v>
      </c>
      <c r="H243" s="19">
        <v>44926</v>
      </c>
      <c r="I243" s="21" t="s">
        <v>351</v>
      </c>
      <c r="J243" s="34" t="s">
        <v>1699</v>
      </c>
      <c r="K243" s="22"/>
      <c r="L243" s="37">
        <v>0</v>
      </c>
      <c r="M243" s="25">
        <v>0</v>
      </c>
      <c r="N243" s="24">
        <f t="shared" si="15"/>
        <v>69000000</v>
      </c>
      <c r="O243" s="39">
        <v>0.55747126436781613</v>
      </c>
      <c r="P243" s="27"/>
      <c r="Q243" s="28"/>
      <c r="R243" s="38"/>
      <c r="T243" s="19">
        <v>44575</v>
      </c>
      <c r="V243" s="45">
        <f t="shared" si="16"/>
        <v>348</v>
      </c>
      <c r="W243" s="44">
        <v>44772</v>
      </c>
      <c r="X243" s="46">
        <f t="shared" si="17"/>
        <v>194</v>
      </c>
      <c r="Y243" s="47">
        <f t="shared" si="18"/>
        <v>0.55747126436781613</v>
      </c>
      <c r="AA243" s="44">
        <f>VLOOKUP(A243,'[2]BASE 2022'!$E$5:$EU$1115,87,0)</f>
        <v>0</v>
      </c>
      <c r="AB243" s="44">
        <f>VLOOKUP(A243,'[2]BASE 2022'!$E$5:$EU$1115,86,0)</f>
        <v>0</v>
      </c>
    </row>
    <row r="244" spans="1:28" ht="17.25" customHeight="1" x14ac:dyDescent="0.3">
      <c r="A244" s="35">
        <v>232</v>
      </c>
      <c r="B244" s="17">
        <v>44572</v>
      </c>
      <c r="C244" s="18">
        <v>44573</v>
      </c>
      <c r="D244" s="31" t="s">
        <v>2476</v>
      </c>
      <c r="E244" s="20" t="s">
        <v>1262</v>
      </c>
      <c r="F244" s="20" t="s">
        <v>778</v>
      </c>
      <c r="G244" s="36">
        <v>124372500</v>
      </c>
      <c r="H244" s="19">
        <v>44921</v>
      </c>
      <c r="I244" s="21" t="s">
        <v>351</v>
      </c>
      <c r="J244" s="34" t="s">
        <v>1700</v>
      </c>
      <c r="K244" s="22"/>
      <c r="L244" s="37">
        <v>0</v>
      </c>
      <c r="M244" s="25">
        <v>0</v>
      </c>
      <c r="N244" s="24">
        <f t="shared" si="15"/>
        <v>124372500</v>
      </c>
      <c r="O244" s="39">
        <v>0.57183908045977017</v>
      </c>
      <c r="P244" s="27"/>
      <c r="Q244" s="28"/>
      <c r="R244" s="38"/>
      <c r="T244" s="19">
        <v>44572</v>
      </c>
      <c r="V244" s="45">
        <f t="shared" si="16"/>
        <v>348</v>
      </c>
      <c r="W244" s="44">
        <v>44772</v>
      </c>
      <c r="X244" s="46">
        <f t="shared" si="17"/>
        <v>199</v>
      </c>
      <c r="Y244" s="47">
        <f t="shared" si="18"/>
        <v>0.57183908045977017</v>
      </c>
      <c r="AA244" s="44">
        <f>VLOOKUP(A244,'[2]BASE 2022'!$E$5:$EU$1115,87,0)</f>
        <v>0</v>
      </c>
      <c r="AB244" s="44">
        <f>VLOOKUP(A244,'[2]BASE 2022'!$E$5:$EU$1115,86,0)</f>
        <v>0</v>
      </c>
    </row>
    <row r="245" spans="1:28" ht="17.25" customHeight="1" x14ac:dyDescent="0.3">
      <c r="A245" s="35">
        <v>233</v>
      </c>
      <c r="B245" s="17">
        <v>44573</v>
      </c>
      <c r="C245" s="18">
        <v>44574</v>
      </c>
      <c r="D245" s="31" t="s">
        <v>2476</v>
      </c>
      <c r="E245" s="20" t="s">
        <v>502</v>
      </c>
      <c r="F245" s="20" t="s">
        <v>779</v>
      </c>
      <c r="G245" s="36">
        <v>61525000</v>
      </c>
      <c r="H245" s="19">
        <v>44922</v>
      </c>
      <c r="I245" s="21" t="s">
        <v>351</v>
      </c>
      <c r="J245" s="34" t="s">
        <v>1701</v>
      </c>
      <c r="K245" s="22"/>
      <c r="L245" s="37">
        <v>0</v>
      </c>
      <c r="M245" s="25">
        <v>0</v>
      </c>
      <c r="N245" s="24">
        <f t="shared" si="15"/>
        <v>61525000</v>
      </c>
      <c r="O245" s="39">
        <v>0.56896551724137934</v>
      </c>
      <c r="P245" s="27"/>
      <c r="Q245" s="28"/>
      <c r="R245" s="38"/>
      <c r="T245" s="19">
        <v>44573</v>
      </c>
      <c r="V245" s="45">
        <f t="shared" si="16"/>
        <v>348</v>
      </c>
      <c r="W245" s="44">
        <v>44772</v>
      </c>
      <c r="X245" s="46">
        <f t="shared" si="17"/>
        <v>198</v>
      </c>
      <c r="Y245" s="47">
        <f t="shared" si="18"/>
        <v>0.56896551724137934</v>
      </c>
      <c r="AA245" s="44">
        <f>VLOOKUP(A245,'[2]BASE 2022'!$E$5:$EU$1115,87,0)</f>
        <v>0</v>
      </c>
      <c r="AB245" s="44">
        <f>VLOOKUP(A245,'[2]BASE 2022'!$E$5:$EU$1115,86,0)</f>
        <v>0</v>
      </c>
    </row>
    <row r="246" spans="1:28" ht="17.25" customHeight="1" x14ac:dyDescent="0.3">
      <c r="A246" s="35">
        <v>234</v>
      </c>
      <c r="B246" s="17">
        <v>44573</v>
      </c>
      <c r="C246" s="18">
        <v>44575</v>
      </c>
      <c r="D246" s="31" t="s">
        <v>2477</v>
      </c>
      <c r="E246" s="20" t="s">
        <v>126</v>
      </c>
      <c r="F246" s="20" t="s">
        <v>780</v>
      </c>
      <c r="G246" s="36">
        <v>50600000</v>
      </c>
      <c r="H246" s="19">
        <v>44923</v>
      </c>
      <c r="I246" s="21" t="s">
        <v>351</v>
      </c>
      <c r="J246" s="34" t="s">
        <v>1702</v>
      </c>
      <c r="K246" s="22"/>
      <c r="L246" s="37">
        <v>0</v>
      </c>
      <c r="M246" s="25">
        <v>0</v>
      </c>
      <c r="N246" s="24">
        <f t="shared" si="15"/>
        <v>50600000</v>
      </c>
      <c r="O246" s="39">
        <v>0.56609195402298851</v>
      </c>
      <c r="P246" s="27"/>
      <c r="Q246" s="28"/>
      <c r="R246" s="38"/>
      <c r="T246" s="19">
        <v>44574</v>
      </c>
      <c r="V246" s="45">
        <f t="shared" si="16"/>
        <v>348</v>
      </c>
      <c r="W246" s="44">
        <v>44772</v>
      </c>
      <c r="X246" s="46">
        <f t="shared" si="17"/>
        <v>197</v>
      </c>
      <c r="Y246" s="47">
        <f t="shared" si="18"/>
        <v>0.56609195402298851</v>
      </c>
      <c r="AA246" s="44">
        <f>VLOOKUP(A246,'[2]BASE 2022'!$E$5:$EU$1115,87,0)</f>
        <v>0</v>
      </c>
      <c r="AB246" s="44">
        <f>VLOOKUP(A246,'[2]BASE 2022'!$E$5:$EU$1115,86,0)</f>
        <v>0</v>
      </c>
    </row>
    <row r="247" spans="1:28" ht="17.25" customHeight="1" x14ac:dyDescent="0.3">
      <c r="A247" s="35">
        <v>235</v>
      </c>
      <c r="B247" s="17">
        <v>44573</v>
      </c>
      <c r="C247" s="18">
        <v>44574</v>
      </c>
      <c r="D247" s="31" t="s">
        <v>2477</v>
      </c>
      <c r="E247" s="20" t="s">
        <v>261</v>
      </c>
      <c r="F247" s="20" t="s">
        <v>781</v>
      </c>
      <c r="G247" s="36">
        <v>50600000</v>
      </c>
      <c r="H247" s="19">
        <v>44922</v>
      </c>
      <c r="I247" s="21" t="s">
        <v>351</v>
      </c>
      <c r="J247" s="34" t="s">
        <v>1703</v>
      </c>
      <c r="K247" s="22"/>
      <c r="L247" s="37">
        <v>0</v>
      </c>
      <c r="M247" s="25">
        <v>0</v>
      </c>
      <c r="N247" s="24">
        <f t="shared" si="15"/>
        <v>50600000</v>
      </c>
      <c r="O247" s="39">
        <v>0.56896551724137934</v>
      </c>
      <c r="P247" s="27"/>
      <c r="Q247" s="28"/>
      <c r="R247" s="38"/>
      <c r="T247" s="19">
        <v>44573</v>
      </c>
      <c r="V247" s="45">
        <f t="shared" si="16"/>
        <v>348</v>
      </c>
      <c r="W247" s="44">
        <v>44772</v>
      </c>
      <c r="X247" s="46">
        <f t="shared" si="17"/>
        <v>198</v>
      </c>
      <c r="Y247" s="47">
        <f t="shared" si="18"/>
        <v>0.56896551724137934</v>
      </c>
      <c r="AA247" s="44">
        <f>VLOOKUP(A247,'[2]BASE 2022'!$E$5:$EU$1115,87,0)</f>
        <v>0</v>
      </c>
      <c r="AB247" s="44">
        <f>VLOOKUP(A247,'[2]BASE 2022'!$E$5:$EU$1115,86,0)</f>
        <v>0</v>
      </c>
    </row>
    <row r="248" spans="1:28" ht="17.25" customHeight="1" x14ac:dyDescent="0.3">
      <c r="A248" s="35">
        <v>236</v>
      </c>
      <c r="B248" s="17">
        <v>44572</v>
      </c>
      <c r="C248" s="18">
        <v>44574</v>
      </c>
      <c r="D248" s="31" t="s">
        <v>2476</v>
      </c>
      <c r="E248" s="20" t="s">
        <v>2386</v>
      </c>
      <c r="F248" s="20" t="s">
        <v>448</v>
      </c>
      <c r="G248" s="36">
        <v>73325700</v>
      </c>
      <c r="H248" s="19">
        <v>44917</v>
      </c>
      <c r="I248" s="21" t="s">
        <v>351</v>
      </c>
      <c r="J248" s="34" t="s">
        <v>1704</v>
      </c>
      <c r="K248" s="22"/>
      <c r="L248" s="37">
        <v>0</v>
      </c>
      <c r="M248" s="25">
        <v>0</v>
      </c>
      <c r="N248" s="24">
        <f t="shared" si="15"/>
        <v>73325700</v>
      </c>
      <c r="O248" s="39">
        <v>0.57725947521865895</v>
      </c>
      <c r="P248" s="27"/>
      <c r="Q248" s="28"/>
      <c r="R248" s="38"/>
      <c r="T248" s="19">
        <v>44572</v>
      </c>
      <c r="V248" s="45">
        <f t="shared" si="16"/>
        <v>343</v>
      </c>
      <c r="W248" s="44">
        <v>44772</v>
      </c>
      <c r="X248" s="46">
        <f t="shared" si="17"/>
        <v>198</v>
      </c>
      <c r="Y248" s="47">
        <f t="shared" si="18"/>
        <v>0.57725947521865895</v>
      </c>
      <c r="AA248" s="44">
        <f>VLOOKUP(A248,'[2]BASE 2022'!$E$5:$EU$1115,87,0)</f>
        <v>0</v>
      </c>
      <c r="AB248" s="44">
        <f>VLOOKUP(A248,'[2]BASE 2022'!$E$5:$EU$1115,86,0)</f>
        <v>0</v>
      </c>
    </row>
    <row r="249" spans="1:28" ht="17.25" customHeight="1" x14ac:dyDescent="0.3">
      <c r="A249" s="35">
        <v>237</v>
      </c>
      <c r="B249" s="17">
        <v>44572</v>
      </c>
      <c r="C249" s="18">
        <v>44573</v>
      </c>
      <c r="D249" s="31" t="s">
        <v>2476</v>
      </c>
      <c r="E249" s="20" t="s">
        <v>234</v>
      </c>
      <c r="F249" s="20" t="s">
        <v>782</v>
      </c>
      <c r="G249" s="36">
        <v>69000000</v>
      </c>
      <c r="H249" s="19">
        <v>44921</v>
      </c>
      <c r="I249" s="21" t="s">
        <v>351</v>
      </c>
      <c r="J249" s="34" t="s">
        <v>1705</v>
      </c>
      <c r="K249" s="22"/>
      <c r="L249" s="37">
        <v>0</v>
      </c>
      <c r="M249" s="25">
        <v>0</v>
      </c>
      <c r="N249" s="24">
        <f t="shared" si="15"/>
        <v>69000000</v>
      </c>
      <c r="O249" s="39">
        <v>0.57183908045977017</v>
      </c>
      <c r="P249" s="27"/>
      <c r="Q249" s="28"/>
      <c r="R249" s="38"/>
      <c r="T249" s="19">
        <v>44572</v>
      </c>
      <c r="V249" s="45">
        <f t="shared" si="16"/>
        <v>348</v>
      </c>
      <c r="W249" s="44">
        <v>44772</v>
      </c>
      <c r="X249" s="46">
        <f t="shared" si="17"/>
        <v>199</v>
      </c>
      <c r="Y249" s="47">
        <f t="shared" si="18"/>
        <v>0.57183908045977017</v>
      </c>
      <c r="AA249" s="44">
        <f>VLOOKUP(A249,'[2]BASE 2022'!$E$5:$EU$1115,87,0)</f>
        <v>0</v>
      </c>
      <c r="AB249" s="44">
        <f>VLOOKUP(A249,'[2]BASE 2022'!$E$5:$EU$1115,86,0)</f>
        <v>0</v>
      </c>
    </row>
    <row r="250" spans="1:28" ht="17.25" customHeight="1" x14ac:dyDescent="0.3">
      <c r="A250" s="35">
        <v>238</v>
      </c>
      <c r="B250" s="17">
        <v>44572</v>
      </c>
      <c r="C250" s="18">
        <v>44573</v>
      </c>
      <c r="D250" s="31" t="s">
        <v>2476</v>
      </c>
      <c r="E250" s="20" t="s">
        <v>366</v>
      </c>
      <c r="F250" s="20" t="s">
        <v>405</v>
      </c>
      <c r="G250" s="36">
        <v>69000000</v>
      </c>
      <c r="H250" s="19">
        <v>44921</v>
      </c>
      <c r="I250" s="21" t="s">
        <v>351</v>
      </c>
      <c r="J250" s="34" t="s">
        <v>1706</v>
      </c>
      <c r="K250" s="22"/>
      <c r="L250" s="37">
        <v>0</v>
      </c>
      <c r="M250" s="25">
        <v>0</v>
      </c>
      <c r="N250" s="24">
        <f t="shared" si="15"/>
        <v>69000000</v>
      </c>
      <c r="O250" s="39">
        <v>0.57183908045977017</v>
      </c>
      <c r="P250" s="27"/>
      <c r="Q250" s="28"/>
      <c r="R250" s="38"/>
      <c r="T250" s="19">
        <v>44572</v>
      </c>
      <c r="V250" s="45">
        <f t="shared" si="16"/>
        <v>348</v>
      </c>
      <c r="W250" s="44">
        <v>44772</v>
      </c>
      <c r="X250" s="46">
        <f t="shared" si="17"/>
        <v>199</v>
      </c>
      <c r="Y250" s="47">
        <f t="shared" si="18"/>
        <v>0.57183908045977017</v>
      </c>
      <c r="AA250" s="44">
        <f>VLOOKUP(A250,'[2]BASE 2022'!$E$5:$EU$1115,87,0)</f>
        <v>0</v>
      </c>
      <c r="AB250" s="44">
        <f>VLOOKUP(A250,'[2]BASE 2022'!$E$5:$EU$1115,86,0)</f>
        <v>0</v>
      </c>
    </row>
    <row r="251" spans="1:28" ht="17.25" customHeight="1" x14ac:dyDescent="0.3">
      <c r="A251" s="35">
        <v>239</v>
      </c>
      <c r="B251" s="17">
        <v>44573</v>
      </c>
      <c r="C251" s="18">
        <v>44574</v>
      </c>
      <c r="D251" s="31" t="s">
        <v>2476</v>
      </c>
      <c r="E251" s="20" t="s">
        <v>507</v>
      </c>
      <c r="F251" s="20" t="s">
        <v>783</v>
      </c>
      <c r="G251" s="36">
        <v>58300000</v>
      </c>
      <c r="H251" s="19">
        <v>44907</v>
      </c>
      <c r="I251" s="21" t="s">
        <v>351</v>
      </c>
      <c r="J251" s="34" t="s">
        <v>1707</v>
      </c>
      <c r="K251" s="22"/>
      <c r="L251" s="37">
        <v>0</v>
      </c>
      <c r="M251" s="25">
        <v>0</v>
      </c>
      <c r="N251" s="24">
        <f t="shared" si="15"/>
        <v>58300000</v>
      </c>
      <c r="O251" s="39">
        <v>0.59459459459459463</v>
      </c>
      <c r="P251" s="27"/>
      <c r="Q251" s="28"/>
      <c r="R251" s="38"/>
      <c r="T251" s="19">
        <v>44574</v>
      </c>
      <c r="V251" s="45">
        <f t="shared" si="16"/>
        <v>333</v>
      </c>
      <c r="W251" s="44">
        <v>44772</v>
      </c>
      <c r="X251" s="46">
        <f t="shared" si="17"/>
        <v>198</v>
      </c>
      <c r="Y251" s="47">
        <f t="shared" si="18"/>
        <v>0.59459459459459463</v>
      </c>
      <c r="AA251" s="44">
        <f>VLOOKUP(A251,'[2]BASE 2022'!$E$5:$EU$1115,87,0)</f>
        <v>0</v>
      </c>
      <c r="AB251" s="44">
        <f>VLOOKUP(A251,'[2]BASE 2022'!$E$5:$EU$1115,86,0)</f>
        <v>0</v>
      </c>
    </row>
    <row r="252" spans="1:28" ht="17.25" customHeight="1" x14ac:dyDescent="0.3">
      <c r="A252" s="35">
        <v>240</v>
      </c>
      <c r="B252" s="17">
        <v>44572</v>
      </c>
      <c r="C252" s="18">
        <v>44574</v>
      </c>
      <c r="D252" s="31" t="s">
        <v>2476</v>
      </c>
      <c r="E252" s="20" t="s">
        <v>317</v>
      </c>
      <c r="F252" s="20" t="s">
        <v>784</v>
      </c>
      <c r="G252" s="36">
        <v>55620000</v>
      </c>
      <c r="H252" s="19">
        <v>44846</v>
      </c>
      <c r="I252" s="21" t="s">
        <v>351</v>
      </c>
      <c r="J252" s="34" t="s">
        <v>1708</v>
      </c>
      <c r="K252" s="22"/>
      <c r="L252" s="37">
        <v>0</v>
      </c>
      <c r="M252" s="25">
        <v>0</v>
      </c>
      <c r="N252" s="24">
        <f t="shared" si="15"/>
        <v>55620000</v>
      </c>
      <c r="O252" s="39">
        <v>0.7279411764705882</v>
      </c>
      <c r="P252" s="27"/>
      <c r="Q252" s="28"/>
      <c r="R252" s="38"/>
      <c r="T252" s="19">
        <v>44573</v>
      </c>
      <c r="V252" s="45">
        <f t="shared" si="16"/>
        <v>272</v>
      </c>
      <c r="W252" s="44">
        <v>44772</v>
      </c>
      <c r="X252" s="46">
        <f t="shared" si="17"/>
        <v>198</v>
      </c>
      <c r="Y252" s="47">
        <f t="shared" si="18"/>
        <v>0.7279411764705882</v>
      </c>
      <c r="AA252" s="44">
        <f>VLOOKUP(A252,'[2]BASE 2022'!$E$5:$EU$1115,87,0)</f>
        <v>0</v>
      </c>
      <c r="AB252" s="44">
        <f>VLOOKUP(A252,'[2]BASE 2022'!$E$5:$EU$1115,86,0)</f>
        <v>0</v>
      </c>
    </row>
    <row r="253" spans="1:28" ht="17.25" customHeight="1" x14ac:dyDescent="0.3">
      <c r="A253" s="35">
        <v>241</v>
      </c>
      <c r="B253" s="17">
        <v>44572</v>
      </c>
      <c r="C253" s="18">
        <v>44574</v>
      </c>
      <c r="D253" s="31" t="s">
        <v>2477</v>
      </c>
      <c r="E253" s="20" t="s">
        <v>519</v>
      </c>
      <c r="F253" s="20" t="s">
        <v>785</v>
      </c>
      <c r="G253" s="36">
        <v>24903000</v>
      </c>
      <c r="H253" s="19">
        <v>44846</v>
      </c>
      <c r="I253" s="21" t="s">
        <v>351</v>
      </c>
      <c r="J253" s="34" t="s">
        <v>1709</v>
      </c>
      <c r="K253" s="22"/>
      <c r="L253" s="37">
        <v>0</v>
      </c>
      <c r="M253" s="25">
        <v>0</v>
      </c>
      <c r="N253" s="24">
        <f t="shared" si="15"/>
        <v>24903000</v>
      </c>
      <c r="O253" s="39">
        <v>0.7279411764705882</v>
      </c>
      <c r="P253" s="27"/>
      <c r="Q253" s="28"/>
      <c r="R253" s="38"/>
      <c r="T253" s="19">
        <v>44573</v>
      </c>
      <c r="V253" s="45">
        <f t="shared" si="16"/>
        <v>272</v>
      </c>
      <c r="W253" s="44">
        <v>44772</v>
      </c>
      <c r="X253" s="46">
        <f t="shared" si="17"/>
        <v>198</v>
      </c>
      <c r="Y253" s="47">
        <f t="shared" si="18"/>
        <v>0.7279411764705882</v>
      </c>
      <c r="AA253" s="44">
        <f>VLOOKUP(A253,'[2]BASE 2022'!$E$5:$EU$1115,87,0)</f>
        <v>0</v>
      </c>
      <c r="AB253" s="44">
        <f>VLOOKUP(A253,'[2]BASE 2022'!$E$5:$EU$1115,86,0)</f>
        <v>0</v>
      </c>
    </row>
    <row r="254" spans="1:28" ht="17.25" customHeight="1" x14ac:dyDescent="0.3">
      <c r="A254" s="35">
        <v>243</v>
      </c>
      <c r="B254" s="17">
        <v>44572</v>
      </c>
      <c r="C254" s="18">
        <v>44573</v>
      </c>
      <c r="D254" s="31" t="s">
        <v>2476</v>
      </c>
      <c r="E254" s="20" t="s">
        <v>516</v>
      </c>
      <c r="F254" s="20" t="s">
        <v>786</v>
      </c>
      <c r="G254" s="36">
        <v>69000000</v>
      </c>
      <c r="H254" s="19">
        <v>44770</v>
      </c>
      <c r="I254" s="21" t="s">
        <v>351</v>
      </c>
      <c r="J254" s="34" t="s">
        <v>1710</v>
      </c>
      <c r="K254" s="22"/>
      <c r="L254" s="37">
        <v>0</v>
      </c>
      <c r="M254" s="25">
        <v>0</v>
      </c>
      <c r="N254" s="24">
        <f t="shared" si="15"/>
        <v>69000000</v>
      </c>
      <c r="O254" s="39">
        <v>1</v>
      </c>
      <c r="P254" s="27"/>
      <c r="Q254" s="28"/>
      <c r="R254" s="38"/>
      <c r="T254" s="19">
        <v>44572</v>
      </c>
      <c r="V254" s="45">
        <f t="shared" si="16"/>
        <v>197</v>
      </c>
      <c r="W254" s="44">
        <v>44772</v>
      </c>
      <c r="X254" s="46">
        <f t="shared" si="17"/>
        <v>199</v>
      </c>
      <c r="Y254" s="47">
        <f t="shared" si="18"/>
        <v>1.0101522842639594</v>
      </c>
      <c r="AA254" s="44">
        <f>VLOOKUP(A254,'[2]BASE 2022'!$E$5:$EU$1115,87,0)</f>
        <v>0</v>
      </c>
      <c r="AB254" s="44">
        <f>VLOOKUP(A254,'[2]BASE 2022'!$E$5:$EU$1115,86,0)</f>
        <v>0</v>
      </c>
    </row>
    <row r="255" spans="1:28" ht="17.25" customHeight="1" x14ac:dyDescent="0.3">
      <c r="A255" s="35">
        <v>244</v>
      </c>
      <c r="B255" s="17">
        <v>44572</v>
      </c>
      <c r="C255" s="18">
        <v>44573</v>
      </c>
      <c r="D255" s="31" t="s">
        <v>2477</v>
      </c>
      <c r="E255" s="20" t="s">
        <v>1263</v>
      </c>
      <c r="F255" s="20" t="s">
        <v>787</v>
      </c>
      <c r="G255" s="36">
        <v>50777514</v>
      </c>
      <c r="H255" s="19">
        <v>44921</v>
      </c>
      <c r="I255" s="21" t="s">
        <v>351</v>
      </c>
      <c r="J255" s="34" t="s">
        <v>1711</v>
      </c>
      <c r="K255" s="22"/>
      <c r="L255" s="37">
        <v>0</v>
      </c>
      <c r="M255" s="25">
        <v>0</v>
      </c>
      <c r="N255" s="24">
        <f t="shared" si="15"/>
        <v>50777514</v>
      </c>
      <c r="O255" s="39">
        <v>0.57183908045977017</v>
      </c>
      <c r="P255" s="27"/>
      <c r="Q255" s="28"/>
      <c r="R255" s="38"/>
      <c r="T255" s="19">
        <v>44572</v>
      </c>
      <c r="V255" s="45">
        <f t="shared" si="16"/>
        <v>348</v>
      </c>
      <c r="W255" s="44">
        <v>44772</v>
      </c>
      <c r="X255" s="46">
        <f t="shared" si="17"/>
        <v>199</v>
      </c>
      <c r="Y255" s="47">
        <f t="shared" si="18"/>
        <v>0.57183908045977017</v>
      </c>
      <c r="AA255" s="44">
        <f>VLOOKUP(A255,'[2]BASE 2022'!$E$5:$EU$1115,87,0)</f>
        <v>0</v>
      </c>
      <c r="AB255" s="44">
        <f>VLOOKUP(A255,'[2]BASE 2022'!$E$5:$EU$1115,86,0)</f>
        <v>0</v>
      </c>
    </row>
    <row r="256" spans="1:28" ht="17.25" customHeight="1" x14ac:dyDescent="0.3">
      <c r="A256" s="35">
        <v>245</v>
      </c>
      <c r="B256" s="17">
        <v>44572</v>
      </c>
      <c r="C256" s="18">
        <v>44573</v>
      </c>
      <c r="D256" s="31" t="s">
        <v>2476</v>
      </c>
      <c r="E256" s="20" t="s">
        <v>177</v>
      </c>
      <c r="F256" s="20" t="s">
        <v>788</v>
      </c>
      <c r="G256" s="36">
        <v>85675000</v>
      </c>
      <c r="H256" s="19">
        <v>44921</v>
      </c>
      <c r="I256" s="21" t="s">
        <v>351</v>
      </c>
      <c r="J256" s="34" t="s">
        <v>1712</v>
      </c>
      <c r="K256" s="22"/>
      <c r="L256" s="37">
        <v>0</v>
      </c>
      <c r="M256" s="25">
        <v>0</v>
      </c>
      <c r="N256" s="24">
        <f t="shared" si="15"/>
        <v>85675000</v>
      </c>
      <c r="O256" s="39">
        <v>0.57183908045977017</v>
      </c>
      <c r="P256" s="27"/>
      <c r="Q256" s="28"/>
      <c r="R256" s="38"/>
      <c r="T256" s="19">
        <v>44572</v>
      </c>
      <c r="V256" s="45">
        <f t="shared" si="16"/>
        <v>348</v>
      </c>
      <c r="W256" s="44">
        <v>44772</v>
      </c>
      <c r="X256" s="46">
        <f t="shared" si="17"/>
        <v>199</v>
      </c>
      <c r="Y256" s="47">
        <f t="shared" si="18"/>
        <v>0.57183908045977017</v>
      </c>
      <c r="AA256" s="44">
        <f>VLOOKUP(A256,'[2]BASE 2022'!$E$5:$EU$1115,87,0)</f>
        <v>0</v>
      </c>
      <c r="AB256" s="44">
        <f>VLOOKUP(A256,'[2]BASE 2022'!$E$5:$EU$1115,86,0)</f>
        <v>0</v>
      </c>
    </row>
    <row r="257" spans="1:28" ht="17.25" customHeight="1" x14ac:dyDescent="0.3">
      <c r="A257" s="35">
        <v>246</v>
      </c>
      <c r="B257" s="17">
        <v>44572</v>
      </c>
      <c r="C257" s="18">
        <v>44574</v>
      </c>
      <c r="D257" s="31" t="s">
        <v>2477</v>
      </c>
      <c r="E257" s="20" t="s">
        <v>2491</v>
      </c>
      <c r="F257" s="20" t="s">
        <v>754</v>
      </c>
      <c r="G257" s="36">
        <v>21000000</v>
      </c>
      <c r="H257" s="19">
        <v>44754</v>
      </c>
      <c r="I257" s="21" t="s">
        <v>351</v>
      </c>
      <c r="J257" s="34" t="s">
        <v>1713</v>
      </c>
      <c r="K257" s="22"/>
      <c r="L257" s="37">
        <v>0</v>
      </c>
      <c r="M257" s="25">
        <v>0</v>
      </c>
      <c r="N257" s="24">
        <f t="shared" si="15"/>
        <v>21000000</v>
      </c>
      <c r="O257" s="39">
        <v>1</v>
      </c>
      <c r="P257" s="27"/>
      <c r="Q257" s="28"/>
      <c r="R257" s="38"/>
      <c r="T257" s="19">
        <v>44572</v>
      </c>
      <c r="V257" s="45">
        <f t="shared" si="16"/>
        <v>180</v>
      </c>
      <c r="W257" s="44">
        <v>44772</v>
      </c>
      <c r="X257" s="46">
        <f t="shared" si="17"/>
        <v>198</v>
      </c>
      <c r="Y257" s="47">
        <f t="shared" si="18"/>
        <v>1.1000000000000001</v>
      </c>
      <c r="AA257" s="44">
        <f>VLOOKUP(A257,'[2]BASE 2022'!$E$5:$EU$1115,87,0)</f>
        <v>0</v>
      </c>
      <c r="AB257" s="44">
        <f>VLOOKUP(A257,'[2]BASE 2022'!$E$5:$EU$1115,86,0)</f>
        <v>0</v>
      </c>
    </row>
    <row r="258" spans="1:28" ht="17.25" customHeight="1" x14ac:dyDescent="0.3">
      <c r="A258" s="35">
        <v>247</v>
      </c>
      <c r="B258" s="17">
        <v>44572</v>
      </c>
      <c r="C258" s="18">
        <v>44574</v>
      </c>
      <c r="D258" s="31" t="s">
        <v>2477</v>
      </c>
      <c r="E258" s="20" t="s">
        <v>182</v>
      </c>
      <c r="F258" s="20" t="s">
        <v>754</v>
      </c>
      <c r="G258" s="36">
        <v>21000000</v>
      </c>
      <c r="H258" s="19">
        <v>44754</v>
      </c>
      <c r="I258" s="21" t="s">
        <v>351</v>
      </c>
      <c r="J258" s="34" t="s">
        <v>1714</v>
      </c>
      <c r="K258" s="22"/>
      <c r="L258" s="37">
        <v>0</v>
      </c>
      <c r="M258" s="25">
        <v>0</v>
      </c>
      <c r="N258" s="24">
        <f t="shared" si="15"/>
        <v>21000000</v>
      </c>
      <c r="O258" s="39">
        <v>1</v>
      </c>
      <c r="P258" s="27"/>
      <c r="Q258" s="28"/>
      <c r="R258" s="38"/>
      <c r="T258" s="19">
        <v>44572</v>
      </c>
      <c r="V258" s="45">
        <f t="shared" si="16"/>
        <v>180</v>
      </c>
      <c r="W258" s="44">
        <v>44772</v>
      </c>
      <c r="X258" s="46">
        <f t="shared" si="17"/>
        <v>198</v>
      </c>
      <c r="Y258" s="47">
        <f t="shared" si="18"/>
        <v>1.1000000000000001</v>
      </c>
      <c r="AA258" s="44">
        <f>VLOOKUP(A258,'[2]BASE 2022'!$E$5:$EU$1115,87,0)</f>
        <v>0</v>
      </c>
      <c r="AB258" s="44">
        <f>VLOOKUP(A258,'[2]BASE 2022'!$E$5:$EU$1115,86,0)</f>
        <v>0</v>
      </c>
    </row>
    <row r="259" spans="1:28" ht="17.25" customHeight="1" x14ac:dyDescent="0.3">
      <c r="A259" s="35">
        <v>248</v>
      </c>
      <c r="B259" s="17">
        <v>44572</v>
      </c>
      <c r="C259" s="18">
        <v>44574</v>
      </c>
      <c r="D259" s="31" t="s">
        <v>2477</v>
      </c>
      <c r="E259" s="20" t="s">
        <v>151</v>
      </c>
      <c r="F259" s="20" t="s">
        <v>789</v>
      </c>
      <c r="G259" s="36">
        <v>21000000</v>
      </c>
      <c r="H259" s="19">
        <v>44754</v>
      </c>
      <c r="I259" s="21" t="s">
        <v>351</v>
      </c>
      <c r="J259" s="34" t="s">
        <v>1715</v>
      </c>
      <c r="K259" s="22"/>
      <c r="L259" s="37">
        <v>0</v>
      </c>
      <c r="M259" s="25">
        <v>0</v>
      </c>
      <c r="N259" s="24">
        <f t="shared" si="15"/>
        <v>21000000</v>
      </c>
      <c r="O259" s="39">
        <v>1</v>
      </c>
      <c r="P259" s="27"/>
      <c r="Q259" s="28"/>
      <c r="R259" s="38"/>
      <c r="T259" s="19">
        <v>44572</v>
      </c>
      <c r="V259" s="45">
        <f t="shared" si="16"/>
        <v>180</v>
      </c>
      <c r="W259" s="44">
        <v>44772</v>
      </c>
      <c r="X259" s="46">
        <f t="shared" si="17"/>
        <v>198</v>
      </c>
      <c r="Y259" s="47">
        <f t="shared" si="18"/>
        <v>1.1000000000000001</v>
      </c>
      <c r="AA259" s="44">
        <f>VLOOKUP(A259,'[2]BASE 2022'!$E$5:$EU$1115,87,0)</f>
        <v>0</v>
      </c>
      <c r="AB259" s="44">
        <f>VLOOKUP(A259,'[2]BASE 2022'!$E$5:$EU$1115,86,0)</f>
        <v>0</v>
      </c>
    </row>
    <row r="260" spans="1:28" ht="17.25" customHeight="1" x14ac:dyDescent="0.3">
      <c r="A260" s="35">
        <v>249</v>
      </c>
      <c r="B260" s="17">
        <v>44572</v>
      </c>
      <c r="C260" s="18">
        <v>44573</v>
      </c>
      <c r="D260" s="31" t="s">
        <v>2476</v>
      </c>
      <c r="E260" s="20" t="s">
        <v>87</v>
      </c>
      <c r="F260" s="20" t="s">
        <v>790</v>
      </c>
      <c r="G260" s="36">
        <v>61525000</v>
      </c>
      <c r="H260" s="19">
        <v>44921</v>
      </c>
      <c r="I260" s="21" t="s">
        <v>351</v>
      </c>
      <c r="J260" s="34" t="s">
        <v>1716</v>
      </c>
      <c r="K260" s="22"/>
      <c r="L260" s="37">
        <v>0</v>
      </c>
      <c r="M260" s="25">
        <v>0</v>
      </c>
      <c r="N260" s="24">
        <f t="shared" si="15"/>
        <v>61525000</v>
      </c>
      <c r="O260" s="39">
        <v>0.57183908045977017</v>
      </c>
      <c r="P260" s="27"/>
      <c r="Q260" s="28"/>
      <c r="R260" s="38"/>
      <c r="T260" s="19">
        <v>44573</v>
      </c>
      <c r="V260" s="45">
        <f t="shared" si="16"/>
        <v>348</v>
      </c>
      <c r="W260" s="44">
        <v>44772</v>
      </c>
      <c r="X260" s="46">
        <f t="shared" si="17"/>
        <v>199</v>
      </c>
      <c r="Y260" s="47">
        <f t="shared" si="18"/>
        <v>0.57183908045977017</v>
      </c>
      <c r="AA260" s="44">
        <f>VLOOKUP(A260,'[2]BASE 2022'!$E$5:$EU$1115,87,0)</f>
        <v>0</v>
      </c>
      <c r="AB260" s="44">
        <f>VLOOKUP(A260,'[2]BASE 2022'!$E$5:$EU$1115,86,0)</f>
        <v>0</v>
      </c>
    </row>
    <row r="261" spans="1:28" ht="17.25" customHeight="1" x14ac:dyDescent="0.3">
      <c r="A261" s="35">
        <v>250</v>
      </c>
      <c r="B261" s="17">
        <v>44572</v>
      </c>
      <c r="C261" s="18">
        <v>44573</v>
      </c>
      <c r="D261" s="31" t="s">
        <v>2476</v>
      </c>
      <c r="E261" s="20" t="s">
        <v>1264</v>
      </c>
      <c r="F261" s="20" t="s">
        <v>659</v>
      </c>
      <c r="G261" s="36">
        <v>97750000</v>
      </c>
      <c r="H261" s="19">
        <v>44921</v>
      </c>
      <c r="I261" s="21" t="s">
        <v>351</v>
      </c>
      <c r="J261" s="34" t="s">
        <v>1717</v>
      </c>
      <c r="K261" s="22"/>
      <c r="L261" s="37">
        <v>0</v>
      </c>
      <c r="M261" s="25">
        <v>0</v>
      </c>
      <c r="N261" s="24">
        <f t="shared" si="15"/>
        <v>97750000</v>
      </c>
      <c r="O261" s="39">
        <v>0.57183908045977017</v>
      </c>
      <c r="P261" s="27"/>
      <c r="Q261" s="28"/>
      <c r="R261" s="38"/>
      <c r="T261" s="19">
        <v>44572</v>
      </c>
      <c r="V261" s="45">
        <f t="shared" si="16"/>
        <v>348</v>
      </c>
      <c r="W261" s="44">
        <v>44772</v>
      </c>
      <c r="X261" s="46">
        <f t="shared" si="17"/>
        <v>199</v>
      </c>
      <c r="Y261" s="47">
        <f t="shared" si="18"/>
        <v>0.57183908045977017</v>
      </c>
      <c r="AA261" s="44">
        <f>VLOOKUP(A261,'[2]BASE 2022'!$E$5:$EU$1115,87,0)</f>
        <v>0</v>
      </c>
      <c r="AB261" s="44">
        <f>VLOOKUP(A261,'[2]BASE 2022'!$E$5:$EU$1115,86,0)</f>
        <v>0</v>
      </c>
    </row>
    <row r="262" spans="1:28" ht="17.25" customHeight="1" x14ac:dyDescent="0.3">
      <c r="A262" s="35">
        <v>251</v>
      </c>
      <c r="B262" s="17">
        <v>44573</v>
      </c>
      <c r="C262" s="18">
        <v>44575</v>
      </c>
      <c r="D262" s="31" t="s">
        <v>2476</v>
      </c>
      <c r="E262" s="20" t="s">
        <v>124</v>
      </c>
      <c r="F262" s="20" t="s">
        <v>791</v>
      </c>
      <c r="G262" s="36">
        <v>61525000</v>
      </c>
      <c r="H262" s="19">
        <v>44923</v>
      </c>
      <c r="I262" s="21" t="s">
        <v>351</v>
      </c>
      <c r="J262" s="34" t="s">
        <v>1718</v>
      </c>
      <c r="K262" s="22"/>
      <c r="L262" s="37">
        <v>0</v>
      </c>
      <c r="M262" s="25">
        <v>0</v>
      </c>
      <c r="N262" s="24">
        <f t="shared" si="15"/>
        <v>61525000</v>
      </c>
      <c r="O262" s="39">
        <v>0.56609195402298851</v>
      </c>
      <c r="P262" s="27"/>
      <c r="Q262" s="28"/>
      <c r="R262" s="38"/>
      <c r="T262" s="19">
        <v>44573</v>
      </c>
      <c r="V262" s="45">
        <f t="shared" si="16"/>
        <v>348</v>
      </c>
      <c r="W262" s="44">
        <v>44772</v>
      </c>
      <c r="X262" s="46">
        <f t="shared" si="17"/>
        <v>197</v>
      </c>
      <c r="Y262" s="47">
        <f t="shared" si="18"/>
        <v>0.56609195402298851</v>
      </c>
      <c r="AA262" s="44">
        <f>VLOOKUP(A262,'[2]BASE 2022'!$E$5:$EU$1115,87,0)</f>
        <v>0</v>
      </c>
      <c r="AB262" s="44">
        <f>VLOOKUP(A262,'[2]BASE 2022'!$E$5:$EU$1115,86,0)</f>
        <v>0</v>
      </c>
    </row>
    <row r="263" spans="1:28" ht="17.25" customHeight="1" x14ac:dyDescent="0.3">
      <c r="A263" s="35">
        <v>252</v>
      </c>
      <c r="B263" s="17">
        <v>44572</v>
      </c>
      <c r="C263" s="18">
        <v>44575</v>
      </c>
      <c r="D263" s="31" t="s">
        <v>2476</v>
      </c>
      <c r="E263" s="20" t="s">
        <v>145</v>
      </c>
      <c r="F263" s="20" t="s">
        <v>792</v>
      </c>
      <c r="G263" s="36">
        <v>85675000</v>
      </c>
      <c r="H263" s="19">
        <v>44923</v>
      </c>
      <c r="I263" s="21" t="s">
        <v>351</v>
      </c>
      <c r="J263" s="34" t="s">
        <v>1719</v>
      </c>
      <c r="K263" s="22"/>
      <c r="L263" s="37">
        <v>0</v>
      </c>
      <c r="M263" s="25">
        <v>0</v>
      </c>
      <c r="N263" s="24">
        <f t="shared" si="15"/>
        <v>85675000</v>
      </c>
      <c r="O263" s="39">
        <v>0.56609195402298851</v>
      </c>
      <c r="P263" s="27"/>
      <c r="Q263" s="28"/>
      <c r="R263" s="38"/>
      <c r="T263" s="19">
        <v>44573</v>
      </c>
      <c r="V263" s="45">
        <f t="shared" si="16"/>
        <v>348</v>
      </c>
      <c r="W263" s="44">
        <v>44772</v>
      </c>
      <c r="X263" s="46">
        <f t="shared" si="17"/>
        <v>197</v>
      </c>
      <c r="Y263" s="47">
        <f t="shared" si="18"/>
        <v>0.56609195402298851</v>
      </c>
      <c r="AA263" s="44">
        <f>VLOOKUP(A263,'[2]BASE 2022'!$E$5:$EU$1115,87,0)</f>
        <v>0</v>
      </c>
      <c r="AB263" s="44">
        <f>VLOOKUP(A263,'[2]BASE 2022'!$E$5:$EU$1115,86,0)</f>
        <v>0</v>
      </c>
    </row>
    <row r="264" spans="1:28" ht="17.25" customHeight="1" x14ac:dyDescent="0.3">
      <c r="A264" s="35">
        <v>253</v>
      </c>
      <c r="B264" s="17">
        <v>44572</v>
      </c>
      <c r="C264" s="18">
        <v>44574</v>
      </c>
      <c r="D264" s="31" t="s">
        <v>2476</v>
      </c>
      <c r="E264" s="20" t="s">
        <v>1265</v>
      </c>
      <c r="F264" s="20" t="s">
        <v>793</v>
      </c>
      <c r="G264" s="36">
        <v>71070000</v>
      </c>
      <c r="H264" s="19">
        <v>44922</v>
      </c>
      <c r="I264" s="21" t="s">
        <v>351</v>
      </c>
      <c r="J264" s="34" t="s">
        <v>1720</v>
      </c>
      <c r="K264" s="22"/>
      <c r="L264" s="37">
        <v>0</v>
      </c>
      <c r="M264" s="25">
        <v>0</v>
      </c>
      <c r="N264" s="24">
        <f t="shared" si="15"/>
        <v>71070000</v>
      </c>
      <c r="O264" s="39">
        <v>0.56896551724137934</v>
      </c>
      <c r="P264" s="27"/>
      <c r="Q264" s="28"/>
      <c r="R264" s="38"/>
      <c r="T264" s="19">
        <v>44573</v>
      </c>
      <c r="V264" s="45">
        <f t="shared" si="16"/>
        <v>348</v>
      </c>
      <c r="W264" s="44">
        <v>44772</v>
      </c>
      <c r="X264" s="46">
        <f t="shared" si="17"/>
        <v>198</v>
      </c>
      <c r="Y264" s="47">
        <f t="shared" si="18"/>
        <v>0.56896551724137934</v>
      </c>
      <c r="AA264" s="44">
        <f>VLOOKUP(A264,'[2]BASE 2022'!$E$5:$EU$1115,87,0)</f>
        <v>0</v>
      </c>
      <c r="AB264" s="44">
        <f>VLOOKUP(A264,'[2]BASE 2022'!$E$5:$EU$1115,86,0)</f>
        <v>0</v>
      </c>
    </row>
    <row r="265" spans="1:28" ht="17.25" customHeight="1" x14ac:dyDescent="0.3">
      <c r="A265" s="35">
        <v>254</v>
      </c>
      <c r="B265" s="17">
        <v>44572</v>
      </c>
      <c r="C265" s="18">
        <v>44574</v>
      </c>
      <c r="D265" s="31" t="s">
        <v>2476</v>
      </c>
      <c r="E265" s="20" t="s">
        <v>268</v>
      </c>
      <c r="F265" s="20" t="s">
        <v>794</v>
      </c>
      <c r="G265" s="36">
        <v>71070000</v>
      </c>
      <c r="H265" s="19">
        <v>44922</v>
      </c>
      <c r="I265" s="21" t="s">
        <v>351</v>
      </c>
      <c r="J265" s="34" t="s">
        <v>1721</v>
      </c>
      <c r="K265" s="22"/>
      <c r="L265" s="37">
        <v>0</v>
      </c>
      <c r="M265" s="25">
        <v>0</v>
      </c>
      <c r="N265" s="24">
        <f t="shared" si="15"/>
        <v>71070000</v>
      </c>
      <c r="O265" s="39">
        <v>0.56896551724137934</v>
      </c>
      <c r="P265" s="27"/>
      <c r="Q265" s="28"/>
      <c r="R265" s="38"/>
      <c r="T265" s="19">
        <v>44573</v>
      </c>
      <c r="V265" s="45">
        <f t="shared" si="16"/>
        <v>348</v>
      </c>
      <c r="W265" s="44">
        <v>44772</v>
      </c>
      <c r="X265" s="46">
        <f t="shared" si="17"/>
        <v>198</v>
      </c>
      <c r="Y265" s="47">
        <f t="shared" si="18"/>
        <v>0.56896551724137934</v>
      </c>
      <c r="AA265" s="44">
        <f>VLOOKUP(A265,'[2]BASE 2022'!$E$5:$EU$1115,87,0)</f>
        <v>0</v>
      </c>
      <c r="AB265" s="44">
        <f>VLOOKUP(A265,'[2]BASE 2022'!$E$5:$EU$1115,86,0)</f>
        <v>0</v>
      </c>
    </row>
    <row r="266" spans="1:28" ht="17.25" customHeight="1" x14ac:dyDescent="0.3">
      <c r="A266" s="35">
        <v>255</v>
      </c>
      <c r="B266" s="17">
        <v>44572</v>
      </c>
      <c r="C266" s="18">
        <v>44574</v>
      </c>
      <c r="D266" s="31" t="s">
        <v>2476</v>
      </c>
      <c r="E266" s="20" t="s">
        <v>1266</v>
      </c>
      <c r="F266" s="20" t="s">
        <v>795</v>
      </c>
      <c r="G266" s="36">
        <v>106605000</v>
      </c>
      <c r="H266" s="19">
        <v>44922</v>
      </c>
      <c r="I266" s="21" t="s">
        <v>351</v>
      </c>
      <c r="J266" s="34" t="s">
        <v>1722</v>
      </c>
      <c r="K266" s="22"/>
      <c r="L266" s="37">
        <v>0</v>
      </c>
      <c r="M266" s="25">
        <v>0</v>
      </c>
      <c r="N266" s="24">
        <f t="shared" si="15"/>
        <v>106605000</v>
      </c>
      <c r="O266" s="39">
        <v>0.56896551724137934</v>
      </c>
      <c r="P266" s="27"/>
      <c r="Q266" s="28"/>
      <c r="R266" s="38"/>
      <c r="T266" s="19">
        <v>44573</v>
      </c>
      <c r="V266" s="45">
        <f t="shared" si="16"/>
        <v>348</v>
      </c>
      <c r="W266" s="44">
        <v>44772</v>
      </c>
      <c r="X266" s="46">
        <f t="shared" si="17"/>
        <v>198</v>
      </c>
      <c r="Y266" s="47">
        <f t="shared" si="18"/>
        <v>0.56896551724137934</v>
      </c>
      <c r="AA266" s="44">
        <f>VLOOKUP(A266,'[2]BASE 2022'!$E$5:$EU$1115,87,0)</f>
        <v>0</v>
      </c>
      <c r="AB266" s="44">
        <f>VLOOKUP(A266,'[2]BASE 2022'!$E$5:$EU$1115,86,0)</f>
        <v>0</v>
      </c>
    </row>
    <row r="267" spans="1:28" ht="17.25" customHeight="1" x14ac:dyDescent="0.3">
      <c r="A267" s="35">
        <v>256</v>
      </c>
      <c r="B267" s="17">
        <v>44572</v>
      </c>
      <c r="C267" s="18">
        <v>44573</v>
      </c>
      <c r="D267" s="31" t="s">
        <v>2476</v>
      </c>
      <c r="E267" s="20" t="s">
        <v>239</v>
      </c>
      <c r="F267" s="20" t="s">
        <v>659</v>
      </c>
      <c r="G267" s="36">
        <v>32100000</v>
      </c>
      <c r="H267" s="19">
        <v>44753</v>
      </c>
      <c r="I267" s="21" t="s">
        <v>351</v>
      </c>
      <c r="J267" s="34" t="s">
        <v>1723</v>
      </c>
      <c r="K267" s="22"/>
      <c r="L267" s="37">
        <v>0</v>
      </c>
      <c r="M267" s="25">
        <v>0</v>
      </c>
      <c r="N267" s="24">
        <f t="shared" si="15"/>
        <v>32100000</v>
      </c>
      <c r="O267" s="39">
        <v>1</v>
      </c>
      <c r="P267" s="27"/>
      <c r="Q267" s="28"/>
      <c r="R267" s="38"/>
      <c r="T267" s="19">
        <v>44573</v>
      </c>
      <c r="V267" s="45">
        <f t="shared" si="16"/>
        <v>180</v>
      </c>
      <c r="W267" s="44">
        <v>44772</v>
      </c>
      <c r="X267" s="46">
        <f t="shared" si="17"/>
        <v>199</v>
      </c>
      <c r="Y267" s="47">
        <f t="shared" si="18"/>
        <v>1.1055555555555556</v>
      </c>
      <c r="AA267" s="44">
        <f>VLOOKUP(A267,'[2]BASE 2022'!$E$5:$EU$1115,87,0)</f>
        <v>0</v>
      </c>
      <c r="AB267" s="44">
        <f>VLOOKUP(A267,'[2]BASE 2022'!$E$5:$EU$1115,86,0)</f>
        <v>0</v>
      </c>
    </row>
    <row r="268" spans="1:28" ht="17.25" customHeight="1" x14ac:dyDescent="0.3">
      <c r="A268" s="35">
        <v>257</v>
      </c>
      <c r="B268" s="17">
        <v>44572</v>
      </c>
      <c r="C268" s="18">
        <v>44572</v>
      </c>
      <c r="D268" s="31" t="s">
        <v>2476</v>
      </c>
      <c r="E268" s="20" t="s">
        <v>167</v>
      </c>
      <c r="F268" s="20" t="s">
        <v>796</v>
      </c>
      <c r="G268" s="36">
        <v>86250000</v>
      </c>
      <c r="H268" s="19">
        <v>44920</v>
      </c>
      <c r="I268" s="21" t="s">
        <v>351</v>
      </c>
      <c r="J268" s="34" t="s">
        <v>1724</v>
      </c>
      <c r="K268" s="22"/>
      <c r="L268" s="37">
        <v>0</v>
      </c>
      <c r="M268" s="25">
        <v>0</v>
      </c>
      <c r="N268" s="24">
        <f t="shared" si="15"/>
        <v>86250000</v>
      </c>
      <c r="O268" s="39">
        <v>0.57471264367816088</v>
      </c>
      <c r="P268" s="27"/>
      <c r="Q268" s="28"/>
      <c r="R268" s="38"/>
      <c r="T268" s="19">
        <v>44572</v>
      </c>
      <c r="V268" s="45">
        <f t="shared" si="16"/>
        <v>348</v>
      </c>
      <c r="W268" s="44">
        <v>44772</v>
      </c>
      <c r="X268" s="46">
        <f t="shared" si="17"/>
        <v>200</v>
      </c>
      <c r="Y268" s="47">
        <f t="shared" si="18"/>
        <v>0.57471264367816088</v>
      </c>
      <c r="AA268" s="44">
        <f>VLOOKUP(A268,'[2]BASE 2022'!$E$5:$EU$1115,87,0)</f>
        <v>0</v>
      </c>
      <c r="AB268" s="44">
        <f>VLOOKUP(A268,'[2]BASE 2022'!$E$5:$EU$1115,86,0)</f>
        <v>0</v>
      </c>
    </row>
    <row r="269" spans="1:28" ht="17.25" customHeight="1" x14ac:dyDescent="0.3">
      <c r="A269" s="35">
        <v>258</v>
      </c>
      <c r="B269" s="17">
        <v>44573</v>
      </c>
      <c r="C269" s="18">
        <v>44578</v>
      </c>
      <c r="D269" s="31" t="s">
        <v>2476</v>
      </c>
      <c r="E269" s="20" t="s">
        <v>251</v>
      </c>
      <c r="F269" s="20" t="s">
        <v>795</v>
      </c>
      <c r="G269" s="36">
        <v>154307000</v>
      </c>
      <c r="H269" s="19">
        <v>44926</v>
      </c>
      <c r="I269" s="21" t="s">
        <v>351</v>
      </c>
      <c r="J269" s="34" t="s">
        <v>1725</v>
      </c>
      <c r="K269" s="22"/>
      <c r="L269" s="37">
        <v>0</v>
      </c>
      <c r="M269" s="25">
        <v>0</v>
      </c>
      <c r="N269" s="24">
        <f t="shared" ref="N269:N332" si="19">+G269+L269-M269</f>
        <v>154307000</v>
      </c>
      <c r="O269" s="39">
        <v>0.55747126436781613</v>
      </c>
      <c r="P269" s="27"/>
      <c r="Q269" s="28"/>
      <c r="R269" s="38"/>
      <c r="T269" s="19">
        <v>44573</v>
      </c>
      <c r="V269" s="45">
        <f t="shared" ref="V269:V332" si="20">+H269-C269</f>
        <v>348</v>
      </c>
      <c r="W269" s="44">
        <v>44772</v>
      </c>
      <c r="X269" s="46">
        <f t="shared" ref="X269:X332" si="21">+W269-C269</f>
        <v>194</v>
      </c>
      <c r="Y269" s="47">
        <f t="shared" ref="Y269:Y332" si="22">+X269/V269</f>
        <v>0.55747126436781613</v>
      </c>
      <c r="AA269" s="44">
        <f>VLOOKUP(A269,'[2]BASE 2022'!$E$5:$EU$1115,87,0)</f>
        <v>0</v>
      </c>
      <c r="AB269" s="44">
        <f>VLOOKUP(A269,'[2]BASE 2022'!$E$5:$EU$1115,86,0)</f>
        <v>0</v>
      </c>
    </row>
    <row r="270" spans="1:28" ht="17.25" customHeight="1" x14ac:dyDescent="0.3">
      <c r="A270" s="35">
        <v>259</v>
      </c>
      <c r="B270" s="17">
        <v>44572</v>
      </c>
      <c r="C270" s="18">
        <v>44573</v>
      </c>
      <c r="D270" s="31" t="s">
        <v>2476</v>
      </c>
      <c r="E270" s="20" t="s">
        <v>14</v>
      </c>
      <c r="F270" s="20" t="s">
        <v>797</v>
      </c>
      <c r="G270" s="36">
        <v>88838000</v>
      </c>
      <c r="H270" s="19">
        <v>44922</v>
      </c>
      <c r="I270" s="21" t="s">
        <v>351</v>
      </c>
      <c r="J270" s="34" t="s">
        <v>1726</v>
      </c>
      <c r="K270" s="22"/>
      <c r="L270" s="37">
        <v>0</v>
      </c>
      <c r="M270" s="25">
        <v>0</v>
      </c>
      <c r="N270" s="24">
        <f t="shared" si="19"/>
        <v>88838000</v>
      </c>
      <c r="O270" s="39">
        <v>0.57020057306590255</v>
      </c>
      <c r="P270" s="27"/>
      <c r="Q270" s="28"/>
      <c r="R270" s="38"/>
      <c r="T270" s="19">
        <v>44573</v>
      </c>
      <c r="V270" s="45">
        <f t="shared" si="20"/>
        <v>349</v>
      </c>
      <c r="W270" s="44">
        <v>44772</v>
      </c>
      <c r="X270" s="46">
        <f t="shared" si="21"/>
        <v>199</v>
      </c>
      <c r="Y270" s="47">
        <f t="shared" si="22"/>
        <v>0.57020057306590255</v>
      </c>
      <c r="AA270" s="44">
        <f>VLOOKUP(A270,'[2]BASE 2022'!$E$5:$EU$1115,87,0)</f>
        <v>0</v>
      </c>
      <c r="AB270" s="44">
        <f>VLOOKUP(A270,'[2]BASE 2022'!$E$5:$EU$1115,86,0)</f>
        <v>0</v>
      </c>
    </row>
    <row r="271" spans="1:28" ht="17.25" customHeight="1" x14ac:dyDescent="0.3">
      <c r="A271" s="35">
        <v>260</v>
      </c>
      <c r="B271" s="17">
        <v>44572</v>
      </c>
      <c r="C271" s="18">
        <v>44574</v>
      </c>
      <c r="D271" s="31" t="s">
        <v>2476</v>
      </c>
      <c r="E271" s="20" t="s">
        <v>358</v>
      </c>
      <c r="F271" s="20" t="s">
        <v>798</v>
      </c>
      <c r="G271" s="36">
        <v>106605000</v>
      </c>
      <c r="H271" s="19">
        <v>44923</v>
      </c>
      <c r="I271" s="21" t="s">
        <v>351</v>
      </c>
      <c r="J271" s="34" t="s">
        <v>1727</v>
      </c>
      <c r="K271" s="22"/>
      <c r="L271" s="37">
        <v>0</v>
      </c>
      <c r="M271" s="25">
        <v>0</v>
      </c>
      <c r="N271" s="24">
        <f t="shared" si="19"/>
        <v>106605000</v>
      </c>
      <c r="O271" s="39">
        <v>0.56733524355300857</v>
      </c>
      <c r="P271" s="27"/>
      <c r="Q271" s="28"/>
      <c r="R271" s="38"/>
      <c r="T271" s="19">
        <v>44572</v>
      </c>
      <c r="V271" s="45">
        <f t="shared" si="20"/>
        <v>349</v>
      </c>
      <c r="W271" s="44">
        <v>44772</v>
      </c>
      <c r="X271" s="46">
        <f t="shared" si="21"/>
        <v>198</v>
      </c>
      <c r="Y271" s="47">
        <f t="shared" si="22"/>
        <v>0.56733524355300857</v>
      </c>
      <c r="AA271" s="44">
        <f>VLOOKUP(A271,'[2]BASE 2022'!$E$5:$EU$1115,87,0)</f>
        <v>0</v>
      </c>
      <c r="AB271" s="44">
        <f>VLOOKUP(A271,'[2]BASE 2022'!$E$5:$EU$1115,86,0)</f>
        <v>0</v>
      </c>
    </row>
    <row r="272" spans="1:28" ht="17.25" customHeight="1" x14ac:dyDescent="0.3">
      <c r="A272" s="35">
        <v>261</v>
      </c>
      <c r="B272" s="17">
        <v>44572</v>
      </c>
      <c r="C272" s="18">
        <v>44578</v>
      </c>
      <c r="D272" s="31" t="s">
        <v>2476</v>
      </c>
      <c r="E272" s="20" t="s">
        <v>1267</v>
      </c>
      <c r="F272" s="20" t="s">
        <v>799</v>
      </c>
      <c r="G272" s="36">
        <v>81132500</v>
      </c>
      <c r="H272" s="19">
        <v>44926</v>
      </c>
      <c r="I272" s="21" t="s">
        <v>351</v>
      </c>
      <c r="J272" s="34" t="s">
        <v>1728</v>
      </c>
      <c r="K272" s="22"/>
      <c r="L272" s="37">
        <v>0</v>
      </c>
      <c r="M272" s="25">
        <v>0</v>
      </c>
      <c r="N272" s="24">
        <f t="shared" si="19"/>
        <v>81132500</v>
      </c>
      <c r="O272" s="39">
        <v>0.55747126436781613</v>
      </c>
      <c r="P272" s="27"/>
      <c r="Q272" s="28"/>
      <c r="R272" s="38"/>
      <c r="T272" s="19">
        <v>44572</v>
      </c>
      <c r="V272" s="45">
        <f t="shared" si="20"/>
        <v>348</v>
      </c>
      <c r="W272" s="44">
        <v>44772</v>
      </c>
      <c r="X272" s="46">
        <f t="shared" si="21"/>
        <v>194</v>
      </c>
      <c r="Y272" s="47">
        <f t="shared" si="22"/>
        <v>0.55747126436781613</v>
      </c>
      <c r="AA272" s="44">
        <f>VLOOKUP(A272,'[2]BASE 2022'!$E$5:$EU$1115,87,0)</f>
        <v>0</v>
      </c>
      <c r="AB272" s="44">
        <f>VLOOKUP(A272,'[2]BASE 2022'!$E$5:$EU$1115,86,0)</f>
        <v>0</v>
      </c>
    </row>
    <row r="273" spans="1:28" ht="17.25" customHeight="1" x14ac:dyDescent="0.3">
      <c r="A273" s="35">
        <v>262</v>
      </c>
      <c r="B273" s="17">
        <v>44573</v>
      </c>
      <c r="C273" s="18">
        <v>44585</v>
      </c>
      <c r="D273" s="31" t="s">
        <v>2476</v>
      </c>
      <c r="E273" s="20" t="s">
        <v>334</v>
      </c>
      <c r="F273" s="20" t="s">
        <v>800</v>
      </c>
      <c r="G273" s="36">
        <v>77605000</v>
      </c>
      <c r="H273" s="19">
        <v>44919</v>
      </c>
      <c r="I273" s="21" t="s">
        <v>351</v>
      </c>
      <c r="J273" s="34" t="s">
        <v>1729</v>
      </c>
      <c r="K273" s="22"/>
      <c r="L273" s="37">
        <v>0</v>
      </c>
      <c r="M273" s="25">
        <v>0</v>
      </c>
      <c r="N273" s="24">
        <f t="shared" si="19"/>
        <v>77605000</v>
      </c>
      <c r="O273" s="39">
        <v>0.55988023952095811</v>
      </c>
      <c r="P273" s="27"/>
      <c r="Q273" s="28"/>
      <c r="R273" s="38"/>
      <c r="T273" s="19">
        <v>44573</v>
      </c>
      <c r="V273" s="45">
        <f t="shared" si="20"/>
        <v>334</v>
      </c>
      <c r="W273" s="44">
        <v>44772</v>
      </c>
      <c r="X273" s="46">
        <f t="shared" si="21"/>
        <v>187</v>
      </c>
      <c r="Y273" s="47">
        <f t="shared" si="22"/>
        <v>0.55988023952095811</v>
      </c>
      <c r="AA273" s="44">
        <f>VLOOKUP(A273,'[2]BASE 2022'!$E$5:$EU$1115,87,0)</f>
        <v>0</v>
      </c>
      <c r="AB273" s="44">
        <f>VLOOKUP(A273,'[2]BASE 2022'!$E$5:$EU$1115,86,0)</f>
        <v>0</v>
      </c>
    </row>
    <row r="274" spans="1:28" ht="17.25" customHeight="1" x14ac:dyDescent="0.3">
      <c r="A274" s="35">
        <v>263</v>
      </c>
      <c r="B274" s="17">
        <v>44572</v>
      </c>
      <c r="C274" s="18">
        <v>44575</v>
      </c>
      <c r="D274" s="31" t="s">
        <v>2476</v>
      </c>
      <c r="E274" s="20" t="s">
        <v>11</v>
      </c>
      <c r="F274" s="20" t="s">
        <v>801</v>
      </c>
      <c r="G274" s="36">
        <v>88837500</v>
      </c>
      <c r="H274" s="19">
        <v>44923</v>
      </c>
      <c r="I274" s="21" t="s">
        <v>351</v>
      </c>
      <c r="J274" s="34" t="s">
        <v>1730</v>
      </c>
      <c r="K274" s="22"/>
      <c r="L274" s="37">
        <v>0</v>
      </c>
      <c r="M274" s="25">
        <v>0</v>
      </c>
      <c r="N274" s="24">
        <f t="shared" si="19"/>
        <v>88837500</v>
      </c>
      <c r="O274" s="39">
        <v>0.56609195402298851</v>
      </c>
      <c r="P274" s="27"/>
      <c r="Q274" s="28"/>
      <c r="R274" s="38"/>
      <c r="T274" s="19">
        <v>44572</v>
      </c>
      <c r="V274" s="45">
        <f t="shared" si="20"/>
        <v>348</v>
      </c>
      <c r="W274" s="44">
        <v>44772</v>
      </c>
      <c r="X274" s="46">
        <f t="shared" si="21"/>
        <v>197</v>
      </c>
      <c r="Y274" s="47">
        <f t="shared" si="22"/>
        <v>0.56609195402298851</v>
      </c>
      <c r="AA274" s="44">
        <f>VLOOKUP(A274,'[2]BASE 2022'!$E$5:$EU$1115,87,0)</f>
        <v>0</v>
      </c>
      <c r="AB274" s="44">
        <f>VLOOKUP(A274,'[2]BASE 2022'!$E$5:$EU$1115,86,0)</f>
        <v>0</v>
      </c>
    </row>
    <row r="275" spans="1:28" ht="17.25" customHeight="1" x14ac:dyDescent="0.3">
      <c r="A275" s="35">
        <v>264</v>
      </c>
      <c r="B275" s="17">
        <v>44572</v>
      </c>
      <c r="C275" s="18">
        <v>44573</v>
      </c>
      <c r="D275" s="31" t="s">
        <v>2476</v>
      </c>
      <c r="E275" s="20" t="s">
        <v>486</v>
      </c>
      <c r="F275" s="20" t="s">
        <v>802</v>
      </c>
      <c r="G275" s="36">
        <v>77050000</v>
      </c>
      <c r="H275" s="19">
        <v>44921</v>
      </c>
      <c r="I275" s="21" t="s">
        <v>351</v>
      </c>
      <c r="J275" s="34" t="s">
        <v>1731</v>
      </c>
      <c r="K275" s="22"/>
      <c r="L275" s="37">
        <v>0</v>
      </c>
      <c r="M275" s="25">
        <v>0</v>
      </c>
      <c r="N275" s="24">
        <f t="shared" si="19"/>
        <v>77050000</v>
      </c>
      <c r="O275" s="39">
        <v>0.57183908045977017</v>
      </c>
      <c r="P275" s="27"/>
      <c r="Q275" s="28"/>
      <c r="R275" s="38"/>
      <c r="T275" s="19">
        <v>44572</v>
      </c>
      <c r="V275" s="45">
        <f t="shared" si="20"/>
        <v>348</v>
      </c>
      <c r="W275" s="44">
        <v>44772</v>
      </c>
      <c r="X275" s="46">
        <f t="shared" si="21"/>
        <v>199</v>
      </c>
      <c r="Y275" s="47">
        <f t="shared" si="22"/>
        <v>0.57183908045977017</v>
      </c>
      <c r="AA275" s="44">
        <f>VLOOKUP(A275,'[2]BASE 2022'!$E$5:$EU$1115,87,0)</f>
        <v>0</v>
      </c>
      <c r="AB275" s="44">
        <f>VLOOKUP(A275,'[2]BASE 2022'!$E$5:$EU$1115,86,0)</f>
        <v>0</v>
      </c>
    </row>
    <row r="276" spans="1:28" ht="17.25" customHeight="1" x14ac:dyDescent="0.3">
      <c r="A276" s="35">
        <v>265</v>
      </c>
      <c r="B276" s="17">
        <v>44572</v>
      </c>
      <c r="C276" s="18">
        <v>44573</v>
      </c>
      <c r="D276" s="31" t="s">
        <v>2477</v>
      </c>
      <c r="E276" s="20" t="s">
        <v>414</v>
      </c>
      <c r="F276" s="20" t="s">
        <v>803</v>
      </c>
      <c r="G276" s="36">
        <v>41975000</v>
      </c>
      <c r="H276" s="19">
        <v>44921</v>
      </c>
      <c r="I276" s="21" t="s">
        <v>351</v>
      </c>
      <c r="J276" s="34" t="s">
        <v>1732</v>
      </c>
      <c r="K276" s="22"/>
      <c r="L276" s="37">
        <v>0</v>
      </c>
      <c r="M276" s="25">
        <v>0</v>
      </c>
      <c r="N276" s="24">
        <f t="shared" si="19"/>
        <v>41975000</v>
      </c>
      <c r="O276" s="39">
        <v>0.57183908045977017</v>
      </c>
      <c r="P276" s="27"/>
      <c r="Q276" s="28"/>
      <c r="R276" s="38"/>
      <c r="T276" s="19">
        <v>44572</v>
      </c>
      <c r="V276" s="45">
        <f t="shared" si="20"/>
        <v>348</v>
      </c>
      <c r="W276" s="44">
        <v>44772</v>
      </c>
      <c r="X276" s="46">
        <f t="shared" si="21"/>
        <v>199</v>
      </c>
      <c r="Y276" s="47">
        <f t="shared" si="22"/>
        <v>0.57183908045977017</v>
      </c>
      <c r="AA276" s="44">
        <f>VLOOKUP(A276,'[2]BASE 2022'!$E$5:$EU$1115,87,0)</f>
        <v>0</v>
      </c>
      <c r="AB276" s="44">
        <f>VLOOKUP(A276,'[2]BASE 2022'!$E$5:$EU$1115,86,0)</f>
        <v>0</v>
      </c>
    </row>
    <row r="277" spans="1:28" ht="17.25" customHeight="1" x14ac:dyDescent="0.3">
      <c r="A277" s="35">
        <v>266</v>
      </c>
      <c r="B277" s="17">
        <v>44573</v>
      </c>
      <c r="C277" s="18">
        <v>44579</v>
      </c>
      <c r="D277" s="31" t="s">
        <v>2476</v>
      </c>
      <c r="E277" s="20" t="s">
        <v>263</v>
      </c>
      <c r="F277" s="20" t="s">
        <v>804</v>
      </c>
      <c r="G277" s="36">
        <v>55620000</v>
      </c>
      <c r="H277" s="19">
        <v>44851</v>
      </c>
      <c r="I277" s="21" t="s">
        <v>351</v>
      </c>
      <c r="J277" s="34" t="s">
        <v>1733</v>
      </c>
      <c r="K277" s="22"/>
      <c r="L277" s="37">
        <v>0</v>
      </c>
      <c r="M277" s="25">
        <v>0</v>
      </c>
      <c r="N277" s="24">
        <f t="shared" si="19"/>
        <v>55620000</v>
      </c>
      <c r="O277" s="39">
        <v>0.7095588235294118</v>
      </c>
      <c r="P277" s="27"/>
      <c r="Q277" s="28"/>
      <c r="R277" s="38"/>
      <c r="T277" s="19">
        <v>44574</v>
      </c>
      <c r="V277" s="45">
        <f t="shared" si="20"/>
        <v>272</v>
      </c>
      <c r="W277" s="44">
        <v>44772</v>
      </c>
      <c r="X277" s="46">
        <f t="shared" si="21"/>
        <v>193</v>
      </c>
      <c r="Y277" s="47">
        <f t="shared" si="22"/>
        <v>0.7095588235294118</v>
      </c>
      <c r="AA277" s="44">
        <f>VLOOKUP(A277,'[2]BASE 2022'!$E$5:$EU$1115,87,0)</f>
        <v>0</v>
      </c>
      <c r="AB277" s="44">
        <f>VLOOKUP(A277,'[2]BASE 2022'!$E$5:$EU$1115,86,0)</f>
        <v>0</v>
      </c>
    </row>
    <row r="278" spans="1:28" ht="17.25" customHeight="1" x14ac:dyDescent="0.3">
      <c r="A278" s="35">
        <v>267</v>
      </c>
      <c r="B278" s="17">
        <v>44573</v>
      </c>
      <c r="C278" s="18">
        <v>44574</v>
      </c>
      <c r="D278" s="31" t="s">
        <v>2476</v>
      </c>
      <c r="E278" s="20" t="s">
        <v>2340</v>
      </c>
      <c r="F278" s="20" t="s">
        <v>805</v>
      </c>
      <c r="G278" s="36">
        <v>97750000</v>
      </c>
      <c r="H278" s="19">
        <v>44922</v>
      </c>
      <c r="I278" s="21" t="s">
        <v>351</v>
      </c>
      <c r="J278" s="34" t="s">
        <v>1734</v>
      </c>
      <c r="K278" s="22"/>
      <c r="L278" s="37">
        <v>0</v>
      </c>
      <c r="M278" s="25">
        <v>0</v>
      </c>
      <c r="N278" s="24">
        <f t="shared" si="19"/>
        <v>97750000</v>
      </c>
      <c r="O278" s="39">
        <v>0.56896551724137934</v>
      </c>
      <c r="P278" s="27"/>
      <c r="Q278" s="28"/>
      <c r="R278" s="38"/>
      <c r="T278" s="19">
        <v>44573</v>
      </c>
      <c r="V278" s="45">
        <f t="shared" si="20"/>
        <v>348</v>
      </c>
      <c r="W278" s="44">
        <v>44772</v>
      </c>
      <c r="X278" s="46">
        <f t="shared" si="21"/>
        <v>198</v>
      </c>
      <c r="Y278" s="47">
        <f t="shared" si="22"/>
        <v>0.56896551724137934</v>
      </c>
      <c r="AA278" s="44">
        <f>VLOOKUP(A278,'[2]BASE 2022'!$E$5:$EU$1115,87,0)</f>
        <v>0</v>
      </c>
      <c r="AB278" s="44">
        <f>VLOOKUP(A278,'[2]BASE 2022'!$E$5:$EU$1115,86,0)</f>
        <v>0</v>
      </c>
    </row>
    <row r="279" spans="1:28" ht="17.25" customHeight="1" x14ac:dyDescent="0.3">
      <c r="A279" s="35">
        <v>268</v>
      </c>
      <c r="B279" s="17">
        <v>44572</v>
      </c>
      <c r="C279" s="18">
        <v>44578</v>
      </c>
      <c r="D279" s="31" t="s">
        <v>2477</v>
      </c>
      <c r="E279" s="20" t="s">
        <v>1268</v>
      </c>
      <c r="F279" s="20" t="s">
        <v>806</v>
      </c>
      <c r="G279" s="36">
        <v>52290500</v>
      </c>
      <c r="H279" s="19">
        <v>44926</v>
      </c>
      <c r="I279" s="21" t="s">
        <v>351</v>
      </c>
      <c r="J279" s="34" t="s">
        <v>1735</v>
      </c>
      <c r="K279" s="22"/>
      <c r="L279" s="37">
        <v>0</v>
      </c>
      <c r="M279" s="25">
        <v>0</v>
      </c>
      <c r="N279" s="24">
        <f t="shared" si="19"/>
        <v>52290500</v>
      </c>
      <c r="O279" s="39">
        <v>0.55747126436781613</v>
      </c>
      <c r="P279" s="27"/>
      <c r="Q279" s="28"/>
      <c r="R279" s="38"/>
      <c r="T279" s="19">
        <v>44574</v>
      </c>
      <c r="V279" s="45">
        <f t="shared" si="20"/>
        <v>348</v>
      </c>
      <c r="W279" s="44">
        <v>44772</v>
      </c>
      <c r="X279" s="46">
        <f t="shared" si="21"/>
        <v>194</v>
      </c>
      <c r="Y279" s="47">
        <f t="shared" si="22"/>
        <v>0.55747126436781613</v>
      </c>
      <c r="AA279" s="44">
        <f>VLOOKUP(A279,'[2]BASE 2022'!$E$5:$EU$1115,87,0)</f>
        <v>0</v>
      </c>
      <c r="AB279" s="44">
        <f>VLOOKUP(A279,'[2]BASE 2022'!$E$5:$EU$1115,86,0)</f>
        <v>0</v>
      </c>
    </row>
    <row r="280" spans="1:28" ht="17.25" customHeight="1" x14ac:dyDescent="0.3">
      <c r="A280" s="35">
        <v>269</v>
      </c>
      <c r="B280" s="17">
        <v>44573</v>
      </c>
      <c r="C280" s="18">
        <v>44578</v>
      </c>
      <c r="D280" s="31" t="s">
        <v>2476</v>
      </c>
      <c r="E280" s="20" t="s">
        <v>217</v>
      </c>
      <c r="F280" s="20" t="s">
        <v>807</v>
      </c>
      <c r="G280" s="36">
        <v>118450000</v>
      </c>
      <c r="H280" s="19">
        <v>44926</v>
      </c>
      <c r="I280" s="21" t="s">
        <v>351</v>
      </c>
      <c r="J280" s="34" t="s">
        <v>1736</v>
      </c>
      <c r="K280" s="22"/>
      <c r="L280" s="37">
        <v>0</v>
      </c>
      <c r="M280" s="25">
        <v>0</v>
      </c>
      <c r="N280" s="24">
        <f t="shared" si="19"/>
        <v>118450000</v>
      </c>
      <c r="O280" s="39">
        <v>0.55747126436781613</v>
      </c>
      <c r="P280" s="27"/>
      <c r="Q280" s="28"/>
      <c r="R280" s="38"/>
      <c r="T280" s="19">
        <v>44574</v>
      </c>
      <c r="V280" s="45">
        <f t="shared" si="20"/>
        <v>348</v>
      </c>
      <c r="W280" s="44">
        <v>44772</v>
      </c>
      <c r="X280" s="46">
        <f t="shared" si="21"/>
        <v>194</v>
      </c>
      <c r="Y280" s="47">
        <f t="shared" si="22"/>
        <v>0.55747126436781613</v>
      </c>
      <c r="AA280" s="44">
        <f>VLOOKUP(A280,'[2]BASE 2022'!$E$5:$EU$1115,87,0)</f>
        <v>0</v>
      </c>
      <c r="AB280" s="44">
        <f>VLOOKUP(A280,'[2]BASE 2022'!$E$5:$EU$1115,86,0)</f>
        <v>0</v>
      </c>
    </row>
    <row r="281" spans="1:28" ht="17.25" customHeight="1" x14ac:dyDescent="0.3">
      <c r="A281" s="35">
        <v>270</v>
      </c>
      <c r="B281" s="17">
        <v>44573</v>
      </c>
      <c r="C281" s="18">
        <v>44578</v>
      </c>
      <c r="D281" s="31" t="s">
        <v>2476</v>
      </c>
      <c r="E281" s="20" t="s">
        <v>1269</v>
      </c>
      <c r="F281" s="20" t="s">
        <v>808</v>
      </c>
      <c r="G281" s="36">
        <v>80500000</v>
      </c>
      <c r="H281" s="19">
        <v>44937</v>
      </c>
      <c r="I281" s="21" t="s">
        <v>351</v>
      </c>
      <c r="J281" s="34" t="s">
        <v>1737</v>
      </c>
      <c r="K281" s="22"/>
      <c r="L281" s="37">
        <v>0</v>
      </c>
      <c r="M281" s="25">
        <v>0</v>
      </c>
      <c r="N281" s="24">
        <f t="shared" si="19"/>
        <v>80500000</v>
      </c>
      <c r="O281" s="39">
        <v>0.54038997214484674</v>
      </c>
      <c r="P281" s="27"/>
      <c r="Q281" s="28"/>
      <c r="R281" s="38"/>
      <c r="T281" s="19">
        <v>44574</v>
      </c>
      <c r="V281" s="45">
        <f t="shared" si="20"/>
        <v>359</v>
      </c>
      <c r="W281" s="44">
        <v>44772</v>
      </c>
      <c r="X281" s="46">
        <f t="shared" si="21"/>
        <v>194</v>
      </c>
      <c r="Y281" s="47">
        <f t="shared" si="22"/>
        <v>0.54038997214484674</v>
      </c>
      <c r="AA281" s="44">
        <f>VLOOKUP(A281,'[2]BASE 2022'!$E$5:$EU$1115,87,0)</f>
        <v>0</v>
      </c>
      <c r="AB281" s="44">
        <f>VLOOKUP(A281,'[2]BASE 2022'!$E$5:$EU$1115,86,0)</f>
        <v>0</v>
      </c>
    </row>
    <row r="282" spans="1:28" ht="17.25" customHeight="1" x14ac:dyDescent="0.3">
      <c r="A282" s="35">
        <v>271</v>
      </c>
      <c r="B282" s="17">
        <v>44572</v>
      </c>
      <c r="C282" s="18">
        <v>44574</v>
      </c>
      <c r="D282" s="31" t="s">
        <v>2476</v>
      </c>
      <c r="E282" s="20" t="s">
        <v>223</v>
      </c>
      <c r="F282" s="20" t="s">
        <v>809</v>
      </c>
      <c r="G282" s="36">
        <v>85675000</v>
      </c>
      <c r="H282" s="19">
        <v>44922</v>
      </c>
      <c r="I282" s="21" t="s">
        <v>351</v>
      </c>
      <c r="J282" s="34" t="s">
        <v>1738</v>
      </c>
      <c r="K282" s="22"/>
      <c r="L282" s="37">
        <v>0</v>
      </c>
      <c r="M282" s="25">
        <v>0</v>
      </c>
      <c r="N282" s="24">
        <f t="shared" si="19"/>
        <v>85675000</v>
      </c>
      <c r="O282" s="39">
        <v>0.56896551724137934</v>
      </c>
      <c r="P282" s="27"/>
      <c r="Q282" s="28"/>
      <c r="R282" s="38"/>
      <c r="T282" s="19">
        <v>44573</v>
      </c>
      <c r="V282" s="45">
        <f t="shared" si="20"/>
        <v>348</v>
      </c>
      <c r="W282" s="44">
        <v>44772</v>
      </c>
      <c r="X282" s="46">
        <f t="shared" si="21"/>
        <v>198</v>
      </c>
      <c r="Y282" s="47">
        <f t="shared" si="22"/>
        <v>0.56896551724137934</v>
      </c>
      <c r="AA282" s="44">
        <f>VLOOKUP(A282,'[2]BASE 2022'!$E$5:$EU$1115,87,0)</f>
        <v>0</v>
      </c>
      <c r="AB282" s="44">
        <f>VLOOKUP(A282,'[2]BASE 2022'!$E$5:$EU$1115,86,0)</f>
        <v>0</v>
      </c>
    </row>
    <row r="283" spans="1:28" ht="17.25" customHeight="1" x14ac:dyDescent="0.3">
      <c r="A283" s="35">
        <v>272</v>
      </c>
      <c r="B283" s="17">
        <v>44572</v>
      </c>
      <c r="C283" s="18">
        <v>44573</v>
      </c>
      <c r="D283" s="31" t="s">
        <v>2477</v>
      </c>
      <c r="E283" s="20" t="s">
        <v>144</v>
      </c>
      <c r="F283" s="20" t="s">
        <v>810</v>
      </c>
      <c r="G283" s="36">
        <v>50600000</v>
      </c>
      <c r="H283" s="19">
        <v>44921</v>
      </c>
      <c r="I283" s="21" t="s">
        <v>351</v>
      </c>
      <c r="J283" s="34" t="s">
        <v>1739</v>
      </c>
      <c r="K283" s="22"/>
      <c r="L283" s="37">
        <v>0</v>
      </c>
      <c r="M283" s="25">
        <v>0</v>
      </c>
      <c r="N283" s="24">
        <f t="shared" si="19"/>
        <v>50600000</v>
      </c>
      <c r="O283" s="39">
        <v>0.57183908045977017</v>
      </c>
      <c r="P283" s="27"/>
      <c r="Q283" s="28"/>
      <c r="R283" s="38"/>
      <c r="T283" s="19">
        <v>44573</v>
      </c>
      <c r="V283" s="45">
        <f t="shared" si="20"/>
        <v>348</v>
      </c>
      <c r="W283" s="44">
        <v>44772</v>
      </c>
      <c r="X283" s="46">
        <f t="shared" si="21"/>
        <v>199</v>
      </c>
      <c r="Y283" s="47">
        <f t="shared" si="22"/>
        <v>0.57183908045977017</v>
      </c>
      <c r="AA283" s="44">
        <f>VLOOKUP(A283,'[2]BASE 2022'!$E$5:$EU$1115,87,0)</f>
        <v>0</v>
      </c>
      <c r="AB283" s="44">
        <f>VLOOKUP(A283,'[2]BASE 2022'!$E$5:$EU$1115,86,0)</f>
        <v>0</v>
      </c>
    </row>
    <row r="284" spans="1:28" ht="17.25" customHeight="1" x14ac:dyDescent="0.3">
      <c r="A284" s="35">
        <v>273</v>
      </c>
      <c r="B284" s="17">
        <v>44572</v>
      </c>
      <c r="C284" s="18">
        <v>44574</v>
      </c>
      <c r="D284" s="31" t="s">
        <v>2476</v>
      </c>
      <c r="E284" s="20" t="s">
        <v>272</v>
      </c>
      <c r="F284" s="20" t="s">
        <v>811</v>
      </c>
      <c r="G284" s="36">
        <v>85675000</v>
      </c>
      <c r="H284" s="19">
        <v>44922</v>
      </c>
      <c r="I284" s="21" t="s">
        <v>351</v>
      </c>
      <c r="J284" s="34" t="s">
        <v>1740</v>
      </c>
      <c r="K284" s="22"/>
      <c r="L284" s="37">
        <v>0</v>
      </c>
      <c r="M284" s="25">
        <v>0</v>
      </c>
      <c r="N284" s="24">
        <f t="shared" si="19"/>
        <v>85675000</v>
      </c>
      <c r="O284" s="39">
        <v>0.56896551724137934</v>
      </c>
      <c r="P284" s="27"/>
      <c r="Q284" s="28"/>
      <c r="R284" s="38"/>
      <c r="T284" s="19">
        <v>44573</v>
      </c>
      <c r="V284" s="45">
        <f t="shared" si="20"/>
        <v>348</v>
      </c>
      <c r="W284" s="44">
        <v>44772</v>
      </c>
      <c r="X284" s="46">
        <f t="shared" si="21"/>
        <v>198</v>
      </c>
      <c r="Y284" s="47">
        <f t="shared" si="22"/>
        <v>0.56896551724137934</v>
      </c>
      <c r="AA284" s="44">
        <f>VLOOKUP(A284,'[2]BASE 2022'!$E$5:$EU$1115,87,0)</f>
        <v>0</v>
      </c>
      <c r="AB284" s="44">
        <f>VLOOKUP(A284,'[2]BASE 2022'!$E$5:$EU$1115,86,0)</f>
        <v>0</v>
      </c>
    </row>
    <row r="285" spans="1:28" ht="17.25" customHeight="1" x14ac:dyDescent="0.3">
      <c r="A285" s="35">
        <v>274</v>
      </c>
      <c r="B285" s="17">
        <v>44572</v>
      </c>
      <c r="C285" s="18">
        <v>44575</v>
      </c>
      <c r="D285" s="31" t="s">
        <v>2476</v>
      </c>
      <c r="E285" s="20" t="s">
        <v>425</v>
      </c>
      <c r="F285" s="20" t="s">
        <v>812</v>
      </c>
      <c r="G285" s="36">
        <v>80750000</v>
      </c>
      <c r="H285" s="19">
        <v>44863</v>
      </c>
      <c r="I285" s="21" t="s">
        <v>351</v>
      </c>
      <c r="J285" s="34" t="s">
        <v>1741</v>
      </c>
      <c r="K285" s="22"/>
      <c r="L285" s="37">
        <v>0</v>
      </c>
      <c r="M285" s="25">
        <v>0</v>
      </c>
      <c r="N285" s="24">
        <f t="shared" si="19"/>
        <v>80750000</v>
      </c>
      <c r="O285" s="39">
        <v>0.68402777777777779</v>
      </c>
      <c r="P285" s="27"/>
      <c r="Q285" s="28"/>
      <c r="R285" s="38"/>
      <c r="T285" s="19">
        <v>44573</v>
      </c>
      <c r="V285" s="45">
        <f t="shared" si="20"/>
        <v>288</v>
      </c>
      <c r="W285" s="44">
        <v>44772</v>
      </c>
      <c r="X285" s="46">
        <f t="shared" si="21"/>
        <v>197</v>
      </c>
      <c r="Y285" s="47">
        <f t="shared" si="22"/>
        <v>0.68402777777777779</v>
      </c>
      <c r="AA285" s="44">
        <f>VLOOKUP(A285,'[2]BASE 2022'!$E$5:$EU$1115,87,0)</f>
        <v>0</v>
      </c>
      <c r="AB285" s="44">
        <f>VLOOKUP(A285,'[2]BASE 2022'!$E$5:$EU$1115,86,0)</f>
        <v>0</v>
      </c>
    </row>
    <row r="286" spans="1:28" ht="17.25" customHeight="1" x14ac:dyDescent="0.3">
      <c r="A286" s="35">
        <v>275</v>
      </c>
      <c r="B286" s="17">
        <v>44573</v>
      </c>
      <c r="C286" s="18">
        <v>44575</v>
      </c>
      <c r="D286" s="31" t="s">
        <v>2476</v>
      </c>
      <c r="E286" s="20" t="s">
        <v>500</v>
      </c>
      <c r="F286" s="20" t="s">
        <v>348</v>
      </c>
      <c r="G286" s="36">
        <v>64596450</v>
      </c>
      <c r="H286" s="19">
        <v>44917</v>
      </c>
      <c r="I286" s="21" t="s">
        <v>351</v>
      </c>
      <c r="J286" s="34" t="s">
        <v>1742</v>
      </c>
      <c r="K286" s="22"/>
      <c r="L286" s="37">
        <v>0</v>
      </c>
      <c r="M286" s="25">
        <v>0</v>
      </c>
      <c r="N286" s="24">
        <f t="shared" si="19"/>
        <v>64596450</v>
      </c>
      <c r="O286" s="39">
        <v>0.57602339181286555</v>
      </c>
      <c r="P286" s="27"/>
      <c r="Q286" s="28"/>
      <c r="R286" s="38"/>
      <c r="T286" s="19">
        <v>44573</v>
      </c>
      <c r="V286" s="45">
        <f t="shared" si="20"/>
        <v>342</v>
      </c>
      <c r="W286" s="44">
        <v>44772</v>
      </c>
      <c r="X286" s="46">
        <f t="shared" si="21"/>
        <v>197</v>
      </c>
      <c r="Y286" s="47">
        <f t="shared" si="22"/>
        <v>0.57602339181286555</v>
      </c>
      <c r="AA286" s="44">
        <f>VLOOKUP(A286,'[2]BASE 2022'!$E$5:$EU$1115,87,0)</f>
        <v>0</v>
      </c>
      <c r="AB286" s="44">
        <f>VLOOKUP(A286,'[2]BASE 2022'!$E$5:$EU$1115,86,0)</f>
        <v>0</v>
      </c>
    </row>
    <row r="287" spans="1:28" ht="17.25" customHeight="1" x14ac:dyDescent="0.3">
      <c r="A287" s="35">
        <v>276</v>
      </c>
      <c r="B287" s="17">
        <v>44573</v>
      </c>
      <c r="C287" s="18">
        <v>44579</v>
      </c>
      <c r="D287" s="31" t="s">
        <v>2477</v>
      </c>
      <c r="E287" s="20" t="s">
        <v>308</v>
      </c>
      <c r="F287" s="20" t="s">
        <v>813</v>
      </c>
      <c r="G287" s="36">
        <v>24903000</v>
      </c>
      <c r="H287" s="19">
        <v>44851</v>
      </c>
      <c r="I287" s="21" t="s">
        <v>351</v>
      </c>
      <c r="J287" s="34" t="s">
        <v>1743</v>
      </c>
      <c r="K287" s="22"/>
      <c r="L287" s="37">
        <v>0</v>
      </c>
      <c r="M287" s="25">
        <v>0</v>
      </c>
      <c r="N287" s="24">
        <f t="shared" si="19"/>
        <v>24903000</v>
      </c>
      <c r="O287" s="39">
        <v>0.7095588235294118</v>
      </c>
      <c r="P287" s="27"/>
      <c r="Q287" s="28"/>
      <c r="R287" s="38"/>
      <c r="T287" s="19">
        <v>44574</v>
      </c>
      <c r="V287" s="45">
        <f t="shared" si="20"/>
        <v>272</v>
      </c>
      <c r="W287" s="44">
        <v>44772</v>
      </c>
      <c r="X287" s="46">
        <f t="shared" si="21"/>
        <v>193</v>
      </c>
      <c r="Y287" s="47">
        <f t="shared" si="22"/>
        <v>0.7095588235294118</v>
      </c>
      <c r="AA287" s="44">
        <f>VLOOKUP(A287,'[2]BASE 2022'!$E$5:$EU$1115,87,0)</f>
        <v>0</v>
      </c>
      <c r="AB287" s="44">
        <f>VLOOKUP(A287,'[2]BASE 2022'!$E$5:$EU$1115,86,0)</f>
        <v>0</v>
      </c>
    </row>
    <row r="288" spans="1:28" ht="17.25" customHeight="1" x14ac:dyDescent="0.3">
      <c r="A288" s="35">
        <v>277</v>
      </c>
      <c r="B288" s="17">
        <v>44572</v>
      </c>
      <c r="C288" s="18">
        <v>44574</v>
      </c>
      <c r="D288" s="31" t="s">
        <v>2476</v>
      </c>
      <c r="E288" s="20" t="s">
        <v>210</v>
      </c>
      <c r="F288" s="20" t="s">
        <v>814</v>
      </c>
      <c r="G288" s="36">
        <v>57680000</v>
      </c>
      <c r="H288" s="19">
        <v>44913</v>
      </c>
      <c r="I288" s="21" t="s">
        <v>351</v>
      </c>
      <c r="J288" s="34" t="s">
        <v>1744</v>
      </c>
      <c r="K288" s="22"/>
      <c r="L288" s="37">
        <v>0</v>
      </c>
      <c r="M288" s="25">
        <v>0</v>
      </c>
      <c r="N288" s="24">
        <f t="shared" si="19"/>
        <v>57680000</v>
      </c>
      <c r="O288" s="39">
        <v>0.58407079646017701</v>
      </c>
      <c r="P288" s="27"/>
      <c r="Q288" s="28"/>
      <c r="R288" s="38"/>
      <c r="T288" s="19">
        <v>44573</v>
      </c>
      <c r="V288" s="45">
        <f t="shared" si="20"/>
        <v>339</v>
      </c>
      <c r="W288" s="44">
        <v>44772</v>
      </c>
      <c r="X288" s="46">
        <f t="shared" si="21"/>
        <v>198</v>
      </c>
      <c r="Y288" s="47">
        <f t="shared" si="22"/>
        <v>0.58407079646017701</v>
      </c>
      <c r="AA288" s="44">
        <f>VLOOKUP(A288,'[2]BASE 2022'!$E$5:$EU$1115,87,0)</f>
        <v>0</v>
      </c>
      <c r="AB288" s="44">
        <f>VLOOKUP(A288,'[2]BASE 2022'!$E$5:$EU$1115,86,0)</f>
        <v>0</v>
      </c>
    </row>
    <row r="289" spans="1:28" ht="17.25" customHeight="1" x14ac:dyDescent="0.3">
      <c r="A289" s="35">
        <v>278</v>
      </c>
      <c r="B289" s="17">
        <v>44572</v>
      </c>
      <c r="C289" s="18">
        <v>44574</v>
      </c>
      <c r="D289" s="31" t="s">
        <v>2476</v>
      </c>
      <c r="E289" s="20" t="s">
        <v>431</v>
      </c>
      <c r="F289" s="20" t="s">
        <v>456</v>
      </c>
      <c r="G289" s="36">
        <v>106914000</v>
      </c>
      <c r="H289" s="19">
        <v>44923</v>
      </c>
      <c r="I289" s="21" t="s">
        <v>351</v>
      </c>
      <c r="J289" s="34" t="s">
        <v>1745</v>
      </c>
      <c r="K289" s="22"/>
      <c r="L289" s="37">
        <v>0</v>
      </c>
      <c r="M289" s="25">
        <v>0</v>
      </c>
      <c r="N289" s="24">
        <f t="shared" si="19"/>
        <v>106914000</v>
      </c>
      <c r="O289" s="39">
        <v>0.56733524355300857</v>
      </c>
      <c r="P289" s="27"/>
      <c r="Q289" s="28"/>
      <c r="R289" s="38"/>
      <c r="T289" s="19">
        <v>44573</v>
      </c>
      <c r="V289" s="45">
        <f t="shared" si="20"/>
        <v>349</v>
      </c>
      <c r="W289" s="44">
        <v>44772</v>
      </c>
      <c r="X289" s="46">
        <f t="shared" si="21"/>
        <v>198</v>
      </c>
      <c r="Y289" s="47">
        <f t="shared" si="22"/>
        <v>0.56733524355300857</v>
      </c>
      <c r="AA289" s="44">
        <f>VLOOKUP(A289,'[2]BASE 2022'!$E$5:$EU$1115,87,0)</f>
        <v>0</v>
      </c>
      <c r="AB289" s="44">
        <f>VLOOKUP(A289,'[2]BASE 2022'!$E$5:$EU$1115,86,0)</f>
        <v>0</v>
      </c>
    </row>
    <row r="290" spans="1:28" ht="17.25" customHeight="1" x14ac:dyDescent="0.3">
      <c r="A290" s="35">
        <v>279</v>
      </c>
      <c r="B290" s="17">
        <v>44573</v>
      </c>
      <c r="C290" s="18">
        <v>44579</v>
      </c>
      <c r="D290" s="31" t="s">
        <v>2476</v>
      </c>
      <c r="E290" s="20" t="s">
        <v>2387</v>
      </c>
      <c r="F290" s="20" t="s">
        <v>815</v>
      </c>
      <c r="G290" s="36">
        <v>117265500</v>
      </c>
      <c r="H290" s="19">
        <v>44912</v>
      </c>
      <c r="I290" s="21" t="s">
        <v>351</v>
      </c>
      <c r="J290" s="34" t="s">
        <v>1746</v>
      </c>
      <c r="K290" s="22"/>
      <c r="L290" s="37">
        <v>0</v>
      </c>
      <c r="M290" s="25">
        <v>0</v>
      </c>
      <c r="N290" s="24">
        <f t="shared" si="19"/>
        <v>117265500</v>
      </c>
      <c r="O290" s="39">
        <v>0.57957957957957962</v>
      </c>
      <c r="P290" s="27"/>
      <c r="Q290" s="28"/>
      <c r="R290" s="38"/>
      <c r="T290" s="19">
        <v>44574</v>
      </c>
      <c r="V290" s="45">
        <f t="shared" si="20"/>
        <v>333</v>
      </c>
      <c r="W290" s="44">
        <v>44772</v>
      </c>
      <c r="X290" s="46">
        <f t="shared" si="21"/>
        <v>193</v>
      </c>
      <c r="Y290" s="47">
        <f t="shared" si="22"/>
        <v>0.57957957957957962</v>
      </c>
      <c r="AA290" s="44">
        <f>VLOOKUP(A290,'[2]BASE 2022'!$E$5:$EU$1115,87,0)</f>
        <v>0</v>
      </c>
      <c r="AB290" s="44">
        <f>VLOOKUP(A290,'[2]BASE 2022'!$E$5:$EU$1115,86,0)</f>
        <v>0</v>
      </c>
    </row>
    <row r="291" spans="1:28" ht="17.25" customHeight="1" x14ac:dyDescent="0.3">
      <c r="A291" s="35">
        <v>280</v>
      </c>
      <c r="B291" s="17">
        <v>44573</v>
      </c>
      <c r="C291" s="18">
        <v>44574</v>
      </c>
      <c r="D291" s="31" t="s">
        <v>2476</v>
      </c>
      <c r="E291" s="20" t="s">
        <v>115</v>
      </c>
      <c r="F291" s="20" t="s">
        <v>816</v>
      </c>
      <c r="G291" s="36">
        <v>67980000</v>
      </c>
      <c r="H291" s="19">
        <v>44907</v>
      </c>
      <c r="I291" s="21" t="s">
        <v>351</v>
      </c>
      <c r="J291" s="34" t="s">
        <v>1747</v>
      </c>
      <c r="K291" s="22"/>
      <c r="L291" s="37">
        <v>0</v>
      </c>
      <c r="M291" s="25">
        <v>0</v>
      </c>
      <c r="N291" s="24">
        <f t="shared" si="19"/>
        <v>67980000</v>
      </c>
      <c r="O291" s="39">
        <v>0.59459459459459463</v>
      </c>
      <c r="P291" s="27"/>
      <c r="Q291" s="28"/>
      <c r="R291" s="38"/>
      <c r="T291" s="19">
        <v>44573</v>
      </c>
      <c r="V291" s="45">
        <f t="shared" si="20"/>
        <v>333</v>
      </c>
      <c r="W291" s="44">
        <v>44772</v>
      </c>
      <c r="X291" s="46">
        <f t="shared" si="21"/>
        <v>198</v>
      </c>
      <c r="Y291" s="47">
        <f t="shared" si="22"/>
        <v>0.59459459459459463</v>
      </c>
      <c r="AA291" s="44">
        <f>VLOOKUP(A291,'[2]BASE 2022'!$E$5:$EU$1115,87,0)</f>
        <v>0</v>
      </c>
      <c r="AB291" s="44">
        <f>VLOOKUP(A291,'[2]BASE 2022'!$E$5:$EU$1115,86,0)</f>
        <v>0</v>
      </c>
    </row>
    <row r="292" spans="1:28" ht="17.25" customHeight="1" x14ac:dyDescent="0.3">
      <c r="A292" s="35">
        <v>281</v>
      </c>
      <c r="B292" s="17">
        <v>44573</v>
      </c>
      <c r="C292" s="18">
        <v>44574</v>
      </c>
      <c r="D292" s="31" t="s">
        <v>2476</v>
      </c>
      <c r="E292" s="20" t="s">
        <v>1270</v>
      </c>
      <c r="F292" s="20" t="s">
        <v>817</v>
      </c>
      <c r="G292" s="36">
        <v>122595750</v>
      </c>
      <c r="H292" s="19">
        <v>44922</v>
      </c>
      <c r="I292" s="21" t="s">
        <v>351</v>
      </c>
      <c r="J292" s="34" t="s">
        <v>1748</v>
      </c>
      <c r="K292" s="22"/>
      <c r="L292" s="37">
        <v>0</v>
      </c>
      <c r="M292" s="25">
        <v>0</v>
      </c>
      <c r="N292" s="24">
        <f t="shared" si="19"/>
        <v>122595750</v>
      </c>
      <c r="O292" s="39">
        <v>0.56896551724137934</v>
      </c>
      <c r="P292" s="27"/>
      <c r="Q292" s="28"/>
      <c r="R292" s="38"/>
      <c r="T292" s="19">
        <v>44573</v>
      </c>
      <c r="V292" s="45">
        <f t="shared" si="20"/>
        <v>348</v>
      </c>
      <c r="W292" s="44">
        <v>44772</v>
      </c>
      <c r="X292" s="46">
        <f t="shared" si="21"/>
        <v>198</v>
      </c>
      <c r="Y292" s="47">
        <f t="shared" si="22"/>
        <v>0.56896551724137934</v>
      </c>
      <c r="AA292" s="44">
        <f>VLOOKUP(A292,'[2]BASE 2022'!$E$5:$EU$1115,87,0)</f>
        <v>0</v>
      </c>
      <c r="AB292" s="44">
        <f>VLOOKUP(A292,'[2]BASE 2022'!$E$5:$EU$1115,86,0)</f>
        <v>0</v>
      </c>
    </row>
    <row r="293" spans="1:28" ht="17.25" customHeight="1" x14ac:dyDescent="0.3">
      <c r="A293" s="35">
        <v>282</v>
      </c>
      <c r="B293" s="17">
        <v>44573</v>
      </c>
      <c r="C293" s="18">
        <v>44578</v>
      </c>
      <c r="D293" s="31" t="s">
        <v>2476</v>
      </c>
      <c r="E293" s="20" t="s">
        <v>442</v>
      </c>
      <c r="F293" s="20" t="s">
        <v>818</v>
      </c>
      <c r="G293" s="36">
        <v>58300000</v>
      </c>
      <c r="H293" s="19">
        <v>44911</v>
      </c>
      <c r="I293" s="21" t="s">
        <v>351</v>
      </c>
      <c r="J293" s="34" t="s">
        <v>1749</v>
      </c>
      <c r="K293" s="22"/>
      <c r="L293" s="37">
        <v>0</v>
      </c>
      <c r="M293" s="25">
        <v>0</v>
      </c>
      <c r="N293" s="24">
        <f t="shared" si="19"/>
        <v>58300000</v>
      </c>
      <c r="O293" s="39">
        <v>0.58258258258258255</v>
      </c>
      <c r="P293" s="27"/>
      <c r="Q293" s="28"/>
      <c r="R293" s="38"/>
      <c r="T293" s="19">
        <v>44573</v>
      </c>
      <c r="V293" s="45">
        <f t="shared" si="20"/>
        <v>333</v>
      </c>
      <c r="W293" s="44">
        <v>44772</v>
      </c>
      <c r="X293" s="46">
        <f t="shared" si="21"/>
        <v>194</v>
      </c>
      <c r="Y293" s="47">
        <f t="shared" si="22"/>
        <v>0.58258258258258255</v>
      </c>
      <c r="AA293" s="44">
        <f>VLOOKUP(A293,'[2]BASE 2022'!$E$5:$EU$1115,87,0)</f>
        <v>0</v>
      </c>
      <c r="AB293" s="44">
        <f>VLOOKUP(A293,'[2]BASE 2022'!$E$5:$EU$1115,86,0)</f>
        <v>0</v>
      </c>
    </row>
    <row r="294" spans="1:28" ht="17.25" customHeight="1" x14ac:dyDescent="0.3">
      <c r="A294" s="35">
        <v>283</v>
      </c>
      <c r="B294" s="17">
        <v>44573</v>
      </c>
      <c r="C294" s="18">
        <v>44578</v>
      </c>
      <c r="D294" s="31" t="s">
        <v>2476</v>
      </c>
      <c r="E294" s="20" t="s">
        <v>1271</v>
      </c>
      <c r="F294" s="20" t="s">
        <v>740</v>
      </c>
      <c r="G294" s="36">
        <v>37080000</v>
      </c>
      <c r="H294" s="19">
        <v>44850</v>
      </c>
      <c r="I294" s="21" t="s">
        <v>351</v>
      </c>
      <c r="J294" s="34" t="s">
        <v>1750</v>
      </c>
      <c r="K294" s="22">
        <v>1</v>
      </c>
      <c r="L294" s="37">
        <v>18540000</v>
      </c>
      <c r="M294" s="25">
        <v>0</v>
      </c>
      <c r="N294" s="24">
        <f t="shared" si="19"/>
        <v>55620000</v>
      </c>
      <c r="O294" s="39">
        <v>0.71323529411764708</v>
      </c>
      <c r="P294" s="27"/>
      <c r="Q294" s="28"/>
      <c r="R294" s="38"/>
      <c r="T294" s="19">
        <v>44573</v>
      </c>
      <c r="V294" s="45">
        <f t="shared" si="20"/>
        <v>272</v>
      </c>
      <c r="W294" s="44">
        <v>44772</v>
      </c>
      <c r="X294" s="46">
        <f t="shared" si="21"/>
        <v>194</v>
      </c>
      <c r="Y294" s="47">
        <f t="shared" si="22"/>
        <v>0.71323529411764708</v>
      </c>
      <c r="AA294" s="44">
        <f>VLOOKUP(A294,'[2]BASE 2022'!$E$5:$EU$1115,87,0)</f>
        <v>44759</v>
      </c>
      <c r="AB294" s="44">
        <f>VLOOKUP(A294,'[2]BASE 2022'!$E$5:$EU$1115,86,0)</f>
        <v>44754</v>
      </c>
    </row>
    <row r="295" spans="1:28" ht="17.25" customHeight="1" x14ac:dyDescent="0.3">
      <c r="A295" s="35">
        <v>284</v>
      </c>
      <c r="B295" s="17">
        <v>44573</v>
      </c>
      <c r="C295" s="18">
        <v>44575</v>
      </c>
      <c r="D295" s="31" t="s">
        <v>2476</v>
      </c>
      <c r="E295" s="20" t="s">
        <v>382</v>
      </c>
      <c r="F295" s="20" t="s">
        <v>740</v>
      </c>
      <c r="G295" s="36">
        <v>37080000</v>
      </c>
      <c r="H295" s="19">
        <v>44847</v>
      </c>
      <c r="I295" s="21" t="s">
        <v>351</v>
      </c>
      <c r="J295" s="34" t="s">
        <v>1751</v>
      </c>
      <c r="K295" s="22">
        <v>1</v>
      </c>
      <c r="L295" s="37">
        <v>18540000</v>
      </c>
      <c r="M295" s="25">
        <v>0</v>
      </c>
      <c r="N295" s="24">
        <f t="shared" si="19"/>
        <v>55620000</v>
      </c>
      <c r="O295" s="39">
        <v>0.72426470588235292</v>
      </c>
      <c r="P295" s="27"/>
      <c r="Q295" s="28"/>
      <c r="R295" s="38"/>
      <c r="T295" s="19">
        <v>44573</v>
      </c>
      <c r="V295" s="45">
        <f t="shared" si="20"/>
        <v>272</v>
      </c>
      <c r="W295" s="44">
        <v>44772</v>
      </c>
      <c r="X295" s="46">
        <f t="shared" si="21"/>
        <v>197</v>
      </c>
      <c r="Y295" s="47">
        <f t="shared" si="22"/>
        <v>0.72426470588235292</v>
      </c>
      <c r="AA295" s="44">
        <f>VLOOKUP(A295,'[2]BASE 2022'!$E$5:$EU$1115,87,0)</f>
        <v>44756</v>
      </c>
      <c r="AB295" s="44">
        <f>VLOOKUP(A295,'[2]BASE 2022'!$E$5:$EU$1115,86,0)</f>
        <v>44755</v>
      </c>
    </row>
    <row r="296" spans="1:28" ht="17.25" customHeight="1" x14ac:dyDescent="0.3">
      <c r="A296" s="35">
        <v>285</v>
      </c>
      <c r="B296" s="17">
        <v>44573</v>
      </c>
      <c r="C296" s="18">
        <v>44575</v>
      </c>
      <c r="D296" s="31" t="s">
        <v>2476</v>
      </c>
      <c r="E296" s="20" t="s">
        <v>31</v>
      </c>
      <c r="F296" s="20" t="s">
        <v>819</v>
      </c>
      <c r="G296" s="36">
        <v>80300000</v>
      </c>
      <c r="H296" s="19">
        <v>44908</v>
      </c>
      <c r="I296" s="21" t="s">
        <v>351</v>
      </c>
      <c r="J296" s="34" t="s">
        <v>1752</v>
      </c>
      <c r="K296" s="22"/>
      <c r="L296" s="37">
        <v>0</v>
      </c>
      <c r="M296" s="25">
        <v>0</v>
      </c>
      <c r="N296" s="24">
        <f t="shared" si="19"/>
        <v>80300000</v>
      </c>
      <c r="O296" s="39">
        <v>0.59159159159159158</v>
      </c>
      <c r="P296" s="27"/>
      <c r="Q296" s="28"/>
      <c r="R296" s="38"/>
      <c r="T296" s="19">
        <v>44573</v>
      </c>
      <c r="V296" s="45">
        <f t="shared" si="20"/>
        <v>333</v>
      </c>
      <c r="W296" s="44">
        <v>44772</v>
      </c>
      <c r="X296" s="46">
        <f t="shared" si="21"/>
        <v>197</v>
      </c>
      <c r="Y296" s="47">
        <f t="shared" si="22"/>
        <v>0.59159159159159158</v>
      </c>
      <c r="AA296" s="44">
        <f>VLOOKUP(A296,'[2]BASE 2022'!$E$5:$EU$1115,87,0)</f>
        <v>0</v>
      </c>
      <c r="AB296" s="44">
        <f>VLOOKUP(A296,'[2]BASE 2022'!$E$5:$EU$1115,86,0)</f>
        <v>0</v>
      </c>
    </row>
    <row r="297" spans="1:28" ht="17.25" customHeight="1" x14ac:dyDescent="0.3">
      <c r="A297" s="35">
        <v>286</v>
      </c>
      <c r="B297" s="17">
        <v>44573</v>
      </c>
      <c r="C297" s="18">
        <v>44574</v>
      </c>
      <c r="D297" s="31" t="s">
        <v>2476</v>
      </c>
      <c r="E297" s="20" t="s">
        <v>1272</v>
      </c>
      <c r="F297" s="20" t="s">
        <v>820</v>
      </c>
      <c r="G297" s="36">
        <v>80300000</v>
      </c>
      <c r="H297" s="19">
        <v>44907</v>
      </c>
      <c r="I297" s="21" t="s">
        <v>351</v>
      </c>
      <c r="J297" s="34" t="s">
        <v>1753</v>
      </c>
      <c r="K297" s="22"/>
      <c r="L297" s="37">
        <v>0</v>
      </c>
      <c r="M297" s="25">
        <v>0</v>
      </c>
      <c r="N297" s="24">
        <f t="shared" si="19"/>
        <v>80300000</v>
      </c>
      <c r="O297" s="39">
        <v>0.59459459459459463</v>
      </c>
      <c r="P297" s="27"/>
      <c r="Q297" s="28"/>
      <c r="R297" s="38"/>
      <c r="T297" s="19">
        <v>44573</v>
      </c>
      <c r="V297" s="45">
        <f t="shared" si="20"/>
        <v>333</v>
      </c>
      <c r="W297" s="44">
        <v>44772</v>
      </c>
      <c r="X297" s="46">
        <f t="shared" si="21"/>
        <v>198</v>
      </c>
      <c r="Y297" s="47">
        <f t="shared" si="22"/>
        <v>0.59459459459459463</v>
      </c>
      <c r="AA297" s="44">
        <f>VLOOKUP(A297,'[2]BASE 2022'!$E$5:$EU$1115,87,0)</f>
        <v>0</v>
      </c>
      <c r="AB297" s="44">
        <f>VLOOKUP(A297,'[2]BASE 2022'!$E$5:$EU$1115,86,0)</f>
        <v>0</v>
      </c>
    </row>
    <row r="298" spans="1:28" ht="17.25" customHeight="1" x14ac:dyDescent="0.3">
      <c r="A298" s="35">
        <v>287</v>
      </c>
      <c r="B298" s="17">
        <v>44573</v>
      </c>
      <c r="C298" s="18">
        <v>44578</v>
      </c>
      <c r="D298" s="31" t="s">
        <v>2476</v>
      </c>
      <c r="E298" s="20" t="s">
        <v>42</v>
      </c>
      <c r="F298" s="20" t="s">
        <v>821</v>
      </c>
      <c r="G298" s="36">
        <v>80300000</v>
      </c>
      <c r="H298" s="19">
        <v>44911</v>
      </c>
      <c r="I298" s="21" t="s">
        <v>351</v>
      </c>
      <c r="J298" s="34" t="s">
        <v>1754</v>
      </c>
      <c r="K298" s="22"/>
      <c r="L298" s="37">
        <v>0</v>
      </c>
      <c r="M298" s="25">
        <v>0</v>
      </c>
      <c r="N298" s="24">
        <f t="shared" si="19"/>
        <v>80300000</v>
      </c>
      <c r="O298" s="39">
        <v>0.58258258258258255</v>
      </c>
      <c r="P298" s="27"/>
      <c r="Q298" s="28"/>
      <c r="R298" s="38"/>
      <c r="T298" s="19">
        <v>44574</v>
      </c>
      <c r="V298" s="45">
        <f t="shared" si="20"/>
        <v>333</v>
      </c>
      <c r="W298" s="44">
        <v>44772</v>
      </c>
      <c r="X298" s="46">
        <f t="shared" si="21"/>
        <v>194</v>
      </c>
      <c r="Y298" s="47">
        <f t="shared" si="22"/>
        <v>0.58258258258258255</v>
      </c>
      <c r="AA298" s="44">
        <f>VLOOKUP(A298,'[2]BASE 2022'!$E$5:$EU$1115,87,0)</f>
        <v>0</v>
      </c>
      <c r="AB298" s="44">
        <f>VLOOKUP(A298,'[2]BASE 2022'!$E$5:$EU$1115,86,0)</f>
        <v>0</v>
      </c>
    </row>
    <row r="299" spans="1:28" ht="17.25" customHeight="1" x14ac:dyDescent="0.3">
      <c r="A299" s="35">
        <v>288</v>
      </c>
      <c r="B299" s="17">
        <v>44573</v>
      </c>
      <c r="C299" s="18">
        <v>44578</v>
      </c>
      <c r="D299" s="31" t="s">
        <v>2476</v>
      </c>
      <c r="E299" s="20" t="s">
        <v>475</v>
      </c>
      <c r="F299" s="20" t="s">
        <v>822</v>
      </c>
      <c r="G299" s="36">
        <v>80300000</v>
      </c>
      <c r="H299" s="19">
        <v>44911</v>
      </c>
      <c r="I299" s="21" t="s">
        <v>351</v>
      </c>
      <c r="J299" s="34" t="s">
        <v>1755</v>
      </c>
      <c r="K299" s="22"/>
      <c r="L299" s="37">
        <v>0</v>
      </c>
      <c r="M299" s="25">
        <v>0</v>
      </c>
      <c r="N299" s="24">
        <f t="shared" si="19"/>
        <v>80300000</v>
      </c>
      <c r="O299" s="39">
        <v>0.58258258258258255</v>
      </c>
      <c r="P299" s="27"/>
      <c r="Q299" s="28"/>
      <c r="R299" s="38"/>
      <c r="T299" s="19">
        <v>44574</v>
      </c>
      <c r="V299" s="45">
        <f t="shared" si="20"/>
        <v>333</v>
      </c>
      <c r="W299" s="44">
        <v>44772</v>
      </c>
      <c r="X299" s="46">
        <f t="shared" si="21"/>
        <v>194</v>
      </c>
      <c r="Y299" s="47">
        <f t="shared" si="22"/>
        <v>0.58258258258258255</v>
      </c>
      <c r="AA299" s="44">
        <f>VLOOKUP(A299,'[2]BASE 2022'!$E$5:$EU$1115,87,0)</f>
        <v>0</v>
      </c>
      <c r="AB299" s="44">
        <f>VLOOKUP(A299,'[2]BASE 2022'!$E$5:$EU$1115,86,0)</f>
        <v>0</v>
      </c>
    </row>
    <row r="300" spans="1:28" ht="17.25" customHeight="1" x14ac:dyDescent="0.3">
      <c r="A300" s="35">
        <v>289</v>
      </c>
      <c r="B300" s="17">
        <v>44573</v>
      </c>
      <c r="C300" s="18">
        <v>44578</v>
      </c>
      <c r="D300" s="31" t="s">
        <v>2476</v>
      </c>
      <c r="E300" s="20" t="s">
        <v>43</v>
      </c>
      <c r="F300" s="20" t="s">
        <v>823</v>
      </c>
      <c r="G300" s="36">
        <v>80300000</v>
      </c>
      <c r="H300" s="19">
        <v>44911</v>
      </c>
      <c r="I300" s="21" t="s">
        <v>351</v>
      </c>
      <c r="J300" s="34" t="s">
        <v>1756</v>
      </c>
      <c r="K300" s="22"/>
      <c r="L300" s="37">
        <v>0</v>
      </c>
      <c r="M300" s="25">
        <v>0</v>
      </c>
      <c r="N300" s="24">
        <f t="shared" si="19"/>
        <v>80300000</v>
      </c>
      <c r="O300" s="39">
        <v>0.58258258258258255</v>
      </c>
      <c r="P300" s="27"/>
      <c r="Q300" s="28"/>
      <c r="R300" s="38"/>
      <c r="T300" s="19">
        <v>44574</v>
      </c>
      <c r="V300" s="45">
        <f t="shared" si="20"/>
        <v>333</v>
      </c>
      <c r="W300" s="44">
        <v>44772</v>
      </c>
      <c r="X300" s="46">
        <f t="shared" si="21"/>
        <v>194</v>
      </c>
      <c r="Y300" s="47">
        <f t="shared" si="22"/>
        <v>0.58258258258258255</v>
      </c>
      <c r="AA300" s="44">
        <f>VLOOKUP(A300,'[2]BASE 2022'!$E$5:$EU$1115,87,0)</f>
        <v>0</v>
      </c>
      <c r="AB300" s="44">
        <f>VLOOKUP(A300,'[2]BASE 2022'!$E$5:$EU$1115,86,0)</f>
        <v>0</v>
      </c>
    </row>
    <row r="301" spans="1:28" ht="17.25" customHeight="1" x14ac:dyDescent="0.3">
      <c r="A301" s="35">
        <v>290</v>
      </c>
      <c r="B301" s="17">
        <v>44573</v>
      </c>
      <c r="C301" s="18">
        <v>44578</v>
      </c>
      <c r="D301" s="31" t="s">
        <v>2476</v>
      </c>
      <c r="E301" s="20" t="s">
        <v>1273</v>
      </c>
      <c r="F301" s="20" t="s">
        <v>821</v>
      </c>
      <c r="G301" s="36">
        <v>80300000</v>
      </c>
      <c r="H301" s="19">
        <v>44911</v>
      </c>
      <c r="I301" s="21" t="s">
        <v>351</v>
      </c>
      <c r="J301" s="34" t="s">
        <v>1757</v>
      </c>
      <c r="K301" s="22"/>
      <c r="L301" s="37">
        <v>0</v>
      </c>
      <c r="M301" s="25">
        <v>0</v>
      </c>
      <c r="N301" s="24">
        <f t="shared" si="19"/>
        <v>80300000</v>
      </c>
      <c r="O301" s="39">
        <v>0.58258258258258255</v>
      </c>
      <c r="P301" s="27"/>
      <c r="Q301" s="28"/>
      <c r="R301" s="38"/>
      <c r="T301" s="19">
        <v>44574</v>
      </c>
      <c r="V301" s="45">
        <f t="shared" si="20"/>
        <v>333</v>
      </c>
      <c r="W301" s="44">
        <v>44772</v>
      </c>
      <c r="X301" s="46">
        <f t="shared" si="21"/>
        <v>194</v>
      </c>
      <c r="Y301" s="47">
        <f t="shared" si="22"/>
        <v>0.58258258258258255</v>
      </c>
      <c r="AA301" s="44">
        <f>VLOOKUP(A301,'[2]BASE 2022'!$E$5:$EU$1115,87,0)</f>
        <v>0</v>
      </c>
      <c r="AB301" s="44">
        <f>VLOOKUP(A301,'[2]BASE 2022'!$E$5:$EU$1115,86,0)</f>
        <v>0</v>
      </c>
    </row>
    <row r="302" spans="1:28" ht="17.25" customHeight="1" x14ac:dyDescent="0.3">
      <c r="A302" s="35">
        <v>291</v>
      </c>
      <c r="B302" s="17">
        <v>44573</v>
      </c>
      <c r="C302" s="18">
        <v>44580</v>
      </c>
      <c r="D302" s="31" t="s">
        <v>2476</v>
      </c>
      <c r="E302" s="20" t="s">
        <v>1274</v>
      </c>
      <c r="F302" s="20" t="s">
        <v>824</v>
      </c>
      <c r="G302" s="36">
        <v>74800000</v>
      </c>
      <c r="H302" s="19">
        <v>44913</v>
      </c>
      <c r="I302" s="21" t="s">
        <v>351</v>
      </c>
      <c r="J302" s="34" t="s">
        <v>1758</v>
      </c>
      <c r="K302" s="22"/>
      <c r="L302" s="37">
        <v>0</v>
      </c>
      <c r="M302" s="25">
        <v>0</v>
      </c>
      <c r="N302" s="24">
        <f t="shared" si="19"/>
        <v>74800000</v>
      </c>
      <c r="O302" s="39">
        <v>0.57657657657657657</v>
      </c>
      <c r="P302" s="27"/>
      <c r="Q302" s="28"/>
      <c r="R302" s="38"/>
      <c r="T302" s="19">
        <v>44573</v>
      </c>
      <c r="V302" s="45">
        <f t="shared" si="20"/>
        <v>333</v>
      </c>
      <c r="W302" s="44">
        <v>44772</v>
      </c>
      <c r="X302" s="46">
        <f t="shared" si="21"/>
        <v>192</v>
      </c>
      <c r="Y302" s="47">
        <f t="shared" si="22"/>
        <v>0.57657657657657657</v>
      </c>
      <c r="AA302" s="44">
        <f>VLOOKUP(A302,'[2]BASE 2022'!$E$5:$EU$1115,87,0)</f>
        <v>0</v>
      </c>
      <c r="AB302" s="44">
        <f>VLOOKUP(A302,'[2]BASE 2022'!$E$5:$EU$1115,86,0)</f>
        <v>0</v>
      </c>
    </row>
    <row r="303" spans="1:28" ht="17.25" customHeight="1" x14ac:dyDescent="0.3">
      <c r="A303" s="35">
        <v>292</v>
      </c>
      <c r="B303" s="17">
        <v>44573</v>
      </c>
      <c r="C303" s="18">
        <v>44581</v>
      </c>
      <c r="D303" s="31" t="s">
        <v>2476</v>
      </c>
      <c r="E303" s="20" t="s">
        <v>296</v>
      </c>
      <c r="F303" s="20" t="s">
        <v>825</v>
      </c>
      <c r="G303" s="36">
        <v>74800000</v>
      </c>
      <c r="H303" s="19">
        <v>44926</v>
      </c>
      <c r="I303" s="21" t="s">
        <v>351</v>
      </c>
      <c r="J303" s="34" t="s">
        <v>1759</v>
      </c>
      <c r="K303" s="22"/>
      <c r="L303" s="37">
        <v>0</v>
      </c>
      <c r="M303" s="25">
        <v>0</v>
      </c>
      <c r="N303" s="24">
        <f t="shared" si="19"/>
        <v>74800000</v>
      </c>
      <c r="O303" s="39">
        <v>0.55362318840579705</v>
      </c>
      <c r="P303" s="27"/>
      <c r="Q303" s="28"/>
      <c r="R303" s="38"/>
      <c r="T303" s="19">
        <v>44574</v>
      </c>
      <c r="V303" s="45">
        <f t="shared" si="20"/>
        <v>345</v>
      </c>
      <c r="W303" s="44">
        <v>44772</v>
      </c>
      <c r="X303" s="46">
        <f t="shared" si="21"/>
        <v>191</v>
      </c>
      <c r="Y303" s="47">
        <f t="shared" si="22"/>
        <v>0.55362318840579705</v>
      </c>
      <c r="AA303" s="44">
        <f>VLOOKUP(A303,'[2]BASE 2022'!$E$5:$EU$1115,87,0)</f>
        <v>0</v>
      </c>
      <c r="AB303" s="44">
        <f>VLOOKUP(A303,'[2]BASE 2022'!$E$5:$EU$1115,86,0)</f>
        <v>0</v>
      </c>
    </row>
    <row r="304" spans="1:28" ht="17.25" customHeight="1" x14ac:dyDescent="0.3">
      <c r="A304" s="35">
        <v>293</v>
      </c>
      <c r="B304" s="17">
        <v>44573</v>
      </c>
      <c r="C304" s="18">
        <v>44578</v>
      </c>
      <c r="D304" s="31" t="s">
        <v>2476</v>
      </c>
      <c r="E304" s="20" t="s">
        <v>90</v>
      </c>
      <c r="F304" s="20" t="s">
        <v>826</v>
      </c>
      <c r="G304" s="36">
        <v>46200000</v>
      </c>
      <c r="H304" s="19">
        <v>44850</v>
      </c>
      <c r="I304" s="21" t="s">
        <v>351</v>
      </c>
      <c r="J304" s="34" t="s">
        <v>1760</v>
      </c>
      <c r="K304" s="22">
        <v>1</v>
      </c>
      <c r="L304" s="37">
        <v>23100000</v>
      </c>
      <c r="M304" s="25">
        <v>0</v>
      </c>
      <c r="N304" s="24">
        <f t="shared" si="19"/>
        <v>69300000</v>
      </c>
      <c r="O304" s="39">
        <v>0.71323529411764708</v>
      </c>
      <c r="P304" s="27"/>
      <c r="Q304" s="28"/>
      <c r="R304" s="38"/>
      <c r="T304" s="19">
        <v>44574</v>
      </c>
      <c r="V304" s="45">
        <f t="shared" si="20"/>
        <v>272</v>
      </c>
      <c r="W304" s="44">
        <v>44772</v>
      </c>
      <c r="X304" s="46">
        <f t="shared" si="21"/>
        <v>194</v>
      </c>
      <c r="Y304" s="47">
        <f t="shared" si="22"/>
        <v>0.71323529411764708</v>
      </c>
      <c r="AA304" s="44">
        <f>VLOOKUP(A304,'[2]BASE 2022'!$E$5:$EU$1115,87,0)</f>
        <v>44759</v>
      </c>
      <c r="AB304" s="44">
        <f>VLOOKUP(A304,'[2]BASE 2022'!$E$5:$EU$1115,86,0)</f>
        <v>44754</v>
      </c>
    </row>
    <row r="305" spans="1:28" ht="17.25" customHeight="1" x14ac:dyDescent="0.3">
      <c r="A305" s="35">
        <v>294</v>
      </c>
      <c r="B305" s="17">
        <v>44573</v>
      </c>
      <c r="C305" s="18">
        <v>44578</v>
      </c>
      <c r="D305" s="31" t="s">
        <v>2476</v>
      </c>
      <c r="E305" s="20" t="s">
        <v>1275</v>
      </c>
      <c r="F305" s="20" t="s">
        <v>827</v>
      </c>
      <c r="G305" s="36">
        <v>103021635</v>
      </c>
      <c r="H305" s="19">
        <v>44927</v>
      </c>
      <c r="I305" s="21" t="s">
        <v>351</v>
      </c>
      <c r="J305" s="34" t="s">
        <v>1761</v>
      </c>
      <c r="K305" s="22"/>
      <c r="L305" s="37">
        <v>0</v>
      </c>
      <c r="M305" s="25">
        <v>0</v>
      </c>
      <c r="N305" s="24">
        <f t="shared" si="19"/>
        <v>103021635</v>
      </c>
      <c r="O305" s="39">
        <v>0.55587392550143266</v>
      </c>
      <c r="P305" s="27"/>
      <c r="Q305" s="28"/>
      <c r="R305" s="38"/>
      <c r="T305" s="19">
        <v>44573</v>
      </c>
      <c r="V305" s="45">
        <f t="shared" si="20"/>
        <v>349</v>
      </c>
      <c r="W305" s="44">
        <v>44772</v>
      </c>
      <c r="X305" s="46">
        <f t="shared" si="21"/>
        <v>194</v>
      </c>
      <c r="Y305" s="47">
        <f t="shared" si="22"/>
        <v>0.55587392550143266</v>
      </c>
      <c r="AA305" s="44">
        <f>VLOOKUP(A305,'[2]BASE 2022'!$E$5:$EU$1115,87,0)</f>
        <v>0</v>
      </c>
      <c r="AB305" s="44">
        <f>VLOOKUP(A305,'[2]BASE 2022'!$E$5:$EU$1115,86,0)</f>
        <v>0</v>
      </c>
    </row>
    <row r="306" spans="1:28" ht="17.25" customHeight="1" x14ac:dyDescent="0.3">
      <c r="A306" s="35">
        <v>295</v>
      </c>
      <c r="B306" s="17">
        <v>44573</v>
      </c>
      <c r="C306" s="18">
        <v>44580</v>
      </c>
      <c r="D306" s="31" t="s">
        <v>2476</v>
      </c>
      <c r="E306" s="20" t="s">
        <v>1276</v>
      </c>
      <c r="F306" s="20" t="s">
        <v>828</v>
      </c>
      <c r="G306" s="36">
        <v>106605000</v>
      </c>
      <c r="H306" s="19">
        <v>44929</v>
      </c>
      <c r="I306" s="21" t="s">
        <v>351</v>
      </c>
      <c r="J306" s="34" t="s">
        <v>1762</v>
      </c>
      <c r="K306" s="22"/>
      <c r="L306" s="37">
        <v>0</v>
      </c>
      <c r="M306" s="25">
        <v>0</v>
      </c>
      <c r="N306" s="24">
        <f t="shared" si="19"/>
        <v>106605000</v>
      </c>
      <c r="O306" s="39">
        <v>0.55014326647564471</v>
      </c>
      <c r="P306" s="27"/>
      <c r="Q306" s="28"/>
      <c r="R306" s="38"/>
      <c r="T306" s="19">
        <v>44573</v>
      </c>
      <c r="V306" s="45">
        <f t="shared" si="20"/>
        <v>349</v>
      </c>
      <c r="W306" s="44">
        <v>44772</v>
      </c>
      <c r="X306" s="46">
        <f t="shared" si="21"/>
        <v>192</v>
      </c>
      <c r="Y306" s="47">
        <f t="shared" si="22"/>
        <v>0.55014326647564471</v>
      </c>
      <c r="AA306" s="44">
        <f>VLOOKUP(A306,'[2]BASE 2022'!$E$5:$EU$1115,87,0)</f>
        <v>0</v>
      </c>
      <c r="AB306" s="44">
        <f>VLOOKUP(A306,'[2]BASE 2022'!$E$5:$EU$1115,86,0)</f>
        <v>0</v>
      </c>
    </row>
    <row r="307" spans="1:28" ht="17.25" customHeight="1" x14ac:dyDescent="0.3">
      <c r="A307" s="35">
        <v>296</v>
      </c>
      <c r="B307" s="17">
        <v>44573</v>
      </c>
      <c r="C307" s="18">
        <v>44574</v>
      </c>
      <c r="D307" s="31" t="s">
        <v>2477</v>
      </c>
      <c r="E307" s="20" t="s">
        <v>161</v>
      </c>
      <c r="F307" s="20" t="s">
        <v>829</v>
      </c>
      <c r="G307" s="36">
        <v>31971035</v>
      </c>
      <c r="H307" s="19">
        <v>44922</v>
      </c>
      <c r="I307" s="21" t="s">
        <v>351</v>
      </c>
      <c r="J307" s="34" t="s">
        <v>1763</v>
      </c>
      <c r="K307" s="22"/>
      <c r="L307" s="37">
        <v>0</v>
      </c>
      <c r="M307" s="25">
        <v>0</v>
      </c>
      <c r="N307" s="24">
        <f t="shared" si="19"/>
        <v>31971035</v>
      </c>
      <c r="O307" s="39">
        <v>0.56896551724137934</v>
      </c>
      <c r="P307" s="27"/>
      <c r="Q307" s="28"/>
      <c r="R307" s="38"/>
      <c r="T307" s="19">
        <v>44573</v>
      </c>
      <c r="V307" s="45">
        <f t="shared" si="20"/>
        <v>348</v>
      </c>
      <c r="W307" s="44">
        <v>44772</v>
      </c>
      <c r="X307" s="46">
        <f t="shared" si="21"/>
        <v>198</v>
      </c>
      <c r="Y307" s="47">
        <f t="shared" si="22"/>
        <v>0.56896551724137934</v>
      </c>
      <c r="AA307" s="44">
        <f>VLOOKUP(A307,'[2]BASE 2022'!$E$5:$EU$1115,87,0)</f>
        <v>0</v>
      </c>
      <c r="AB307" s="44">
        <f>VLOOKUP(A307,'[2]BASE 2022'!$E$5:$EU$1115,86,0)</f>
        <v>0</v>
      </c>
    </row>
    <row r="308" spans="1:28" ht="17.25" customHeight="1" x14ac:dyDescent="0.3">
      <c r="A308" s="35">
        <v>297</v>
      </c>
      <c r="B308" s="17">
        <v>44573</v>
      </c>
      <c r="C308" s="18">
        <v>44574</v>
      </c>
      <c r="D308" s="31" t="s">
        <v>2476</v>
      </c>
      <c r="E308" s="20" t="s">
        <v>37</v>
      </c>
      <c r="F308" s="20" t="s">
        <v>830</v>
      </c>
      <c r="G308" s="36">
        <v>50600000</v>
      </c>
      <c r="H308" s="19">
        <v>44922</v>
      </c>
      <c r="I308" s="21" t="s">
        <v>351</v>
      </c>
      <c r="J308" s="34" t="s">
        <v>1764</v>
      </c>
      <c r="K308" s="22"/>
      <c r="L308" s="37">
        <v>0</v>
      </c>
      <c r="M308" s="25">
        <v>0</v>
      </c>
      <c r="N308" s="24">
        <f t="shared" si="19"/>
        <v>50600000</v>
      </c>
      <c r="O308" s="39">
        <v>0.56896551724137934</v>
      </c>
      <c r="P308" s="27"/>
      <c r="Q308" s="28"/>
      <c r="R308" s="38"/>
      <c r="T308" s="19">
        <v>44573</v>
      </c>
      <c r="V308" s="45">
        <f t="shared" si="20"/>
        <v>348</v>
      </c>
      <c r="W308" s="44">
        <v>44772</v>
      </c>
      <c r="X308" s="46">
        <f t="shared" si="21"/>
        <v>198</v>
      </c>
      <c r="Y308" s="47">
        <f t="shared" si="22"/>
        <v>0.56896551724137934</v>
      </c>
      <c r="AA308" s="44">
        <f>VLOOKUP(A308,'[2]BASE 2022'!$E$5:$EU$1115,87,0)</f>
        <v>0</v>
      </c>
      <c r="AB308" s="44">
        <f>VLOOKUP(A308,'[2]BASE 2022'!$E$5:$EU$1115,86,0)</f>
        <v>0</v>
      </c>
    </row>
    <row r="309" spans="1:28" ht="17.25" customHeight="1" x14ac:dyDescent="0.3">
      <c r="A309" s="35">
        <v>298</v>
      </c>
      <c r="B309" s="17">
        <v>44573</v>
      </c>
      <c r="C309" s="18">
        <v>44574</v>
      </c>
      <c r="D309" s="31" t="s">
        <v>2476</v>
      </c>
      <c r="E309" s="20" t="s">
        <v>229</v>
      </c>
      <c r="F309" s="20" t="s">
        <v>831</v>
      </c>
      <c r="G309" s="36">
        <v>73600000</v>
      </c>
      <c r="H309" s="19">
        <v>44922</v>
      </c>
      <c r="I309" s="21" t="s">
        <v>351</v>
      </c>
      <c r="J309" s="34" t="s">
        <v>1765</v>
      </c>
      <c r="K309" s="22"/>
      <c r="L309" s="37">
        <v>0</v>
      </c>
      <c r="M309" s="25">
        <v>0</v>
      </c>
      <c r="N309" s="24">
        <f t="shared" si="19"/>
        <v>73600000</v>
      </c>
      <c r="O309" s="39">
        <v>0.56896551724137934</v>
      </c>
      <c r="P309" s="27"/>
      <c r="Q309" s="28"/>
      <c r="R309" s="38"/>
      <c r="T309" s="19">
        <v>44573</v>
      </c>
      <c r="V309" s="45">
        <f t="shared" si="20"/>
        <v>348</v>
      </c>
      <c r="W309" s="44">
        <v>44772</v>
      </c>
      <c r="X309" s="46">
        <f t="shared" si="21"/>
        <v>198</v>
      </c>
      <c r="Y309" s="47">
        <f t="shared" si="22"/>
        <v>0.56896551724137934</v>
      </c>
      <c r="AA309" s="44">
        <f>VLOOKUP(A309,'[2]BASE 2022'!$E$5:$EU$1115,87,0)</f>
        <v>0</v>
      </c>
      <c r="AB309" s="44">
        <f>VLOOKUP(A309,'[2]BASE 2022'!$E$5:$EU$1115,86,0)</f>
        <v>0</v>
      </c>
    </row>
    <row r="310" spans="1:28" ht="17.25" customHeight="1" x14ac:dyDescent="0.3">
      <c r="A310" s="35">
        <v>299</v>
      </c>
      <c r="B310" s="17">
        <v>44573</v>
      </c>
      <c r="C310" s="18">
        <v>44574</v>
      </c>
      <c r="D310" s="31" t="s">
        <v>2477</v>
      </c>
      <c r="E310" s="20" t="s">
        <v>1277</v>
      </c>
      <c r="F310" s="20" t="s">
        <v>149</v>
      </c>
      <c r="G310" s="36">
        <v>50600000</v>
      </c>
      <c r="H310" s="19">
        <v>44922</v>
      </c>
      <c r="I310" s="21" t="s">
        <v>351</v>
      </c>
      <c r="J310" s="34" t="s">
        <v>1766</v>
      </c>
      <c r="K310" s="22"/>
      <c r="L310" s="37">
        <v>0</v>
      </c>
      <c r="M310" s="25">
        <v>0</v>
      </c>
      <c r="N310" s="24">
        <f t="shared" si="19"/>
        <v>50600000</v>
      </c>
      <c r="O310" s="39">
        <v>0.56896551724137934</v>
      </c>
      <c r="P310" s="27"/>
      <c r="Q310" s="28"/>
      <c r="R310" s="38"/>
      <c r="T310" s="19">
        <v>44573</v>
      </c>
      <c r="V310" s="45">
        <f t="shared" si="20"/>
        <v>348</v>
      </c>
      <c r="W310" s="44">
        <v>44772</v>
      </c>
      <c r="X310" s="46">
        <f t="shared" si="21"/>
        <v>198</v>
      </c>
      <c r="Y310" s="47">
        <f t="shared" si="22"/>
        <v>0.56896551724137934</v>
      </c>
      <c r="AA310" s="44">
        <f>VLOOKUP(A310,'[2]BASE 2022'!$E$5:$EU$1115,87,0)</f>
        <v>0</v>
      </c>
      <c r="AB310" s="44">
        <f>VLOOKUP(A310,'[2]BASE 2022'!$E$5:$EU$1115,86,0)</f>
        <v>0</v>
      </c>
    </row>
    <row r="311" spans="1:28" ht="17.25" customHeight="1" x14ac:dyDescent="0.3">
      <c r="A311" s="35">
        <v>300</v>
      </c>
      <c r="B311" s="17">
        <v>44573</v>
      </c>
      <c r="C311" s="18">
        <v>44573</v>
      </c>
      <c r="D311" s="31" t="s">
        <v>2476</v>
      </c>
      <c r="E311" s="20" t="s">
        <v>2492</v>
      </c>
      <c r="F311" s="20" t="s">
        <v>659</v>
      </c>
      <c r="G311" s="36">
        <v>37080000</v>
      </c>
      <c r="H311" s="19">
        <v>44753</v>
      </c>
      <c r="I311" s="21" t="s">
        <v>351</v>
      </c>
      <c r="J311" s="34" t="s">
        <v>1767</v>
      </c>
      <c r="K311" s="22"/>
      <c r="L311" s="37">
        <v>0</v>
      </c>
      <c r="M311" s="25">
        <v>0</v>
      </c>
      <c r="N311" s="24">
        <f t="shared" si="19"/>
        <v>37080000</v>
      </c>
      <c r="O311" s="39">
        <v>1</v>
      </c>
      <c r="P311" s="27"/>
      <c r="Q311" s="28"/>
      <c r="R311" s="38"/>
      <c r="T311" s="19">
        <v>44573</v>
      </c>
      <c r="V311" s="45">
        <f t="shared" si="20"/>
        <v>180</v>
      </c>
      <c r="W311" s="44">
        <v>44772</v>
      </c>
      <c r="X311" s="46">
        <f t="shared" si="21"/>
        <v>199</v>
      </c>
      <c r="Y311" s="47">
        <f t="shared" si="22"/>
        <v>1.1055555555555556</v>
      </c>
      <c r="AA311" s="44">
        <f>VLOOKUP(A311,'[2]BASE 2022'!$E$5:$EU$1115,87,0)</f>
        <v>0</v>
      </c>
      <c r="AB311" s="44">
        <f>VLOOKUP(A311,'[2]BASE 2022'!$E$5:$EU$1115,86,0)</f>
        <v>0</v>
      </c>
    </row>
    <row r="312" spans="1:28" ht="17.25" customHeight="1" x14ac:dyDescent="0.3">
      <c r="A312" s="35">
        <v>301</v>
      </c>
      <c r="B312" s="17">
        <v>44573</v>
      </c>
      <c r="C312" s="18">
        <v>44574</v>
      </c>
      <c r="D312" s="31" t="s">
        <v>2477</v>
      </c>
      <c r="E312" s="20" t="s">
        <v>206</v>
      </c>
      <c r="F312" s="20" t="s">
        <v>832</v>
      </c>
      <c r="G312" s="36">
        <v>50600000</v>
      </c>
      <c r="H312" s="19">
        <v>44922</v>
      </c>
      <c r="I312" s="21" t="s">
        <v>351</v>
      </c>
      <c r="J312" s="34" t="s">
        <v>1768</v>
      </c>
      <c r="K312" s="22"/>
      <c r="L312" s="37">
        <v>0</v>
      </c>
      <c r="M312" s="25">
        <v>0</v>
      </c>
      <c r="N312" s="24">
        <f t="shared" si="19"/>
        <v>50600000</v>
      </c>
      <c r="O312" s="39">
        <v>0.56896551724137934</v>
      </c>
      <c r="P312" s="27"/>
      <c r="Q312" s="28"/>
      <c r="R312" s="38"/>
      <c r="T312" s="19">
        <v>44573</v>
      </c>
      <c r="V312" s="45">
        <f t="shared" si="20"/>
        <v>348</v>
      </c>
      <c r="W312" s="44">
        <v>44772</v>
      </c>
      <c r="X312" s="46">
        <f t="shared" si="21"/>
        <v>198</v>
      </c>
      <c r="Y312" s="47">
        <f t="shared" si="22"/>
        <v>0.56896551724137934</v>
      </c>
      <c r="AA312" s="44">
        <f>VLOOKUP(A312,'[2]BASE 2022'!$E$5:$EU$1115,87,0)</f>
        <v>0</v>
      </c>
      <c r="AB312" s="44">
        <f>VLOOKUP(A312,'[2]BASE 2022'!$E$5:$EU$1115,86,0)</f>
        <v>0</v>
      </c>
    </row>
    <row r="313" spans="1:28" ht="17.25" customHeight="1" x14ac:dyDescent="0.3">
      <c r="A313" s="35">
        <v>302</v>
      </c>
      <c r="B313" s="17">
        <v>44574</v>
      </c>
      <c r="C313" s="18">
        <v>44579</v>
      </c>
      <c r="D313" s="31" t="s">
        <v>2477</v>
      </c>
      <c r="E313" s="20" t="s">
        <v>527</v>
      </c>
      <c r="F313" s="20" t="s">
        <v>833</v>
      </c>
      <c r="G313" s="36">
        <v>24903000</v>
      </c>
      <c r="H313" s="19">
        <v>44851</v>
      </c>
      <c r="I313" s="21" t="s">
        <v>351</v>
      </c>
      <c r="J313" s="34" t="s">
        <v>1769</v>
      </c>
      <c r="K313" s="22"/>
      <c r="L313" s="37">
        <v>0</v>
      </c>
      <c r="M313" s="25">
        <v>0</v>
      </c>
      <c r="N313" s="24">
        <f t="shared" si="19"/>
        <v>24903000</v>
      </c>
      <c r="O313" s="39">
        <v>0.7095588235294118</v>
      </c>
      <c r="P313" s="27"/>
      <c r="Q313" s="28"/>
      <c r="R313" s="38"/>
      <c r="T313" s="19">
        <v>44575</v>
      </c>
      <c r="V313" s="45">
        <f t="shared" si="20"/>
        <v>272</v>
      </c>
      <c r="W313" s="44">
        <v>44772</v>
      </c>
      <c r="X313" s="46">
        <f t="shared" si="21"/>
        <v>193</v>
      </c>
      <c r="Y313" s="47">
        <f t="shared" si="22"/>
        <v>0.7095588235294118</v>
      </c>
      <c r="AA313" s="44">
        <f>VLOOKUP(A313,'[2]BASE 2022'!$E$5:$EU$1115,87,0)</f>
        <v>0</v>
      </c>
      <c r="AB313" s="44">
        <f>VLOOKUP(A313,'[2]BASE 2022'!$E$5:$EU$1115,86,0)</f>
        <v>0</v>
      </c>
    </row>
    <row r="314" spans="1:28" ht="17.25" customHeight="1" x14ac:dyDescent="0.3">
      <c r="A314" s="35">
        <v>303</v>
      </c>
      <c r="B314" s="17">
        <v>44573</v>
      </c>
      <c r="C314" s="18">
        <v>44580</v>
      </c>
      <c r="D314" s="31" t="s">
        <v>2476</v>
      </c>
      <c r="E314" s="20" t="s">
        <v>2341</v>
      </c>
      <c r="F314" s="20" t="s">
        <v>834</v>
      </c>
      <c r="G314" s="36">
        <v>31800000</v>
      </c>
      <c r="H314" s="19">
        <v>44760</v>
      </c>
      <c r="I314" s="21" t="s">
        <v>351</v>
      </c>
      <c r="J314" s="34" t="s">
        <v>1770</v>
      </c>
      <c r="K314" s="22"/>
      <c r="L314" s="37">
        <v>0</v>
      </c>
      <c r="M314" s="25">
        <v>0</v>
      </c>
      <c r="N314" s="24">
        <f t="shared" si="19"/>
        <v>31800000</v>
      </c>
      <c r="O314" s="39">
        <v>1</v>
      </c>
      <c r="P314" s="27"/>
      <c r="Q314" s="28"/>
      <c r="R314" s="38"/>
      <c r="T314" s="19">
        <v>44574</v>
      </c>
      <c r="V314" s="45">
        <f t="shared" si="20"/>
        <v>180</v>
      </c>
      <c r="W314" s="44">
        <v>44772</v>
      </c>
      <c r="X314" s="46">
        <f t="shared" si="21"/>
        <v>192</v>
      </c>
      <c r="Y314" s="47">
        <f t="shared" si="22"/>
        <v>1.0666666666666667</v>
      </c>
      <c r="AA314" s="44">
        <f>VLOOKUP(A314,'[2]BASE 2022'!$E$5:$EU$1115,87,0)</f>
        <v>0</v>
      </c>
      <c r="AB314" s="44">
        <f>VLOOKUP(A314,'[2]BASE 2022'!$E$5:$EU$1115,86,0)</f>
        <v>0</v>
      </c>
    </row>
    <row r="315" spans="1:28" ht="17.25" customHeight="1" x14ac:dyDescent="0.3">
      <c r="A315" s="35">
        <v>304</v>
      </c>
      <c r="B315" s="17">
        <v>44573</v>
      </c>
      <c r="C315" s="18">
        <v>44581</v>
      </c>
      <c r="D315" s="31" t="s">
        <v>2476</v>
      </c>
      <c r="E315" s="20" t="s">
        <v>1278</v>
      </c>
      <c r="F315" s="20" t="s">
        <v>835</v>
      </c>
      <c r="G315" s="36">
        <v>74800000</v>
      </c>
      <c r="H315" s="19">
        <v>44914</v>
      </c>
      <c r="I315" s="21" t="s">
        <v>351</v>
      </c>
      <c r="J315" s="34" t="s">
        <v>1771</v>
      </c>
      <c r="K315" s="22"/>
      <c r="L315" s="37">
        <v>0</v>
      </c>
      <c r="M315" s="25">
        <v>0</v>
      </c>
      <c r="N315" s="24">
        <f t="shared" si="19"/>
        <v>74800000</v>
      </c>
      <c r="O315" s="39">
        <v>0.57357357357357353</v>
      </c>
      <c r="P315" s="27"/>
      <c r="Q315" s="28"/>
      <c r="R315" s="38"/>
      <c r="T315" s="19">
        <v>44574</v>
      </c>
      <c r="V315" s="45">
        <f t="shared" si="20"/>
        <v>333</v>
      </c>
      <c r="W315" s="44">
        <v>44772</v>
      </c>
      <c r="X315" s="46">
        <f t="shared" si="21"/>
        <v>191</v>
      </c>
      <c r="Y315" s="47">
        <f t="shared" si="22"/>
        <v>0.57357357357357353</v>
      </c>
      <c r="AA315" s="44">
        <f>VLOOKUP(A315,'[2]BASE 2022'!$E$5:$EU$1115,87,0)</f>
        <v>0</v>
      </c>
      <c r="AB315" s="44">
        <f>VLOOKUP(A315,'[2]BASE 2022'!$E$5:$EU$1115,86,0)</f>
        <v>0</v>
      </c>
    </row>
    <row r="316" spans="1:28" ht="17.25" customHeight="1" x14ac:dyDescent="0.3">
      <c r="A316" s="35">
        <v>305</v>
      </c>
      <c r="B316" s="17">
        <v>44573</v>
      </c>
      <c r="C316" s="18">
        <v>44585</v>
      </c>
      <c r="D316" s="31" t="s">
        <v>2476</v>
      </c>
      <c r="E316" s="20" t="s">
        <v>503</v>
      </c>
      <c r="F316" s="20" t="s">
        <v>836</v>
      </c>
      <c r="G316" s="36">
        <v>157500000</v>
      </c>
      <c r="H316" s="19">
        <v>45588</v>
      </c>
      <c r="I316" s="21" t="s">
        <v>2471</v>
      </c>
      <c r="J316" s="34" t="s">
        <v>1772</v>
      </c>
      <c r="K316" s="22">
        <v>1</v>
      </c>
      <c r="L316" s="37">
        <v>12910333</v>
      </c>
      <c r="M316" s="25">
        <v>0</v>
      </c>
      <c r="N316" s="24">
        <f t="shared" si="19"/>
        <v>170410333</v>
      </c>
      <c r="O316" s="39">
        <v>0.1864406779661017</v>
      </c>
      <c r="P316" s="27"/>
      <c r="Q316" s="28"/>
      <c r="R316" s="38"/>
      <c r="T316" s="19">
        <v>44585</v>
      </c>
      <c r="V316" s="45">
        <f t="shared" si="20"/>
        <v>1003</v>
      </c>
      <c r="W316" s="44">
        <v>44772</v>
      </c>
      <c r="X316" s="46">
        <f t="shared" si="21"/>
        <v>187</v>
      </c>
      <c r="Y316" s="47">
        <f t="shared" si="22"/>
        <v>0.1864406779661017</v>
      </c>
      <c r="AA316" s="44">
        <f>VLOOKUP(A316,'[2]BASE 2022'!$E$5:$EU$1115,87,0)</f>
        <v>0</v>
      </c>
      <c r="AB316" s="44">
        <f>VLOOKUP(A316,'[2]BASE 2022'!$E$5:$EU$1115,86,0)</f>
        <v>0</v>
      </c>
    </row>
    <row r="317" spans="1:28" ht="17.25" customHeight="1" x14ac:dyDescent="0.3">
      <c r="A317" s="35">
        <v>306</v>
      </c>
      <c r="B317" s="17">
        <v>44573</v>
      </c>
      <c r="C317" s="18">
        <v>44581</v>
      </c>
      <c r="D317" s="31" t="s">
        <v>2476</v>
      </c>
      <c r="E317" s="20" t="s">
        <v>297</v>
      </c>
      <c r="F317" s="20" t="s">
        <v>837</v>
      </c>
      <c r="G317" s="36">
        <v>104500000</v>
      </c>
      <c r="H317" s="19">
        <v>44914</v>
      </c>
      <c r="I317" s="21" t="s">
        <v>351</v>
      </c>
      <c r="J317" s="34" t="s">
        <v>1773</v>
      </c>
      <c r="K317" s="22"/>
      <c r="L317" s="37">
        <v>0</v>
      </c>
      <c r="M317" s="25">
        <v>0</v>
      </c>
      <c r="N317" s="24">
        <f t="shared" si="19"/>
        <v>104500000</v>
      </c>
      <c r="O317" s="39">
        <v>0.57357357357357353</v>
      </c>
      <c r="P317" s="27"/>
      <c r="Q317" s="28"/>
      <c r="R317" s="38"/>
      <c r="T317" s="19">
        <v>44574</v>
      </c>
      <c r="V317" s="45">
        <f t="shared" si="20"/>
        <v>333</v>
      </c>
      <c r="W317" s="44">
        <v>44772</v>
      </c>
      <c r="X317" s="46">
        <f t="shared" si="21"/>
        <v>191</v>
      </c>
      <c r="Y317" s="47">
        <f t="shared" si="22"/>
        <v>0.57357357357357353</v>
      </c>
      <c r="AA317" s="44">
        <f>VLOOKUP(A317,'[2]BASE 2022'!$E$5:$EU$1115,87,0)</f>
        <v>0</v>
      </c>
      <c r="AB317" s="44">
        <f>VLOOKUP(A317,'[2]BASE 2022'!$E$5:$EU$1115,86,0)</f>
        <v>0</v>
      </c>
    </row>
    <row r="318" spans="1:28" ht="17.25" customHeight="1" x14ac:dyDescent="0.3">
      <c r="A318" s="35">
        <v>307</v>
      </c>
      <c r="B318" s="17">
        <v>44573</v>
      </c>
      <c r="C318" s="18">
        <v>44575</v>
      </c>
      <c r="D318" s="31" t="s">
        <v>2476</v>
      </c>
      <c r="E318" s="20" t="s">
        <v>1279</v>
      </c>
      <c r="F318" s="20" t="s">
        <v>824</v>
      </c>
      <c r="G318" s="36">
        <v>74800000</v>
      </c>
      <c r="H318" s="19">
        <v>44908</v>
      </c>
      <c r="I318" s="21" t="s">
        <v>351</v>
      </c>
      <c r="J318" s="34" t="s">
        <v>1774</v>
      </c>
      <c r="K318" s="22"/>
      <c r="L318" s="37">
        <v>0</v>
      </c>
      <c r="M318" s="25">
        <v>0</v>
      </c>
      <c r="N318" s="24">
        <f t="shared" si="19"/>
        <v>74800000</v>
      </c>
      <c r="O318" s="39">
        <v>0.59159159159159158</v>
      </c>
      <c r="P318" s="27"/>
      <c r="Q318" s="28"/>
      <c r="R318" s="38"/>
      <c r="T318" s="19">
        <v>44574</v>
      </c>
      <c r="V318" s="45">
        <f t="shared" si="20"/>
        <v>333</v>
      </c>
      <c r="W318" s="44">
        <v>44772</v>
      </c>
      <c r="X318" s="46">
        <f t="shared" si="21"/>
        <v>197</v>
      </c>
      <c r="Y318" s="47">
        <f t="shared" si="22"/>
        <v>0.59159159159159158</v>
      </c>
      <c r="AA318" s="44">
        <f>VLOOKUP(A318,'[2]BASE 2022'!$E$5:$EU$1115,87,0)</f>
        <v>0</v>
      </c>
      <c r="AB318" s="44">
        <f>VLOOKUP(A318,'[2]BASE 2022'!$E$5:$EU$1115,86,0)</f>
        <v>0</v>
      </c>
    </row>
    <row r="319" spans="1:28" ht="17.25" customHeight="1" x14ac:dyDescent="0.3">
      <c r="A319" s="35">
        <v>308</v>
      </c>
      <c r="B319" s="17">
        <v>44574</v>
      </c>
      <c r="C319" s="18">
        <v>44579</v>
      </c>
      <c r="D319" s="31" t="s">
        <v>2476</v>
      </c>
      <c r="E319" s="20" t="s">
        <v>1280</v>
      </c>
      <c r="F319" s="20" t="s">
        <v>838</v>
      </c>
      <c r="G319" s="36">
        <v>80300000</v>
      </c>
      <c r="H319" s="19">
        <v>44912</v>
      </c>
      <c r="I319" s="21" t="s">
        <v>351</v>
      </c>
      <c r="J319" s="34" t="s">
        <v>1775</v>
      </c>
      <c r="K319" s="22"/>
      <c r="L319" s="37">
        <v>0</v>
      </c>
      <c r="M319" s="25">
        <v>0</v>
      </c>
      <c r="N319" s="24">
        <f t="shared" si="19"/>
        <v>80300000</v>
      </c>
      <c r="O319" s="39">
        <v>0.57957957957957962</v>
      </c>
      <c r="P319" s="27"/>
      <c r="Q319" s="28"/>
      <c r="R319" s="38"/>
      <c r="T319" s="19">
        <v>44575</v>
      </c>
      <c r="V319" s="45">
        <f t="shared" si="20"/>
        <v>333</v>
      </c>
      <c r="W319" s="44">
        <v>44772</v>
      </c>
      <c r="X319" s="46">
        <f t="shared" si="21"/>
        <v>193</v>
      </c>
      <c r="Y319" s="47">
        <f t="shared" si="22"/>
        <v>0.57957957957957962</v>
      </c>
      <c r="AA319" s="44">
        <f>VLOOKUP(A319,'[2]BASE 2022'!$E$5:$EU$1115,87,0)</f>
        <v>0</v>
      </c>
      <c r="AB319" s="44">
        <f>VLOOKUP(A319,'[2]BASE 2022'!$E$5:$EU$1115,86,0)</f>
        <v>0</v>
      </c>
    </row>
    <row r="320" spans="1:28" ht="17.25" customHeight="1" x14ac:dyDescent="0.3">
      <c r="A320" s="35">
        <v>309</v>
      </c>
      <c r="B320" s="17">
        <v>44574</v>
      </c>
      <c r="C320" s="18">
        <v>44575</v>
      </c>
      <c r="D320" s="31" t="s">
        <v>2476</v>
      </c>
      <c r="E320" s="20" t="s">
        <v>443</v>
      </c>
      <c r="F320" s="20" t="s">
        <v>839</v>
      </c>
      <c r="G320" s="36">
        <v>80300000</v>
      </c>
      <c r="H320" s="19">
        <v>44908</v>
      </c>
      <c r="I320" s="21" t="s">
        <v>351</v>
      </c>
      <c r="J320" s="34" t="s">
        <v>1776</v>
      </c>
      <c r="K320" s="22"/>
      <c r="L320" s="37">
        <v>0</v>
      </c>
      <c r="M320" s="25">
        <v>0</v>
      </c>
      <c r="N320" s="24">
        <f t="shared" si="19"/>
        <v>80300000</v>
      </c>
      <c r="O320" s="39">
        <v>0.59159159159159158</v>
      </c>
      <c r="P320" s="27"/>
      <c r="Q320" s="28"/>
      <c r="R320" s="38"/>
      <c r="T320" s="19">
        <v>44574</v>
      </c>
      <c r="V320" s="45">
        <f t="shared" si="20"/>
        <v>333</v>
      </c>
      <c r="W320" s="44">
        <v>44772</v>
      </c>
      <c r="X320" s="46">
        <f t="shared" si="21"/>
        <v>197</v>
      </c>
      <c r="Y320" s="47">
        <f t="shared" si="22"/>
        <v>0.59159159159159158</v>
      </c>
      <c r="AA320" s="44">
        <f>VLOOKUP(A320,'[2]BASE 2022'!$E$5:$EU$1115,87,0)</f>
        <v>0</v>
      </c>
      <c r="AB320" s="44">
        <f>VLOOKUP(A320,'[2]BASE 2022'!$E$5:$EU$1115,86,0)</f>
        <v>0</v>
      </c>
    </row>
    <row r="321" spans="1:28" ht="17.25" customHeight="1" x14ac:dyDescent="0.3">
      <c r="A321" s="35">
        <v>310</v>
      </c>
      <c r="B321" s="17">
        <v>44573</v>
      </c>
      <c r="C321" s="18">
        <v>44579</v>
      </c>
      <c r="D321" s="31" t="s">
        <v>2476</v>
      </c>
      <c r="E321" s="20" t="s">
        <v>1281</v>
      </c>
      <c r="F321" s="20" t="s">
        <v>840</v>
      </c>
      <c r="G321" s="36">
        <v>74800000</v>
      </c>
      <c r="H321" s="19">
        <v>44912</v>
      </c>
      <c r="I321" s="21" t="s">
        <v>351</v>
      </c>
      <c r="J321" s="34" t="s">
        <v>1777</v>
      </c>
      <c r="K321" s="22"/>
      <c r="L321" s="37">
        <v>0</v>
      </c>
      <c r="M321" s="25">
        <v>0</v>
      </c>
      <c r="N321" s="24">
        <f t="shared" si="19"/>
        <v>74800000</v>
      </c>
      <c r="O321" s="39">
        <v>0.57957957957957962</v>
      </c>
      <c r="P321" s="27"/>
      <c r="Q321" s="28"/>
      <c r="R321" s="38"/>
      <c r="T321" s="19">
        <v>44574</v>
      </c>
      <c r="V321" s="45">
        <f t="shared" si="20"/>
        <v>333</v>
      </c>
      <c r="W321" s="44">
        <v>44772</v>
      </c>
      <c r="X321" s="46">
        <f t="shared" si="21"/>
        <v>193</v>
      </c>
      <c r="Y321" s="47">
        <f t="shared" si="22"/>
        <v>0.57957957957957962</v>
      </c>
      <c r="AA321" s="44">
        <f>VLOOKUP(A321,'[2]BASE 2022'!$E$5:$EU$1115,87,0)</f>
        <v>0</v>
      </c>
      <c r="AB321" s="44">
        <f>VLOOKUP(A321,'[2]BASE 2022'!$E$5:$EU$1115,86,0)</f>
        <v>0</v>
      </c>
    </row>
    <row r="322" spans="1:28" ht="17.25" customHeight="1" x14ac:dyDescent="0.3">
      <c r="A322" s="35">
        <v>311</v>
      </c>
      <c r="B322" s="17">
        <v>44573</v>
      </c>
      <c r="C322" s="18">
        <v>44575</v>
      </c>
      <c r="D322" s="31" t="s">
        <v>2476</v>
      </c>
      <c r="E322" s="20" t="s">
        <v>89</v>
      </c>
      <c r="F322" s="20" t="s">
        <v>841</v>
      </c>
      <c r="G322" s="36">
        <v>161000000</v>
      </c>
      <c r="H322" s="19">
        <v>44923</v>
      </c>
      <c r="I322" s="21" t="s">
        <v>351</v>
      </c>
      <c r="J322" s="34" t="s">
        <v>1778</v>
      </c>
      <c r="K322" s="22"/>
      <c r="L322" s="37">
        <v>0</v>
      </c>
      <c r="M322" s="25">
        <v>0</v>
      </c>
      <c r="N322" s="24">
        <f t="shared" si="19"/>
        <v>161000000</v>
      </c>
      <c r="O322" s="39">
        <v>0.56609195402298851</v>
      </c>
      <c r="P322" s="27"/>
      <c r="Q322" s="28"/>
      <c r="R322" s="38"/>
      <c r="T322" s="19">
        <v>44574</v>
      </c>
      <c r="V322" s="45">
        <f t="shared" si="20"/>
        <v>348</v>
      </c>
      <c r="W322" s="44">
        <v>44772</v>
      </c>
      <c r="X322" s="46">
        <f t="shared" si="21"/>
        <v>197</v>
      </c>
      <c r="Y322" s="47">
        <f t="shared" si="22"/>
        <v>0.56609195402298851</v>
      </c>
      <c r="AA322" s="44">
        <f>VLOOKUP(A322,'[2]BASE 2022'!$E$5:$EU$1115,87,0)</f>
        <v>0</v>
      </c>
      <c r="AB322" s="44">
        <f>VLOOKUP(A322,'[2]BASE 2022'!$E$5:$EU$1115,86,0)</f>
        <v>0</v>
      </c>
    </row>
    <row r="323" spans="1:28" ht="17.25" customHeight="1" x14ac:dyDescent="0.3">
      <c r="A323" s="35">
        <v>312</v>
      </c>
      <c r="B323" s="17">
        <v>44573</v>
      </c>
      <c r="C323" s="18">
        <v>44575</v>
      </c>
      <c r="D323" s="31" t="s">
        <v>2476</v>
      </c>
      <c r="E323" s="20" t="s">
        <v>265</v>
      </c>
      <c r="F323" s="20" t="s">
        <v>294</v>
      </c>
      <c r="G323" s="36">
        <v>65739750</v>
      </c>
      <c r="H323" s="19">
        <v>44923</v>
      </c>
      <c r="I323" s="21" t="s">
        <v>351</v>
      </c>
      <c r="J323" s="34" t="s">
        <v>1779</v>
      </c>
      <c r="K323" s="22"/>
      <c r="L323" s="37">
        <v>0</v>
      </c>
      <c r="M323" s="25">
        <v>0</v>
      </c>
      <c r="N323" s="24">
        <f t="shared" si="19"/>
        <v>65739750</v>
      </c>
      <c r="O323" s="39">
        <v>0.56609195402298851</v>
      </c>
      <c r="P323" s="27"/>
      <c r="Q323" s="28"/>
      <c r="R323" s="38"/>
      <c r="T323" s="19">
        <v>44573</v>
      </c>
      <c r="V323" s="45">
        <f t="shared" si="20"/>
        <v>348</v>
      </c>
      <c r="W323" s="44">
        <v>44772</v>
      </c>
      <c r="X323" s="46">
        <f t="shared" si="21"/>
        <v>197</v>
      </c>
      <c r="Y323" s="47">
        <f t="shared" si="22"/>
        <v>0.56609195402298851</v>
      </c>
      <c r="AA323" s="44">
        <f>VLOOKUP(A323,'[2]BASE 2022'!$E$5:$EU$1115,87,0)</f>
        <v>0</v>
      </c>
      <c r="AB323" s="44">
        <f>VLOOKUP(A323,'[2]BASE 2022'!$E$5:$EU$1115,86,0)</f>
        <v>0</v>
      </c>
    </row>
    <row r="324" spans="1:28" ht="17.25" customHeight="1" x14ac:dyDescent="0.3">
      <c r="A324" s="35">
        <v>313</v>
      </c>
      <c r="B324" s="17">
        <v>44573</v>
      </c>
      <c r="C324" s="18">
        <v>44575</v>
      </c>
      <c r="D324" s="31" t="s">
        <v>2477</v>
      </c>
      <c r="E324" s="20" t="s">
        <v>2493</v>
      </c>
      <c r="F324" s="20" t="s">
        <v>754</v>
      </c>
      <c r="G324" s="36">
        <v>21000000</v>
      </c>
      <c r="H324" s="19">
        <v>44755</v>
      </c>
      <c r="I324" s="21" t="s">
        <v>351</v>
      </c>
      <c r="J324" s="34" t="s">
        <v>1780</v>
      </c>
      <c r="K324" s="22"/>
      <c r="L324" s="37">
        <v>0</v>
      </c>
      <c r="M324" s="25">
        <v>0</v>
      </c>
      <c r="N324" s="24">
        <f t="shared" si="19"/>
        <v>21000000</v>
      </c>
      <c r="O324" s="39">
        <v>1</v>
      </c>
      <c r="P324" s="27"/>
      <c r="Q324" s="28"/>
      <c r="R324" s="38"/>
      <c r="T324" s="19">
        <v>44574</v>
      </c>
      <c r="V324" s="45">
        <f t="shared" si="20"/>
        <v>180</v>
      </c>
      <c r="W324" s="44">
        <v>44772</v>
      </c>
      <c r="X324" s="46">
        <f t="shared" si="21"/>
        <v>197</v>
      </c>
      <c r="Y324" s="47">
        <f t="shared" si="22"/>
        <v>1.0944444444444446</v>
      </c>
      <c r="AA324" s="44">
        <f>VLOOKUP(A324,'[2]BASE 2022'!$E$5:$EU$1115,87,0)</f>
        <v>0</v>
      </c>
      <c r="AB324" s="44">
        <f>VLOOKUP(A324,'[2]BASE 2022'!$E$5:$EU$1115,86,0)</f>
        <v>0</v>
      </c>
    </row>
    <row r="325" spans="1:28" ht="17.25" customHeight="1" x14ac:dyDescent="0.3">
      <c r="A325" s="35">
        <v>314</v>
      </c>
      <c r="B325" s="17">
        <v>44573</v>
      </c>
      <c r="C325" s="18">
        <v>44575</v>
      </c>
      <c r="D325" s="31" t="s">
        <v>2477</v>
      </c>
      <c r="E325" s="20" t="s">
        <v>2580</v>
      </c>
      <c r="F325" s="20" t="s">
        <v>754</v>
      </c>
      <c r="G325" s="36">
        <v>21000000</v>
      </c>
      <c r="H325" s="19">
        <v>44755</v>
      </c>
      <c r="I325" s="21" t="s">
        <v>351</v>
      </c>
      <c r="J325" s="34" t="s">
        <v>1781</v>
      </c>
      <c r="K325" s="22"/>
      <c r="L325" s="37">
        <v>0</v>
      </c>
      <c r="M325" s="25">
        <v>0</v>
      </c>
      <c r="N325" s="24">
        <f t="shared" si="19"/>
        <v>21000000</v>
      </c>
      <c r="O325" s="39">
        <v>1</v>
      </c>
      <c r="P325" s="27"/>
      <c r="Q325" s="28"/>
      <c r="R325" s="38"/>
      <c r="T325" s="19">
        <v>44574</v>
      </c>
      <c r="V325" s="45">
        <f t="shared" si="20"/>
        <v>180</v>
      </c>
      <c r="W325" s="44">
        <v>44772</v>
      </c>
      <c r="X325" s="46">
        <f t="shared" si="21"/>
        <v>197</v>
      </c>
      <c r="Y325" s="47">
        <f t="shared" si="22"/>
        <v>1.0944444444444446</v>
      </c>
      <c r="AA325" s="44">
        <f>VLOOKUP(A325,'[2]BASE 2022'!$E$5:$EU$1115,87,0)</f>
        <v>0</v>
      </c>
      <c r="AB325" s="44">
        <f>VLOOKUP(A325,'[2]BASE 2022'!$E$5:$EU$1115,86,0)</f>
        <v>0</v>
      </c>
    </row>
    <row r="326" spans="1:28" ht="17.25" customHeight="1" x14ac:dyDescent="0.3">
      <c r="A326" s="35">
        <v>315</v>
      </c>
      <c r="B326" s="17">
        <v>44573</v>
      </c>
      <c r="C326" s="18">
        <v>44574</v>
      </c>
      <c r="D326" s="31" t="s">
        <v>2476</v>
      </c>
      <c r="E326" s="20" t="s">
        <v>1282</v>
      </c>
      <c r="F326" s="20" t="s">
        <v>842</v>
      </c>
      <c r="G326" s="36">
        <v>94760000</v>
      </c>
      <c r="H326" s="19">
        <v>44922</v>
      </c>
      <c r="I326" s="21" t="s">
        <v>351</v>
      </c>
      <c r="J326" s="34" t="s">
        <v>1782</v>
      </c>
      <c r="K326" s="22"/>
      <c r="L326" s="37">
        <v>0</v>
      </c>
      <c r="M326" s="25">
        <v>0</v>
      </c>
      <c r="N326" s="24">
        <f t="shared" si="19"/>
        <v>94760000</v>
      </c>
      <c r="O326" s="39">
        <v>0.56896551724137934</v>
      </c>
      <c r="P326" s="27"/>
      <c r="Q326" s="28"/>
      <c r="R326" s="38"/>
      <c r="T326" s="19">
        <v>44573</v>
      </c>
      <c r="V326" s="45">
        <f t="shared" si="20"/>
        <v>348</v>
      </c>
      <c r="W326" s="44">
        <v>44772</v>
      </c>
      <c r="X326" s="46">
        <f t="shared" si="21"/>
        <v>198</v>
      </c>
      <c r="Y326" s="47">
        <f t="shared" si="22"/>
        <v>0.56896551724137934</v>
      </c>
      <c r="AA326" s="44">
        <f>VLOOKUP(A326,'[2]BASE 2022'!$E$5:$EU$1115,87,0)</f>
        <v>0</v>
      </c>
      <c r="AB326" s="44">
        <f>VLOOKUP(A326,'[2]BASE 2022'!$E$5:$EU$1115,86,0)</f>
        <v>0</v>
      </c>
    </row>
    <row r="327" spans="1:28" ht="17.25" customHeight="1" x14ac:dyDescent="0.3">
      <c r="A327" s="35">
        <v>316</v>
      </c>
      <c r="B327" s="17">
        <v>44573</v>
      </c>
      <c r="C327" s="18">
        <v>44579</v>
      </c>
      <c r="D327" s="31" t="s">
        <v>2477</v>
      </c>
      <c r="E327" s="20" t="s">
        <v>1283</v>
      </c>
      <c r="F327" s="20" t="s">
        <v>843</v>
      </c>
      <c r="G327" s="36">
        <v>32445000</v>
      </c>
      <c r="H327" s="19">
        <v>44851</v>
      </c>
      <c r="I327" s="21" t="s">
        <v>351</v>
      </c>
      <c r="J327" s="34" t="s">
        <v>1783</v>
      </c>
      <c r="K327" s="22"/>
      <c r="L327" s="37">
        <v>0</v>
      </c>
      <c r="M327" s="25">
        <v>0</v>
      </c>
      <c r="N327" s="24">
        <f t="shared" si="19"/>
        <v>32445000</v>
      </c>
      <c r="O327" s="39">
        <v>0.7095588235294118</v>
      </c>
      <c r="P327" s="27"/>
      <c r="Q327" s="28"/>
      <c r="R327" s="38"/>
      <c r="T327" s="19">
        <v>44575</v>
      </c>
      <c r="V327" s="45">
        <f t="shared" si="20"/>
        <v>272</v>
      </c>
      <c r="W327" s="44">
        <v>44772</v>
      </c>
      <c r="X327" s="46">
        <f t="shared" si="21"/>
        <v>193</v>
      </c>
      <c r="Y327" s="47">
        <f t="shared" si="22"/>
        <v>0.7095588235294118</v>
      </c>
      <c r="AA327" s="44">
        <f>VLOOKUP(A327,'[2]BASE 2022'!$E$5:$EU$1115,87,0)</f>
        <v>0</v>
      </c>
      <c r="AB327" s="44">
        <f>VLOOKUP(A327,'[2]BASE 2022'!$E$5:$EU$1115,86,0)</f>
        <v>0</v>
      </c>
    </row>
    <row r="328" spans="1:28" ht="17.25" customHeight="1" x14ac:dyDescent="0.3">
      <c r="A328" s="35">
        <v>317</v>
      </c>
      <c r="B328" s="17">
        <v>44573</v>
      </c>
      <c r="C328" s="18">
        <v>44578</v>
      </c>
      <c r="D328" s="31" t="s">
        <v>2476</v>
      </c>
      <c r="E328" s="20" t="s">
        <v>260</v>
      </c>
      <c r="F328" s="20" t="s">
        <v>844</v>
      </c>
      <c r="G328" s="36">
        <v>47700000</v>
      </c>
      <c r="H328" s="19">
        <v>44850</v>
      </c>
      <c r="I328" s="21" t="s">
        <v>351</v>
      </c>
      <c r="J328" s="34" t="s">
        <v>1784</v>
      </c>
      <c r="K328" s="22"/>
      <c r="L328" s="37">
        <v>0</v>
      </c>
      <c r="M328" s="25">
        <v>0</v>
      </c>
      <c r="N328" s="24">
        <f t="shared" si="19"/>
        <v>47700000</v>
      </c>
      <c r="O328" s="39">
        <v>0.71323529411764708</v>
      </c>
      <c r="P328" s="27"/>
      <c r="Q328" s="28"/>
      <c r="R328" s="38"/>
      <c r="T328" s="19">
        <v>44575</v>
      </c>
      <c r="V328" s="45">
        <f t="shared" si="20"/>
        <v>272</v>
      </c>
      <c r="W328" s="44">
        <v>44772</v>
      </c>
      <c r="X328" s="46">
        <f t="shared" si="21"/>
        <v>194</v>
      </c>
      <c r="Y328" s="47">
        <f t="shared" si="22"/>
        <v>0.71323529411764708</v>
      </c>
      <c r="AA328" s="44">
        <f>VLOOKUP(A328,'[2]BASE 2022'!$E$5:$EU$1115,87,0)</f>
        <v>0</v>
      </c>
      <c r="AB328" s="44">
        <f>VLOOKUP(A328,'[2]BASE 2022'!$E$5:$EU$1115,86,0)</f>
        <v>0</v>
      </c>
    </row>
    <row r="329" spans="1:28" ht="17.25" customHeight="1" x14ac:dyDescent="0.3">
      <c r="A329" s="35">
        <v>318</v>
      </c>
      <c r="B329" s="17">
        <v>44574</v>
      </c>
      <c r="C329" s="18">
        <v>44575</v>
      </c>
      <c r="D329" s="31" t="s">
        <v>2476</v>
      </c>
      <c r="E329" s="20" t="s">
        <v>249</v>
      </c>
      <c r="F329" s="20" t="s">
        <v>845</v>
      </c>
      <c r="G329" s="36">
        <v>106605000</v>
      </c>
      <c r="H329" s="19">
        <v>44923</v>
      </c>
      <c r="I329" s="21" t="s">
        <v>351</v>
      </c>
      <c r="J329" s="34" t="s">
        <v>1785</v>
      </c>
      <c r="K329" s="22"/>
      <c r="L329" s="37">
        <v>0</v>
      </c>
      <c r="M329" s="25">
        <v>0</v>
      </c>
      <c r="N329" s="24">
        <f t="shared" si="19"/>
        <v>106605000</v>
      </c>
      <c r="O329" s="39">
        <v>0.56609195402298851</v>
      </c>
      <c r="P329" s="27"/>
      <c r="Q329" s="28"/>
      <c r="R329" s="38"/>
      <c r="T329" s="19">
        <v>44574</v>
      </c>
      <c r="V329" s="45">
        <f t="shared" si="20"/>
        <v>348</v>
      </c>
      <c r="W329" s="44">
        <v>44772</v>
      </c>
      <c r="X329" s="46">
        <f t="shared" si="21"/>
        <v>197</v>
      </c>
      <c r="Y329" s="47">
        <f t="shared" si="22"/>
        <v>0.56609195402298851</v>
      </c>
      <c r="AA329" s="44">
        <f>VLOOKUP(A329,'[2]BASE 2022'!$E$5:$EU$1115,87,0)</f>
        <v>0</v>
      </c>
      <c r="AB329" s="44">
        <f>VLOOKUP(A329,'[2]BASE 2022'!$E$5:$EU$1115,86,0)</f>
        <v>0</v>
      </c>
    </row>
    <row r="330" spans="1:28" ht="17.25" customHeight="1" x14ac:dyDescent="0.3">
      <c r="A330" s="35">
        <v>319</v>
      </c>
      <c r="B330" s="17">
        <v>44573</v>
      </c>
      <c r="C330" s="18">
        <v>44578</v>
      </c>
      <c r="D330" s="31" t="s">
        <v>2476</v>
      </c>
      <c r="E330" s="20" t="s">
        <v>1284</v>
      </c>
      <c r="F330" s="20" t="s">
        <v>846</v>
      </c>
      <c r="G330" s="36">
        <v>82258000</v>
      </c>
      <c r="H330" s="19">
        <v>44911</v>
      </c>
      <c r="I330" s="21" t="s">
        <v>351</v>
      </c>
      <c r="J330" s="34" t="s">
        <v>1786</v>
      </c>
      <c r="K330" s="22"/>
      <c r="L330" s="37">
        <v>0</v>
      </c>
      <c r="M330" s="25">
        <v>0</v>
      </c>
      <c r="N330" s="24">
        <f t="shared" si="19"/>
        <v>82258000</v>
      </c>
      <c r="O330" s="39">
        <v>0.58258258258258255</v>
      </c>
      <c r="P330" s="27"/>
      <c r="Q330" s="28"/>
      <c r="R330" s="38"/>
      <c r="T330" s="19">
        <v>44574</v>
      </c>
      <c r="V330" s="45">
        <f t="shared" si="20"/>
        <v>333</v>
      </c>
      <c r="W330" s="44">
        <v>44772</v>
      </c>
      <c r="X330" s="46">
        <f t="shared" si="21"/>
        <v>194</v>
      </c>
      <c r="Y330" s="47">
        <f t="shared" si="22"/>
        <v>0.58258258258258255</v>
      </c>
      <c r="AA330" s="44">
        <f>VLOOKUP(A330,'[2]BASE 2022'!$E$5:$EU$1115,87,0)</f>
        <v>0</v>
      </c>
      <c r="AB330" s="44">
        <f>VLOOKUP(A330,'[2]BASE 2022'!$E$5:$EU$1115,86,0)</f>
        <v>0</v>
      </c>
    </row>
    <row r="331" spans="1:28" ht="17.25" customHeight="1" x14ac:dyDescent="0.3">
      <c r="A331" s="35">
        <v>320</v>
      </c>
      <c r="B331" s="17">
        <v>44573</v>
      </c>
      <c r="C331" s="18">
        <v>44580</v>
      </c>
      <c r="D331" s="31" t="s">
        <v>2476</v>
      </c>
      <c r="E331" s="20" t="s">
        <v>58</v>
      </c>
      <c r="F331" s="20" t="s">
        <v>847</v>
      </c>
      <c r="G331" s="36">
        <v>90640000</v>
      </c>
      <c r="H331" s="19">
        <v>44913</v>
      </c>
      <c r="I331" s="21" t="s">
        <v>351</v>
      </c>
      <c r="J331" s="34" t="s">
        <v>1787</v>
      </c>
      <c r="K331" s="22"/>
      <c r="L331" s="37">
        <v>0</v>
      </c>
      <c r="M331" s="25">
        <v>0</v>
      </c>
      <c r="N331" s="24">
        <f t="shared" si="19"/>
        <v>90640000</v>
      </c>
      <c r="O331" s="39">
        <v>0.57657657657657657</v>
      </c>
      <c r="P331" s="27"/>
      <c r="Q331" s="28"/>
      <c r="R331" s="38"/>
      <c r="T331" s="19">
        <v>44574</v>
      </c>
      <c r="V331" s="45">
        <f t="shared" si="20"/>
        <v>333</v>
      </c>
      <c r="W331" s="44">
        <v>44772</v>
      </c>
      <c r="X331" s="46">
        <f t="shared" si="21"/>
        <v>192</v>
      </c>
      <c r="Y331" s="47">
        <f t="shared" si="22"/>
        <v>0.57657657657657657</v>
      </c>
      <c r="AA331" s="44">
        <f>VLOOKUP(A331,'[2]BASE 2022'!$E$5:$EU$1115,87,0)</f>
        <v>0</v>
      </c>
      <c r="AB331" s="44">
        <f>VLOOKUP(A331,'[2]BASE 2022'!$E$5:$EU$1115,86,0)</f>
        <v>0</v>
      </c>
    </row>
    <row r="332" spans="1:28" ht="17.25" customHeight="1" x14ac:dyDescent="0.3">
      <c r="A332" s="35">
        <v>321</v>
      </c>
      <c r="B332" s="17">
        <v>44573</v>
      </c>
      <c r="C332" s="18">
        <v>44578</v>
      </c>
      <c r="D332" s="31" t="s">
        <v>2476</v>
      </c>
      <c r="E332" s="20" t="s">
        <v>83</v>
      </c>
      <c r="F332" s="20" t="s">
        <v>848</v>
      </c>
      <c r="G332" s="36">
        <v>82258000</v>
      </c>
      <c r="H332" s="19">
        <v>44911</v>
      </c>
      <c r="I332" s="21" t="s">
        <v>351</v>
      </c>
      <c r="J332" s="34" t="s">
        <v>1788</v>
      </c>
      <c r="K332" s="22"/>
      <c r="L332" s="37">
        <v>0</v>
      </c>
      <c r="M332" s="25">
        <v>0</v>
      </c>
      <c r="N332" s="24">
        <f t="shared" si="19"/>
        <v>82258000</v>
      </c>
      <c r="O332" s="39">
        <v>0.58258258258258255</v>
      </c>
      <c r="P332" s="27"/>
      <c r="Q332" s="28"/>
      <c r="R332" s="38"/>
      <c r="T332" s="19">
        <v>44574</v>
      </c>
      <c r="V332" s="45">
        <f t="shared" si="20"/>
        <v>333</v>
      </c>
      <c r="W332" s="44">
        <v>44772</v>
      </c>
      <c r="X332" s="46">
        <f t="shared" si="21"/>
        <v>194</v>
      </c>
      <c r="Y332" s="47">
        <f t="shared" si="22"/>
        <v>0.58258258258258255</v>
      </c>
      <c r="AA332" s="44">
        <f>VLOOKUP(A332,'[2]BASE 2022'!$E$5:$EU$1115,87,0)</f>
        <v>0</v>
      </c>
      <c r="AB332" s="44">
        <f>VLOOKUP(A332,'[2]BASE 2022'!$E$5:$EU$1115,86,0)</f>
        <v>0</v>
      </c>
    </row>
    <row r="333" spans="1:28" ht="17.25" customHeight="1" x14ac:dyDescent="0.3">
      <c r="A333" s="35">
        <v>322</v>
      </c>
      <c r="B333" s="17">
        <v>44573</v>
      </c>
      <c r="C333" s="18">
        <v>44578</v>
      </c>
      <c r="D333" s="31" t="s">
        <v>2476</v>
      </c>
      <c r="E333" s="20" t="s">
        <v>473</v>
      </c>
      <c r="F333" s="20" t="s">
        <v>849</v>
      </c>
      <c r="G333" s="36">
        <v>57783000</v>
      </c>
      <c r="H333" s="19">
        <v>44911</v>
      </c>
      <c r="I333" s="21" t="s">
        <v>351</v>
      </c>
      <c r="J333" s="34" t="s">
        <v>1789</v>
      </c>
      <c r="K333" s="22"/>
      <c r="L333" s="37">
        <v>0</v>
      </c>
      <c r="M333" s="25">
        <v>0</v>
      </c>
      <c r="N333" s="24">
        <f t="shared" ref="N333:N396" si="23">+G333+L333-M333</f>
        <v>57783000</v>
      </c>
      <c r="O333" s="39">
        <v>0.58258258258258255</v>
      </c>
      <c r="P333" s="27"/>
      <c r="Q333" s="28"/>
      <c r="R333" s="38"/>
      <c r="T333" s="19">
        <v>44574</v>
      </c>
      <c r="V333" s="45">
        <f t="shared" ref="V333:V396" si="24">+H333-C333</f>
        <v>333</v>
      </c>
      <c r="W333" s="44">
        <v>44772</v>
      </c>
      <c r="X333" s="46">
        <f t="shared" ref="X333:X396" si="25">+W333-C333</f>
        <v>194</v>
      </c>
      <c r="Y333" s="47">
        <f t="shared" ref="Y333:Y396" si="26">+X333/V333</f>
        <v>0.58258258258258255</v>
      </c>
      <c r="AA333" s="44">
        <f>VLOOKUP(A333,'[2]BASE 2022'!$E$5:$EU$1115,87,0)</f>
        <v>0</v>
      </c>
      <c r="AB333" s="44">
        <f>VLOOKUP(A333,'[2]BASE 2022'!$E$5:$EU$1115,86,0)</f>
        <v>0</v>
      </c>
    </row>
    <row r="334" spans="1:28" ht="17.25" customHeight="1" x14ac:dyDescent="0.3">
      <c r="A334" s="35">
        <v>323</v>
      </c>
      <c r="B334" s="17">
        <v>44573</v>
      </c>
      <c r="C334" s="18">
        <v>44578</v>
      </c>
      <c r="D334" s="31" t="s">
        <v>2476</v>
      </c>
      <c r="E334" s="20" t="s">
        <v>332</v>
      </c>
      <c r="F334" s="20" t="s">
        <v>850</v>
      </c>
      <c r="G334" s="36">
        <v>82258000</v>
      </c>
      <c r="H334" s="19">
        <v>44911</v>
      </c>
      <c r="I334" s="21" t="s">
        <v>351</v>
      </c>
      <c r="J334" s="34" t="s">
        <v>1790</v>
      </c>
      <c r="K334" s="22"/>
      <c r="L334" s="37">
        <v>0</v>
      </c>
      <c r="M334" s="25">
        <v>0</v>
      </c>
      <c r="N334" s="24">
        <f t="shared" si="23"/>
        <v>82258000</v>
      </c>
      <c r="O334" s="39">
        <v>0.58258258258258255</v>
      </c>
      <c r="P334" s="27"/>
      <c r="Q334" s="28"/>
      <c r="R334" s="38"/>
      <c r="T334" s="19">
        <v>44574</v>
      </c>
      <c r="V334" s="45">
        <f t="shared" si="24"/>
        <v>333</v>
      </c>
      <c r="W334" s="44">
        <v>44772</v>
      </c>
      <c r="X334" s="46">
        <f t="shared" si="25"/>
        <v>194</v>
      </c>
      <c r="Y334" s="47">
        <f t="shared" si="26"/>
        <v>0.58258258258258255</v>
      </c>
      <c r="AA334" s="44">
        <f>VLOOKUP(A334,'[2]BASE 2022'!$E$5:$EU$1115,87,0)</f>
        <v>0</v>
      </c>
      <c r="AB334" s="44">
        <f>VLOOKUP(A334,'[2]BASE 2022'!$E$5:$EU$1115,86,0)</f>
        <v>0</v>
      </c>
    </row>
    <row r="335" spans="1:28" ht="17.25" customHeight="1" x14ac:dyDescent="0.3">
      <c r="A335" s="35">
        <v>324</v>
      </c>
      <c r="B335" s="17">
        <v>44573</v>
      </c>
      <c r="C335" s="18">
        <v>44578</v>
      </c>
      <c r="D335" s="31" t="s">
        <v>2476</v>
      </c>
      <c r="E335" s="20" t="s">
        <v>2388</v>
      </c>
      <c r="F335" s="20" t="s">
        <v>851</v>
      </c>
      <c r="G335" s="36">
        <v>77000000</v>
      </c>
      <c r="H335" s="19">
        <v>44911</v>
      </c>
      <c r="I335" s="21" t="s">
        <v>351</v>
      </c>
      <c r="J335" s="34" t="s">
        <v>1791</v>
      </c>
      <c r="K335" s="22"/>
      <c r="L335" s="37">
        <v>0</v>
      </c>
      <c r="M335" s="25">
        <v>0</v>
      </c>
      <c r="N335" s="24">
        <f t="shared" si="23"/>
        <v>77000000</v>
      </c>
      <c r="O335" s="39">
        <v>0.58258258258258255</v>
      </c>
      <c r="P335" s="27"/>
      <c r="Q335" s="28"/>
      <c r="R335" s="38"/>
      <c r="T335" s="19">
        <v>44574</v>
      </c>
      <c r="V335" s="45">
        <f t="shared" si="24"/>
        <v>333</v>
      </c>
      <c r="W335" s="44">
        <v>44772</v>
      </c>
      <c r="X335" s="46">
        <f t="shared" si="25"/>
        <v>194</v>
      </c>
      <c r="Y335" s="47">
        <f t="shared" si="26"/>
        <v>0.58258258258258255</v>
      </c>
      <c r="AA335" s="44">
        <f>VLOOKUP(A335,'[2]BASE 2022'!$E$5:$EU$1115,87,0)</f>
        <v>0</v>
      </c>
      <c r="AB335" s="44">
        <f>VLOOKUP(A335,'[2]BASE 2022'!$E$5:$EU$1115,86,0)</f>
        <v>0</v>
      </c>
    </row>
    <row r="336" spans="1:28" ht="17.25" customHeight="1" x14ac:dyDescent="0.3">
      <c r="A336" s="35">
        <v>325</v>
      </c>
      <c r="B336" s="17">
        <v>44573</v>
      </c>
      <c r="C336" s="18">
        <v>44575</v>
      </c>
      <c r="D336" s="31" t="s">
        <v>2476</v>
      </c>
      <c r="E336" s="20" t="s">
        <v>1285</v>
      </c>
      <c r="F336" s="20" t="s">
        <v>852</v>
      </c>
      <c r="G336" s="36">
        <v>47517333</v>
      </c>
      <c r="H336" s="19">
        <v>44924</v>
      </c>
      <c r="I336" s="21" t="s">
        <v>351</v>
      </c>
      <c r="J336" s="34" t="s">
        <v>1792</v>
      </c>
      <c r="K336" s="22"/>
      <c r="L336" s="37">
        <v>0</v>
      </c>
      <c r="M336" s="25">
        <v>0</v>
      </c>
      <c r="N336" s="24">
        <f t="shared" si="23"/>
        <v>47517333</v>
      </c>
      <c r="O336" s="39">
        <v>0.5644699140401146</v>
      </c>
      <c r="P336" s="27"/>
      <c r="Q336" s="28"/>
      <c r="R336" s="38"/>
      <c r="T336" s="19">
        <v>44574</v>
      </c>
      <c r="V336" s="45">
        <f t="shared" si="24"/>
        <v>349</v>
      </c>
      <c r="W336" s="44">
        <v>44772</v>
      </c>
      <c r="X336" s="46">
        <f t="shared" si="25"/>
        <v>197</v>
      </c>
      <c r="Y336" s="47">
        <f t="shared" si="26"/>
        <v>0.5644699140401146</v>
      </c>
      <c r="AA336" s="44">
        <f>VLOOKUP(A336,'[2]BASE 2022'!$E$5:$EU$1115,87,0)</f>
        <v>0</v>
      </c>
      <c r="AB336" s="44">
        <f>VLOOKUP(A336,'[2]BASE 2022'!$E$5:$EU$1115,86,0)</f>
        <v>0</v>
      </c>
    </row>
    <row r="337" spans="1:28" ht="17.25" customHeight="1" x14ac:dyDescent="0.3">
      <c r="A337" s="35">
        <v>326</v>
      </c>
      <c r="B337" s="17">
        <v>44573</v>
      </c>
      <c r="C337" s="18">
        <v>44575</v>
      </c>
      <c r="D337" s="31" t="s">
        <v>2476</v>
      </c>
      <c r="E337" s="20" t="s">
        <v>2462</v>
      </c>
      <c r="F337" s="20" t="s">
        <v>853</v>
      </c>
      <c r="G337" s="36">
        <v>46350000</v>
      </c>
      <c r="H337" s="19">
        <v>44677</v>
      </c>
      <c r="I337" s="21" t="s">
        <v>351</v>
      </c>
      <c r="J337" s="34" t="s">
        <v>1793</v>
      </c>
      <c r="K337" s="22"/>
      <c r="L337" s="37">
        <v>0</v>
      </c>
      <c r="M337" s="25">
        <v>0</v>
      </c>
      <c r="N337" s="24">
        <f t="shared" si="23"/>
        <v>46350000</v>
      </c>
      <c r="O337" s="39">
        <v>1</v>
      </c>
      <c r="P337" s="27"/>
      <c r="Q337" s="28"/>
      <c r="R337" s="38"/>
      <c r="T337" s="19">
        <v>44574</v>
      </c>
      <c r="V337" s="45">
        <f t="shared" si="24"/>
        <v>102</v>
      </c>
      <c r="W337" s="44">
        <v>44772</v>
      </c>
      <c r="X337" s="46">
        <f t="shared" si="25"/>
        <v>197</v>
      </c>
      <c r="Y337" s="47">
        <f t="shared" si="26"/>
        <v>1.9313725490196079</v>
      </c>
      <c r="AA337" s="44">
        <f>VLOOKUP(A337,'[2]BASE 2022'!$E$5:$EU$1115,87,0)</f>
        <v>0</v>
      </c>
      <c r="AB337" s="44">
        <f>VLOOKUP(A337,'[2]BASE 2022'!$E$5:$EU$1115,86,0)</f>
        <v>0</v>
      </c>
    </row>
    <row r="338" spans="1:28" ht="17.25" customHeight="1" x14ac:dyDescent="0.3">
      <c r="A338" s="35">
        <v>327</v>
      </c>
      <c r="B338" s="17">
        <v>44574</v>
      </c>
      <c r="C338" s="18">
        <v>44578</v>
      </c>
      <c r="D338" s="31" t="s">
        <v>2477</v>
      </c>
      <c r="E338" s="20" t="s">
        <v>512</v>
      </c>
      <c r="F338" s="20" t="s">
        <v>854</v>
      </c>
      <c r="G338" s="36">
        <v>33990000</v>
      </c>
      <c r="H338" s="19">
        <v>44881</v>
      </c>
      <c r="I338" s="21" t="s">
        <v>351</v>
      </c>
      <c r="J338" s="34" t="s">
        <v>1794</v>
      </c>
      <c r="K338" s="22"/>
      <c r="L338" s="37">
        <v>0</v>
      </c>
      <c r="M338" s="25">
        <v>0</v>
      </c>
      <c r="N338" s="24">
        <f t="shared" si="23"/>
        <v>33990000</v>
      </c>
      <c r="O338" s="39">
        <v>0.64026402640264024</v>
      </c>
      <c r="P338" s="27"/>
      <c r="Q338" s="28"/>
      <c r="R338" s="38"/>
      <c r="T338" s="19">
        <v>44575</v>
      </c>
      <c r="V338" s="45">
        <f t="shared" si="24"/>
        <v>303</v>
      </c>
      <c r="W338" s="44">
        <v>44772</v>
      </c>
      <c r="X338" s="46">
        <f t="shared" si="25"/>
        <v>194</v>
      </c>
      <c r="Y338" s="47">
        <f t="shared" si="26"/>
        <v>0.64026402640264024</v>
      </c>
      <c r="AA338" s="44">
        <f>VLOOKUP(A338,'[2]BASE 2022'!$E$5:$EU$1115,87,0)</f>
        <v>44882</v>
      </c>
      <c r="AB338" s="44">
        <f>VLOOKUP(A338,'[2]BASE 2022'!$E$5:$EU$1115,86,0)</f>
        <v>44803</v>
      </c>
    </row>
    <row r="339" spans="1:28" ht="17.25" customHeight="1" x14ac:dyDescent="0.3">
      <c r="A339" s="35">
        <v>328</v>
      </c>
      <c r="B339" s="17">
        <v>44573</v>
      </c>
      <c r="C339" s="18">
        <v>44575</v>
      </c>
      <c r="D339" s="31" t="s">
        <v>2476</v>
      </c>
      <c r="E339" s="20" t="s">
        <v>1286</v>
      </c>
      <c r="F339" s="20" t="s">
        <v>855</v>
      </c>
      <c r="G339" s="36">
        <v>101849833</v>
      </c>
      <c r="H339" s="19">
        <v>44927</v>
      </c>
      <c r="I339" s="21" t="s">
        <v>351</v>
      </c>
      <c r="J339" s="34" t="s">
        <v>1795</v>
      </c>
      <c r="K339" s="22"/>
      <c r="L339" s="37">
        <v>0</v>
      </c>
      <c r="M339" s="25">
        <v>0</v>
      </c>
      <c r="N339" s="24">
        <f t="shared" si="23"/>
        <v>101849833</v>
      </c>
      <c r="O339" s="39">
        <v>0.55965909090909094</v>
      </c>
      <c r="P339" s="27"/>
      <c r="Q339" s="28"/>
      <c r="R339" s="38"/>
      <c r="T339" s="19">
        <v>44574</v>
      </c>
      <c r="V339" s="45">
        <f t="shared" si="24"/>
        <v>352</v>
      </c>
      <c r="W339" s="44">
        <v>44772</v>
      </c>
      <c r="X339" s="46">
        <f t="shared" si="25"/>
        <v>197</v>
      </c>
      <c r="Y339" s="47">
        <f t="shared" si="26"/>
        <v>0.55965909090909094</v>
      </c>
      <c r="AA339" s="44">
        <f>VLOOKUP(A339,'[2]BASE 2022'!$E$5:$EU$1115,87,0)</f>
        <v>0</v>
      </c>
      <c r="AB339" s="44">
        <f>VLOOKUP(A339,'[2]BASE 2022'!$E$5:$EU$1115,86,0)</f>
        <v>0</v>
      </c>
    </row>
    <row r="340" spans="1:28" ht="17.25" customHeight="1" x14ac:dyDescent="0.3">
      <c r="A340" s="35">
        <v>329</v>
      </c>
      <c r="B340" s="17">
        <v>44573</v>
      </c>
      <c r="C340" s="18">
        <v>44575</v>
      </c>
      <c r="D340" s="31" t="s">
        <v>2476</v>
      </c>
      <c r="E340" s="20" t="s">
        <v>1287</v>
      </c>
      <c r="F340" s="20" t="s">
        <v>561</v>
      </c>
      <c r="G340" s="36">
        <v>53457000</v>
      </c>
      <c r="H340" s="19">
        <v>44936</v>
      </c>
      <c r="I340" s="21" t="s">
        <v>351</v>
      </c>
      <c r="J340" s="34" t="s">
        <v>1796</v>
      </c>
      <c r="K340" s="22"/>
      <c r="L340" s="37">
        <v>0</v>
      </c>
      <c r="M340" s="25">
        <v>0</v>
      </c>
      <c r="N340" s="24">
        <f t="shared" si="23"/>
        <v>53457000</v>
      </c>
      <c r="O340" s="39">
        <v>0.54570637119113574</v>
      </c>
      <c r="P340" s="27"/>
      <c r="Q340" s="28"/>
      <c r="R340" s="38"/>
      <c r="T340" s="19">
        <v>44574</v>
      </c>
      <c r="V340" s="45">
        <f t="shared" si="24"/>
        <v>361</v>
      </c>
      <c r="W340" s="44">
        <v>44772</v>
      </c>
      <c r="X340" s="46">
        <f t="shared" si="25"/>
        <v>197</v>
      </c>
      <c r="Y340" s="47">
        <f t="shared" si="26"/>
        <v>0.54570637119113574</v>
      </c>
      <c r="AA340" s="44">
        <f>VLOOKUP(A340,'[2]BASE 2022'!$E$5:$EU$1115,87,0)</f>
        <v>0</v>
      </c>
      <c r="AB340" s="44">
        <f>VLOOKUP(A340,'[2]BASE 2022'!$E$5:$EU$1115,86,0)</f>
        <v>0</v>
      </c>
    </row>
    <row r="341" spans="1:28" ht="17.25" customHeight="1" x14ac:dyDescent="0.3">
      <c r="A341" s="35">
        <v>330</v>
      </c>
      <c r="B341" s="17">
        <v>44574</v>
      </c>
      <c r="C341" s="18">
        <v>44578</v>
      </c>
      <c r="D341" s="31" t="s">
        <v>2476</v>
      </c>
      <c r="E341" s="20" t="s">
        <v>499</v>
      </c>
      <c r="F341" s="20" t="s">
        <v>856</v>
      </c>
      <c r="G341" s="36">
        <v>78403600</v>
      </c>
      <c r="H341" s="19">
        <v>44927</v>
      </c>
      <c r="I341" s="21" t="s">
        <v>351</v>
      </c>
      <c r="J341" s="34" t="s">
        <v>1797</v>
      </c>
      <c r="K341" s="22"/>
      <c r="L341" s="37">
        <v>0</v>
      </c>
      <c r="M341" s="25">
        <v>0</v>
      </c>
      <c r="N341" s="24">
        <f t="shared" si="23"/>
        <v>78403600</v>
      </c>
      <c r="O341" s="39">
        <v>0.55587392550143266</v>
      </c>
      <c r="P341" s="27"/>
      <c r="Q341" s="28"/>
      <c r="R341" s="38"/>
      <c r="T341" s="19">
        <v>44575</v>
      </c>
      <c r="V341" s="45">
        <f t="shared" si="24"/>
        <v>349</v>
      </c>
      <c r="W341" s="44">
        <v>44772</v>
      </c>
      <c r="X341" s="46">
        <f t="shared" si="25"/>
        <v>194</v>
      </c>
      <c r="Y341" s="47">
        <f t="shared" si="26"/>
        <v>0.55587392550143266</v>
      </c>
      <c r="AA341" s="44">
        <f>VLOOKUP(A341,'[2]BASE 2022'!$E$5:$EU$1115,87,0)</f>
        <v>0</v>
      </c>
      <c r="AB341" s="44">
        <f>VLOOKUP(A341,'[2]BASE 2022'!$E$5:$EU$1115,86,0)</f>
        <v>0</v>
      </c>
    </row>
    <row r="342" spans="1:28" ht="17.25" customHeight="1" x14ac:dyDescent="0.3">
      <c r="A342" s="35">
        <v>331</v>
      </c>
      <c r="B342" s="17">
        <v>44573</v>
      </c>
      <c r="C342" s="18">
        <v>44575</v>
      </c>
      <c r="D342" s="31" t="s">
        <v>2477</v>
      </c>
      <c r="E342" s="20" t="s">
        <v>1288</v>
      </c>
      <c r="F342" s="20" t="s">
        <v>857</v>
      </c>
      <c r="G342" s="36">
        <v>33990000</v>
      </c>
      <c r="H342" s="19">
        <v>44878</v>
      </c>
      <c r="I342" s="21" t="s">
        <v>351</v>
      </c>
      <c r="J342" s="34" t="s">
        <v>1798</v>
      </c>
      <c r="K342" s="22"/>
      <c r="L342" s="37">
        <v>0</v>
      </c>
      <c r="M342" s="25">
        <v>0</v>
      </c>
      <c r="N342" s="24">
        <f t="shared" si="23"/>
        <v>33990000</v>
      </c>
      <c r="O342" s="39">
        <v>0.65016501650165015</v>
      </c>
      <c r="P342" s="27"/>
      <c r="Q342" s="28"/>
      <c r="R342" s="38"/>
      <c r="T342" s="19">
        <v>44574</v>
      </c>
      <c r="V342" s="45">
        <f t="shared" si="24"/>
        <v>303</v>
      </c>
      <c r="W342" s="44">
        <v>44772</v>
      </c>
      <c r="X342" s="46">
        <f t="shared" si="25"/>
        <v>197</v>
      </c>
      <c r="Y342" s="47">
        <f t="shared" si="26"/>
        <v>0.65016501650165015</v>
      </c>
      <c r="AA342" s="44">
        <f>VLOOKUP(A342,'[2]BASE 2022'!$E$5:$EU$1115,87,0)</f>
        <v>44879</v>
      </c>
      <c r="AB342" s="44">
        <f>VLOOKUP(A342,'[2]BASE 2022'!$E$5:$EU$1115,86,0)</f>
        <v>44809</v>
      </c>
    </row>
    <row r="343" spans="1:28" ht="17.25" customHeight="1" x14ac:dyDescent="0.3">
      <c r="A343" s="35">
        <v>332</v>
      </c>
      <c r="B343" s="17">
        <v>44574</v>
      </c>
      <c r="C343" s="18">
        <v>44578</v>
      </c>
      <c r="D343" s="31" t="s">
        <v>2476</v>
      </c>
      <c r="E343" s="20" t="s">
        <v>26</v>
      </c>
      <c r="F343" s="20" t="s">
        <v>858</v>
      </c>
      <c r="G343" s="36">
        <v>132250000</v>
      </c>
      <c r="H343" s="19">
        <v>44926</v>
      </c>
      <c r="I343" s="21" t="s">
        <v>351</v>
      </c>
      <c r="J343" s="34" t="s">
        <v>1799</v>
      </c>
      <c r="K343" s="22"/>
      <c r="L343" s="37">
        <v>0</v>
      </c>
      <c r="M343" s="25">
        <v>0</v>
      </c>
      <c r="N343" s="24">
        <f t="shared" si="23"/>
        <v>132250000</v>
      </c>
      <c r="O343" s="39">
        <v>0.55747126436781613</v>
      </c>
      <c r="P343" s="27"/>
      <c r="Q343" s="28"/>
      <c r="R343" s="38"/>
      <c r="T343" s="19">
        <v>44575</v>
      </c>
      <c r="V343" s="45">
        <f t="shared" si="24"/>
        <v>348</v>
      </c>
      <c r="W343" s="44">
        <v>44772</v>
      </c>
      <c r="X343" s="46">
        <f t="shared" si="25"/>
        <v>194</v>
      </c>
      <c r="Y343" s="47">
        <f t="shared" si="26"/>
        <v>0.55747126436781613</v>
      </c>
      <c r="AA343" s="44">
        <f>VLOOKUP(A343,'[2]BASE 2022'!$E$5:$EU$1115,87,0)</f>
        <v>0</v>
      </c>
      <c r="AB343" s="44">
        <f>VLOOKUP(A343,'[2]BASE 2022'!$E$5:$EU$1115,86,0)</f>
        <v>0</v>
      </c>
    </row>
    <row r="344" spans="1:28" ht="17.25" customHeight="1" x14ac:dyDescent="0.3">
      <c r="A344" s="35">
        <v>333</v>
      </c>
      <c r="B344" s="17">
        <v>44579</v>
      </c>
      <c r="C344" s="18">
        <v>44581</v>
      </c>
      <c r="D344" s="31" t="s">
        <v>2476</v>
      </c>
      <c r="E344" s="20" t="s">
        <v>1289</v>
      </c>
      <c r="F344" s="20" t="s">
        <v>859</v>
      </c>
      <c r="G344" s="36">
        <v>73700000</v>
      </c>
      <c r="H344" s="19">
        <v>44914</v>
      </c>
      <c r="I344" s="21" t="s">
        <v>351</v>
      </c>
      <c r="J344" s="34" t="s">
        <v>1800</v>
      </c>
      <c r="K344" s="22"/>
      <c r="L344" s="37">
        <v>0</v>
      </c>
      <c r="M344" s="25">
        <v>0</v>
      </c>
      <c r="N344" s="24">
        <f t="shared" si="23"/>
        <v>73700000</v>
      </c>
      <c r="O344" s="39">
        <v>0.57357357357357353</v>
      </c>
      <c r="P344" s="27"/>
      <c r="Q344" s="28"/>
      <c r="R344" s="38"/>
      <c r="T344" s="19">
        <v>44579</v>
      </c>
      <c r="V344" s="45">
        <f t="shared" si="24"/>
        <v>333</v>
      </c>
      <c r="W344" s="44">
        <v>44772</v>
      </c>
      <c r="X344" s="46">
        <f t="shared" si="25"/>
        <v>191</v>
      </c>
      <c r="Y344" s="47">
        <f t="shared" si="26"/>
        <v>0.57357357357357353</v>
      </c>
      <c r="AA344" s="44">
        <f>VLOOKUP(A344,'[2]BASE 2022'!$E$5:$EU$1115,87,0)</f>
        <v>0</v>
      </c>
      <c r="AB344" s="44">
        <f>VLOOKUP(A344,'[2]BASE 2022'!$E$5:$EU$1115,86,0)</f>
        <v>0</v>
      </c>
    </row>
    <row r="345" spans="1:28" ht="17.25" customHeight="1" x14ac:dyDescent="0.3">
      <c r="A345" s="35">
        <v>334</v>
      </c>
      <c r="B345" s="17">
        <v>44573</v>
      </c>
      <c r="C345" s="18">
        <v>44575</v>
      </c>
      <c r="D345" s="31" t="s">
        <v>2476</v>
      </c>
      <c r="E345" s="20" t="s">
        <v>86</v>
      </c>
      <c r="F345" s="20" t="s">
        <v>860</v>
      </c>
      <c r="G345" s="36">
        <v>88837500</v>
      </c>
      <c r="H345" s="19">
        <v>44923</v>
      </c>
      <c r="I345" s="21" t="s">
        <v>351</v>
      </c>
      <c r="J345" s="34" t="s">
        <v>1801</v>
      </c>
      <c r="K345" s="22"/>
      <c r="L345" s="37">
        <v>0</v>
      </c>
      <c r="M345" s="25">
        <v>0</v>
      </c>
      <c r="N345" s="24">
        <f t="shared" si="23"/>
        <v>88837500</v>
      </c>
      <c r="O345" s="39">
        <v>0.56609195402298851</v>
      </c>
      <c r="P345" s="27"/>
      <c r="Q345" s="28"/>
      <c r="R345" s="38"/>
      <c r="T345" s="19">
        <v>44574</v>
      </c>
      <c r="V345" s="45">
        <f t="shared" si="24"/>
        <v>348</v>
      </c>
      <c r="W345" s="44">
        <v>44772</v>
      </c>
      <c r="X345" s="46">
        <f t="shared" si="25"/>
        <v>197</v>
      </c>
      <c r="Y345" s="47">
        <f t="shared" si="26"/>
        <v>0.56609195402298851</v>
      </c>
      <c r="AA345" s="44">
        <f>VLOOKUP(A345,'[2]BASE 2022'!$E$5:$EU$1115,87,0)</f>
        <v>0</v>
      </c>
      <c r="AB345" s="44">
        <f>VLOOKUP(A345,'[2]BASE 2022'!$E$5:$EU$1115,86,0)</f>
        <v>0</v>
      </c>
    </row>
    <row r="346" spans="1:28" ht="17.25" customHeight="1" x14ac:dyDescent="0.3">
      <c r="A346" s="35">
        <v>335</v>
      </c>
      <c r="B346" s="17">
        <v>44574</v>
      </c>
      <c r="C346" s="18">
        <v>44579</v>
      </c>
      <c r="D346" s="31" t="s">
        <v>2477</v>
      </c>
      <c r="E346" s="20" t="s">
        <v>225</v>
      </c>
      <c r="F346" s="20" t="s">
        <v>861</v>
      </c>
      <c r="G346" s="36">
        <v>47016221</v>
      </c>
      <c r="H346" s="19">
        <v>44926</v>
      </c>
      <c r="I346" s="21" t="s">
        <v>351</v>
      </c>
      <c r="J346" s="34" t="s">
        <v>1802</v>
      </c>
      <c r="K346" s="22"/>
      <c r="L346" s="37">
        <v>0</v>
      </c>
      <c r="M346" s="25">
        <v>0</v>
      </c>
      <c r="N346" s="24">
        <f t="shared" si="23"/>
        <v>47016221</v>
      </c>
      <c r="O346" s="39">
        <v>0.55619596541786742</v>
      </c>
      <c r="P346" s="27"/>
      <c r="Q346" s="28"/>
      <c r="R346" s="38"/>
      <c r="T346" s="19">
        <v>44575</v>
      </c>
      <c r="V346" s="45">
        <f t="shared" si="24"/>
        <v>347</v>
      </c>
      <c r="W346" s="44">
        <v>44772</v>
      </c>
      <c r="X346" s="46">
        <f t="shared" si="25"/>
        <v>193</v>
      </c>
      <c r="Y346" s="47">
        <f t="shared" si="26"/>
        <v>0.55619596541786742</v>
      </c>
      <c r="AA346" s="44">
        <f>VLOOKUP(A346,'[2]BASE 2022'!$E$5:$EU$1115,87,0)</f>
        <v>0</v>
      </c>
      <c r="AB346" s="44">
        <f>VLOOKUP(A346,'[2]BASE 2022'!$E$5:$EU$1115,86,0)</f>
        <v>0</v>
      </c>
    </row>
    <row r="347" spans="1:28" ht="17.25" customHeight="1" x14ac:dyDescent="0.3">
      <c r="A347" s="35">
        <v>336</v>
      </c>
      <c r="B347" s="17">
        <v>44574</v>
      </c>
      <c r="C347" s="18">
        <v>44579</v>
      </c>
      <c r="D347" s="31" t="s">
        <v>2476</v>
      </c>
      <c r="E347" s="20" t="s">
        <v>305</v>
      </c>
      <c r="F347" s="20" t="s">
        <v>862</v>
      </c>
      <c r="G347" s="36">
        <v>88837500</v>
      </c>
      <c r="H347" s="19">
        <v>44926</v>
      </c>
      <c r="I347" s="21" t="s">
        <v>351</v>
      </c>
      <c r="J347" s="34" t="s">
        <v>1803</v>
      </c>
      <c r="K347" s="22"/>
      <c r="L347" s="37">
        <v>0</v>
      </c>
      <c r="M347" s="25">
        <v>0</v>
      </c>
      <c r="N347" s="24">
        <f t="shared" si="23"/>
        <v>88837500</v>
      </c>
      <c r="O347" s="39">
        <v>0.55619596541786742</v>
      </c>
      <c r="P347" s="27"/>
      <c r="Q347" s="28"/>
      <c r="R347" s="38"/>
      <c r="T347" s="19">
        <v>44575</v>
      </c>
      <c r="V347" s="45">
        <f t="shared" si="24"/>
        <v>347</v>
      </c>
      <c r="W347" s="44">
        <v>44772</v>
      </c>
      <c r="X347" s="46">
        <f t="shared" si="25"/>
        <v>193</v>
      </c>
      <c r="Y347" s="47">
        <f t="shared" si="26"/>
        <v>0.55619596541786742</v>
      </c>
      <c r="AA347" s="44">
        <f>VLOOKUP(A347,'[2]BASE 2022'!$E$5:$EU$1115,87,0)</f>
        <v>0</v>
      </c>
      <c r="AB347" s="44">
        <f>VLOOKUP(A347,'[2]BASE 2022'!$E$5:$EU$1115,86,0)</f>
        <v>0</v>
      </c>
    </row>
    <row r="348" spans="1:28" ht="17.25" customHeight="1" x14ac:dyDescent="0.3">
      <c r="A348" s="35">
        <v>337</v>
      </c>
      <c r="B348" s="17">
        <v>44574</v>
      </c>
      <c r="C348" s="18">
        <v>44582</v>
      </c>
      <c r="D348" s="31" t="s">
        <v>2476</v>
      </c>
      <c r="E348" s="20" t="s">
        <v>1290</v>
      </c>
      <c r="F348" s="20" t="s">
        <v>504</v>
      </c>
      <c r="G348" s="36">
        <v>94760000</v>
      </c>
      <c r="H348" s="19">
        <v>44926</v>
      </c>
      <c r="I348" s="21" t="s">
        <v>351</v>
      </c>
      <c r="J348" s="34" t="s">
        <v>1804</v>
      </c>
      <c r="K348" s="22"/>
      <c r="L348" s="37">
        <v>0</v>
      </c>
      <c r="M348" s="25">
        <v>0</v>
      </c>
      <c r="N348" s="24">
        <f t="shared" si="23"/>
        <v>94760000</v>
      </c>
      <c r="O348" s="39">
        <v>0.55232558139534882</v>
      </c>
      <c r="P348" s="27"/>
      <c r="Q348" s="28"/>
      <c r="R348" s="38"/>
      <c r="T348" s="19">
        <v>44575</v>
      </c>
      <c r="V348" s="45">
        <f t="shared" si="24"/>
        <v>344</v>
      </c>
      <c r="W348" s="44">
        <v>44772</v>
      </c>
      <c r="X348" s="46">
        <f t="shared" si="25"/>
        <v>190</v>
      </c>
      <c r="Y348" s="47">
        <f t="shared" si="26"/>
        <v>0.55232558139534882</v>
      </c>
      <c r="AA348" s="44">
        <f>VLOOKUP(A348,'[2]BASE 2022'!$E$5:$EU$1115,87,0)</f>
        <v>0</v>
      </c>
      <c r="AB348" s="44">
        <f>VLOOKUP(A348,'[2]BASE 2022'!$E$5:$EU$1115,86,0)</f>
        <v>0</v>
      </c>
    </row>
    <row r="349" spans="1:28" ht="17.25" customHeight="1" x14ac:dyDescent="0.3">
      <c r="A349" s="35">
        <v>338</v>
      </c>
      <c r="B349" s="17">
        <v>44574</v>
      </c>
      <c r="C349" s="18">
        <v>44579</v>
      </c>
      <c r="D349" s="31" t="s">
        <v>2476</v>
      </c>
      <c r="E349" s="20" t="s">
        <v>2389</v>
      </c>
      <c r="F349" s="20" t="s">
        <v>863</v>
      </c>
      <c r="G349" s="36">
        <v>52290500</v>
      </c>
      <c r="H349" s="19">
        <v>44926</v>
      </c>
      <c r="I349" s="21" t="s">
        <v>351</v>
      </c>
      <c r="J349" s="34" t="s">
        <v>1805</v>
      </c>
      <c r="K349" s="22"/>
      <c r="L349" s="37">
        <v>0</v>
      </c>
      <c r="M349" s="25">
        <v>0</v>
      </c>
      <c r="N349" s="24">
        <f t="shared" si="23"/>
        <v>52290500</v>
      </c>
      <c r="O349" s="39">
        <v>0.55619596541786742</v>
      </c>
      <c r="P349" s="27"/>
      <c r="Q349" s="28"/>
      <c r="R349" s="38"/>
      <c r="T349" s="19">
        <v>44575</v>
      </c>
      <c r="V349" s="45">
        <f t="shared" si="24"/>
        <v>347</v>
      </c>
      <c r="W349" s="44">
        <v>44772</v>
      </c>
      <c r="X349" s="46">
        <f t="shared" si="25"/>
        <v>193</v>
      </c>
      <c r="Y349" s="47">
        <f t="shared" si="26"/>
        <v>0.55619596541786742</v>
      </c>
      <c r="AA349" s="44">
        <f>VLOOKUP(A349,'[2]BASE 2022'!$E$5:$EU$1115,87,0)</f>
        <v>0</v>
      </c>
      <c r="AB349" s="44">
        <f>VLOOKUP(A349,'[2]BASE 2022'!$E$5:$EU$1115,86,0)</f>
        <v>0</v>
      </c>
    </row>
    <row r="350" spans="1:28" ht="17.25" customHeight="1" x14ac:dyDescent="0.3">
      <c r="A350" s="35">
        <v>339</v>
      </c>
      <c r="B350" s="17">
        <v>44574</v>
      </c>
      <c r="C350" s="18">
        <v>44579</v>
      </c>
      <c r="D350" s="31" t="s">
        <v>2476</v>
      </c>
      <c r="E350" s="20" t="s">
        <v>1291</v>
      </c>
      <c r="F350" s="20" t="s">
        <v>864</v>
      </c>
      <c r="G350" s="36">
        <v>80500000</v>
      </c>
      <c r="H350" s="19">
        <v>44926</v>
      </c>
      <c r="I350" s="21" t="s">
        <v>351</v>
      </c>
      <c r="J350" s="34" t="s">
        <v>1806</v>
      </c>
      <c r="K350" s="22"/>
      <c r="L350" s="37">
        <v>0</v>
      </c>
      <c r="M350" s="25">
        <v>0</v>
      </c>
      <c r="N350" s="24">
        <f t="shared" si="23"/>
        <v>80500000</v>
      </c>
      <c r="O350" s="39">
        <v>0.55619596541786742</v>
      </c>
      <c r="P350" s="27"/>
      <c r="Q350" s="28"/>
      <c r="R350" s="38"/>
      <c r="T350" s="19">
        <v>44575</v>
      </c>
      <c r="V350" s="45">
        <f t="shared" si="24"/>
        <v>347</v>
      </c>
      <c r="W350" s="44">
        <v>44772</v>
      </c>
      <c r="X350" s="46">
        <f t="shared" si="25"/>
        <v>193</v>
      </c>
      <c r="Y350" s="47">
        <f t="shared" si="26"/>
        <v>0.55619596541786742</v>
      </c>
      <c r="AA350" s="44">
        <f>VLOOKUP(A350,'[2]BASE 2022'!$E$5:$EU$1115,87,0)</f>
        <v>0</v>
      </c>
      <c r="AB350" s="44">
        <f>VLOOKUP(A350,'[2]BASE 2022'!$E$5:$EU$1115,86,0)</f>
        <v>0</v>
      </c>
    </row>
    <row r="351" spans="1:28" ht="17.25" customHeight="1" x14ac:dyDescent="0.3">
      <c r="A351" s="35">
        <v>340</v>
      </c>
      <c r="B351" s="17">
        <v>44574</v>
      </c>
      <c r="C351" s="18">
        <v>44579</v>
      </c>
      <c r="D351" s="31" t="s">
        <v>2476</v>
      </c>
      <c r="E351" s="20" t="s">
        <v>233</v>
      </c>
      <c r="F351" s="20" t="s">
        <v>865</v>
      </c>
      <c r="G351" s="36">
        <v>89250000</v>
      </c>
      <c r="H351" s="19">
        <v>44897</v>
      </c>
      <c r="I351" s="21" t="s">
        <v>351</v>
      </c>
      <c r="J351" s="34" t="s">
        <v>1807</v>
      </c>
      <c r="K351" s="22"/>
      <c r="L351" s="37">
        <v>0</v>
      </c>
      <c r="M351" s="25">
        <v>0</v>
      </c>
      <c r="N351" s="24">
        <f t="shared" si="23"/>
        <v>89250000</v>
      </c>
      <c r="O351" s="39">
        <v>0.60691823899371067</v>
      </c>
      <c r="P351" s="27"/>
      <c r="Q351" s="28"/>
      <c r="R351" s="38"/>
      <c r="T351" s="19">
        <v>44575</v>
      </c>
      <c r="V351" s="45">
        <f t="shared" si="24"/>
        <v>318</v>
      </c>
      <c r="W351" s="44">
        <v>44772</v>
      </c>
      <c r="X351" s="46">
        <f t="shared" si="25"/>
        <v>193</v>
      </c>
      <c r="Y351" s="47">
        <f t="shared" si="26"/>
        <v>0.60691823899371067</v>
      </c>
      <c r="AA351" s="44">
        <f>VLOOKUP(A351,'[2]BASE 2022'!$E$5:$EU$1115,87,0)</f>
        <v>0</v>
      </c>
      <c r="AB351" s="44">
        <f>VLOOKUP(A351,'[2]BASE 2022'!$E$5:$EU$1115,86,0)</f>
        <v>0</v>
      </c>
    </row>
    <row r="352" spans="1:28" ht="17.25" customHeight="1" x14ac:dyDescent="0.3">
      <c r="A352" s="35">
        <v>341</v>
      </c>
      <c r="B352" s="17">
        <v>44573</v>
      </c>
      <c r="C352" s="18">
        <v>44575</v>
      </c>
      <c r="D352" s="31" t="s">
        <v>2476</v>
      </c>
      <c r="E352" s="20" t="s">
        <v>195</v>
      </c>
      <c r="F352" s="20" t="s">
        <v>866</v>
      </c>
      <c r="G352" s="36">
        <v>47700000</v>
      </c>
      <c r="H352" s="19">
        <v>44847</v>
      </c>
      <c r="I352" s="21" t="s">
        <v>351</v>
      </c>
      <c r="J352" s="34" t="s">
        <v>1808</v>
      </c>
      <c r="K352" s="22"/>
      <c r="L352" s="37">
        <v>0</v>
      </c>
      <c r="M352" s="25">
        <v>0</v>
      </c>
      <c r="N352" s="24">
        <f t="shared" si="23"/>
        <v>47700000</v>
      </c>
      <c r="O352" s="39">
        <v>0.72426470588235292</v>
      </c>
      <c r="P352" s="27"/>
      <c r="Q352" s="28"/>
      <c r="R352" s="38"/>
      <c r="T352" s="19">
        <v>44575</v>
      </c>
      <c r="V352" s="45">
        <f t="shared" si="24"/>
        <v>272</v>
      </c>
      <c r="W352" s="44">
        <v>44772</v>
      </c>
      <c r="X352" s="46">
        <f t="shared" si="25"/>
        <v>197</v>
      </c>
      <c r="Y352" s="47">
        <f t="shared" si="26"/>
        <v>0.72426470588235292</v>
      </c>
      <c r="AA352" s="44">
        <f>VLOOKUP(A352,'[2]BASE 2022'!$E$5:$EU$1115,87,0)</f>
        <v>0</v>
      </c>
      <c r="AB352" s="44">
        <f>VLOOKUP(A352,'[2]BASE 2022'!$E$5:$EU$1115,86,0)</f>
        <v>0</v>
      </c>
    </row>
    <row r="353" spans="1:28" ht="17.25" customHeight="1" x14ac:dyDescent="0.3">
      <c r="A353" s="35">
        <v>342</v>
      </c>
      <c r="B353" s="17">
        <v>44573</v>
      </c>
      <c r="C353" s="18">
        <v>44578</v>
      </c>
      <c r="D353" s="31" t="s">
        <v>2476</v>
      </c>
      <c r="E353" s="20" t="s">
        <v>360</v>
      </c>
      <c r="F353" s="20" t="s">
        <v>867</v>
      </c>
      <c r="G353" s="36">
        <v>83430000</v>
      </c>
      <c r="H353" s="19">
        <v>44850</v>
      </c>
      <c r="I353" s="21" t="s">
        <v>351</v>
      </c>
      <c r="J353" s="34" t="s">
        <v>1809</v>
      </c>
      <c r="K353" s="22"/>
      <c r="L353" s="37">
        <v>0</v>
      </c>
      <c r="M353" s="25">
        <v>0</v>
      </c>
      <c r="N353" s="24">
        <f t="shared" si="23"/>
        <v>83430000</v>
      </c>
      <c r="O353" s="39">
        <v>0.71323529411764708</v>
      </c>
      <c r="P353" s="27"/>
      <c r="Q353" s="28"/>
      <c r="R353" s="38"/>
      <c r="T353" s="19">
        <v>44575</v>
      </c>
      <c r="V353" s="45">
        <f t="shared" si="24"/>
        <v>272</v>
      </c>
      <c r="W353" s="44">
        <v>44772</v>
      </c>
      <c r="X353" s="46">
        <f t="shared" si="25"/>
        <v>194</v>
      </c>
      <c r="Y353" s="47">
        <f t="shared" si="26"/>
        <v>0.71323529411764708</v>
      </c>
      <c r="AA353" s="44">
        <f>VLOOKUP(A353,'[2]BASE 2022'!$E$5:$EU$1115,87,0)</f>
        <v>0</v>
      </c>
      <c r="AB353" s="44">
        <f>VLOOKUP(A353,'[2]BASE 2022'!$E$5:$EU$1115,86,0)</f>
        <v>0</v>
      </c>
    </row>
    <row r="354" spans="1:28" ht="17.25" customHeight="1" x14ac:dyDescent="0.3">
      <c r="A354" s="35">
        <v>343</v>
      </c>
      <c r="B354" s="17">
        <v>44573</v>
      </c>
      <c r="C354" s="18">
        <v>44578</v>
      </c>
      <c r="D354" s="31" t="s">
        <v>2477</v>
      </c>
      <c r="E354" s="20" t="s">
        <v>256</v>
      </c>
      <c r="F354" s="20" t="s">
        <v>868</v>
      </c>
      <c r="G354" s="36">
        <v>30797000</v>
      </c>
      <c r="H354" s="19">
        <v>44926</v>
      </c>
      <c r="I354" s="21" t="s">
        <v>351</v>
      </c>
      <c r="J354" s="34" t="s">
        <v>1810</v>
      </c>
      <c r="K354" s="22"/>
      <c r="L354" s="37">
        <v>0</v>
      </c>
      <c r="M354" s="25">
        <v>0</v>
      </c>
      <c r="N354" s="24">
        <f t="shared" si="23"/>
        <v>30797000</v>
      </c>
      <c r="O354" s="39">
        <v>0.55747126436781613</v>
      </c>
      <c r="P354" s="27"/>
      <c r="Q354" s="28"/>
      <c r="R354" s="38"/>
      <c r="T354" s="19">
        <v>44574</v>
      </c>
      <c r="V354" s="45">
        <f t="shared" si="24"/>
        <v>348</v>
      </c>
      <c r="W354" s="44">
        <v>44772</v>
      </c>
      <c r="X354" s="46">
        <f t="shared" si="25"/>
        <v>194</v>
      </c>
      <c r="Y354" s="47">
        <f t="shared" si="26"/>
        <v>0.55747126436781613</v>
      </c>
      <c r="AA354" s="44">
        <f>VLOOKUP(A354,'[2]BASE 2022'!$E$5:$EU$1115,87,0)</f>
        <v>0</v>
      </c>
      <c r="AB354" s="44">
        <f>VLOOKUP(A354,'[2]BASE 2022'!$E$5:$EU$1115,86,0)</f>
        <v>0</v>
      </c>
    </row>
    <row r="355" spans="1:28" ht="17.25" customHeight="1" x14ac:dyDescent="0.3">
      <c r="A355" s="35">
        <v>344</v>
      </c>
      <c r="B355" s="17">
        <v>44574</v>
      </c>
      <c r="C355" s="18">
        <v>44575</v>
      </c>
      <c r="D355" s="31" t="s">
        <v>2476</v>
      </c>
      <c r="E355" s="20" t="s">
        <v>1292</v>
      </c>
      <c r="F355" s="20" t="s">
        <v>869</v>
      </c>
      <c r="G355" s="36">
        <v>84700000</v>
      </c>
      <c r="H355" s="19">
        <v>44908</v>
      </c>
      <c r="I355" s="21" t="s">
        <v>351</v>
      </c>
      <c r="J355" s="34" t="s">
        <v>1811</v>
      </c>
      <c r="K355" s="22"/>
      <c r="L355" s="37">
        <v>0</v>
      </c>
      <c r="M355" s="25">
        <v>0</v>
      </c>
      <c r="N355" s="24">
        <f t="shared" si="23"/>
        <v>84700000</v>
      </c>
      <c r="O355" s="39">
        <v>0.59159159159159158</v>
      </c>
      <c r="P355" s="27"/>
      <c r="Q355" s="28"/>
      <c r="R355" s="38"/>
      <c r="T355" s="19">
        <v>44575</v>
      </c>
      <c r="V355" s="45">
        <f t="shared" si="24"/>
        <v>333</v>
      </c>
      <c r="W355" s="44">
        <v>44772</v>
      </c>
      <c r="X355" s="46">
        <f t="shared" si="25"/>
        <v>197</v>
      </c>
      <c r="Y355" s="47">
        <f t="shared" si="26"/>
        <v>0.59159159159159158</v>
      </c>
      <c r="AA355" s="44">
        <f>VLOOKUP(A355,'[2]BASE 2022'!$E$5:$EU$1115,87,0)</f>
        <v>0</v>
      </c>
      <c r="AB355" s="44">
        <f>VLOOKUP(A355,'[2]BASE 2022'!$E$5:$EU$1115,86,0)</f>
        <v>0</v>
      </c>
    </row>
    <row r="356" spans="1:28" ht="17.25" customHeight="1" x14ac:dyDescent="0.3">
      <c r="A356" s="35">
        <v>345</v>
      </c>
      <c r="B356" s="17">
        <v>44574</v>
      </c>
      <c r="C356" s="18">
        <v>44575</v>
      </c>
      <c r="D356" s="31" t="s">
        <v>2476</v>
      </c>
      <c r="E356" s="20" t="s">
        <v>372</v>
      </c>
      <c r="F356" s="20" t="s">
        <v>869</v>
      </c>
      <c r="G356" s="36">
        <v>84700000</v>
      </c>
      <c r="H356" s="19">
        <v>44908</v>
      </c>
      <c r="I356" s="21" t="s">
        <v>351</v>
      </c>
      <c r="J356" s="34" t="s">
        <v>1812</v>
      </c>
      <c r="K356" s="22"/>
      <c r="L356" s="37">
        <v>0</v>
      </c>
      <c r="M356" s="25">
        <v>0</v>
      </c>
      <c r="N356" s="24">
        <f t="shared" si="23"/>
        <v>84700000</v>
      </c>
      <c r="O356" s="39">
        <v>0.59159159159159158</v>
      </c>
      <c r="P356" s="27"/>
      <c r="Q356" s="28"/>
      <c r="R356" s="38"/>
      <c r="T356" s="19">
        <v>44575</v>
      </c>
      <c r="V356" s="45">
        <f t="shared" si="24"/>
        <v>333</v>
      </c>
      <c r="W356" s="44">
        <v>44772</v>
      </c>
      <c r="X356" s="46">
        <f t="shared" si="25"/>
        <v>197</v>
      </c>
      <c r="Y356" s="47">
        <f t="shared" si="26"/>
        <v>0.59159159159159158</v>
      </c>
      <c r="AA356" s="44">
        <f>VLOOKUP(A356,'[2]BASE 2022'!$E$5:$EU$1115,87,0)</f>
        <v>0</v>
      </c>
      <c r="AB356" s="44">
        <f>VLOOKUP(A356,'[2]BASE 2022'!$E$5:$EU$1115,86,0)</f>
        <v>0</v>
      </c>
    </row>
    <row r="357" spans="1:28" ht="17.25" customHeight="1" x14ac:dyDescent="0.3">
      <c r="A357" s="35">
        <v>346</v>
      </c>
      <c r="B357" s="17">
        <v>44573</v>
      </c>
      <c r="C357" s="18">
        <v>44574</v>
      </c>
      <c r="D357" s="31" t="s">
        <v>2476</v>
      </c>
      <c r="E357" s="20" t="s">
        <v>2463</v>
      </c>
      <c r="F357" s="20" t="s">
        <v>870</v>
      </c>
      <c r="G357" s="36">
        <v>30900000</v>
      </c>
      <c r="H357" s="19">
        <v>44754</v>
      </c>
      <c r="I357" s="21" t="s">
        <v>351</v>
      </c>
      <c r="J357" s="34" t="s">
        <v>1813</v>
      </c>
      <c r="K357" s="22"/>
      <c r="L357" s="37">
        <v>0</v>
      </c>
      <c r="M357" s="25">
        <v>0</v>
      </c>
      <c r="N357" s="24">
        <f t="shared" si="23"/>
        <v>30900000</v>
      </c>
      <c r="O357" s="39">
        <v>1</v>
      </c>
      <c r="P357" s="27"/>
      <c r="Q357" s="28"/>
      <c r="R357" s="38"/>
      <c r="T357" s="19">
        <v>44574</v>
      </c>
      <c r="V357" s="45">
        <f t="shared" si="24"/>
        <v>180</v>
      </c>
      <c r="W357" s="44">
        <v>44772</v>
      </c>
      <c r="X357" s="46">
        <f t="shared" si="25"/>
        <v>198</v>
      </c>
      <c r="Y357" s="47">
        <f t="shared" si="26"/>
        <v>1.1000000000000001</v>
      </c>
      <c r="AA357" s="44">
        <f>VLOOKUP(A357,'[2]BASE 2022'!$E$5:$EU$1115,87,0)</f>
        <v>0</v>
      </c>
      <c r="AB357" s="44">
        <f>VLOOKUP(A357,'[2]BASE 2022'!$E$5:$EU$1115,86,0)</f>
        <v>0</v>
      </c>
    </row>
    <row r="358" spans="1:28" ht="17.25" customHeight="1" x14ac:dyDescent="0.3">
      <c r="A358" s="35">
        <v>347</v>
      </c>
      <c r="B358" s="17">
        <v>44573</v>
      </c>
      <c r="C358" s="18">
        <v>44575</v>
      </c>
      <c r="D358" s="31" t="s">
        <v>2476</v>
      </c>
      <c r="E358" s="20" t="s">
        <v>224</v>
      </c>
      <c r="F358" s="20" t="s">
        <v>871</v>
      </c>
      <c r="G358" s="36">
        <v>85675000</v>
      </c>
      <c r="H358" s="19">
        <v>44923</v>
      </c>
      <c r="I358" s="21" t="s">
        <v>351</v>
      </c>
      <c r="J358" s="34" t="s">
        <v>1814</v>
      </c>
      <c r="K358" s="22"/>
      <c r="L358" s="37">
        <v>0</v>
      </c>
      <c r="M358" s="25">
        <v>0</v>
      </c>
      <c r="N358" s="24">
        <f t="shared" si="23"/>
        <v>85675000</v>
      </c>
      <c r="O358" s="39">
        <v>0.56609195402298851</v>
      </c>
      <c r="P358" s="27"/>
      <c r="Q358" s="28"/>
      <c r="R358" s="38"/>
      <c r="T358" s="19">
        <v>44574</v>
      </c>
      <c r="V358" s="45">
        <f t="shared" si="24"/>
        <v>348</v>
      </c>
      <c r="W358" s="44">
        <v>44772</v>
      </c>
      <c r="X358" s="46">
        <f t="shared" si="25"/>
        <v>197</v>
      </c>
      <c r="Y358" s="47">
        <f t="shared" si="26"/>
        <v>0.56609195402298851</v>
      </c>
      <c r="AA358" s="44">
        <f>VLOOKUP(A358,'[2]BASE 2022'!$E$5:$EU$1115,87,0)</f>
        <v>0</v>
      </c>
      <c r="AB358" s="44">
        <f>VLOOKUP(A358,'[2]BASE 2022'!$E$5:$EU$1115,86,0)</f>
        <v>0</v>
      </c>
    </row>
    <row r="359" spans="1:28" ht="17.25" customHeight="1" x14ac:dyDescent="0.3">
      <c r="A359" s="35">
        <v>348</v>
      </c>
      <c r="B359" s="17">
        <v>44573</v>
      </c>
      <c r="C359" s="18">
        <v>44575</v>
      </c>
      <c r="D359" s="31" t="s">
        <v>2476</v>
      </c>
      <c r="E359" s="20" t="s">
        <v>211</v>
      </c>
      <c r="F359" s="20" t="s">
        <v>745</v>
      </c>
      <c r="G359" s="36">
        <v>28200000</v>
      </c>
      <c r="H359" s="19">
        <v>44755</v>
      </c>
      <c r="I359" s="21" t="s">
        <v>351</v>
      </c>
      <c r="J359" s="34" t="s">
        <v>1815</v>
      </c>
      <c r="K359" s="22"/>
      <c r="L359" s="37">
        <v>0</v>
      </c>
      <c r="M359" s="25">
        <v>0</v>
      </c>
      <c r="N359" s="24">
        <f t="shared" si="23"/>
        <v>28200000</v>
      </c>
      <c r="O359" s="39">
        <v>1</v>
      </c>
      <c r="P359" s="27"/>
      <c r="Q359" s="28"/>
      <c r="R359" s="38"/>
      <c r="T359" s="19">
        <v>44574</v>
      </c>
      <c r="V359" s="45">
        <f t="shared" si="24"/>
        <v>180</v>
      </c>
      <c r="W359" s="44">
        <v>44772</v>
      </c>
      <c r="X359" s="46">
        <f t="shared" si="25"/>
        <v>197</v>
      </c>
      <c r="Y359" s="47">
        <f t="shared" si="26"/>
        <v>1.0944444444444446</v>
      </c>
      <c r="AA359" s="44">
        <f>VLOOKUP(A359,'[2]BASE 2022'!$E$5:$EU$1115,87,0)</f>
        <v>0</v>
      </c>
      <c r="AB359" s="44">
        <f>VLOOKUP(A359,'[2]BASE 2022'!$E$5:$EU$1115,86,0)</f>
        <v>0</v>
      </c>
    </row>
    <row r="360" spans="1:28" ht="17.25" customHeight="1" x14ac:dyDescent="0.3">
      <c r="A360" s="35">
        <v>349</v>
      </c>
      <c r="B360" s="17">
        <v>44574</v>
      </c>
      <c r="C360" s="18">
        <v>44575</v>
      </c>
      <c r="D360" s="31" t="s">
        <v>2476</v>
      </c>
      <c r="E360" s="20" t="s">
        <v>415</v>
      </c>
      <c r="F360" s="20" t="s">
        <v>872</v>
      </c>
      <c r="G360" s="36">
        <v>87550000</v>
      </c>
      <c r="H360" s="19">
        <v>44878</v>
      </c>
      <c r="I360" s="21" t="s">
        <v>351</v>
      </c>
      <c r="J360" s="34" t="s">
        <v>1816</v>
      </c>
      <c r="K360" s="22"/>
      <c r="L360" s="37">
        <v>0</v>
      </c>
      <c r="M360" s="25">
        <v>0</v>
      </c>
      <c r="N360" s="24">
        <f t="shared" si="23"/>
        <v>87550000</v>
      </c>
      <c r="O360" s="39">
        <v>0.65016501650165015</v>
      </c>
      <c r="P360" s="27"/>
      <c r="Q360" s="28"/>
      <c r="R360" s="38"/>
      <c r="T360" s="19">
        <v>44575</v>
      </c>
      <c r="V360" s="45">
        <f t="shared" si="24"/>
        <v>303</v>
      </c>
      <c r="W360" s="44">
        <v>44772</v>
      </c>
      <c r="X360" s="46">
        <f t="shared" si="25"/>
        <v>197</v>
      </c>
      <c r="Y360" s="47">
        <f t="shared" si="26"/>
        <v>0.65016501650165015</v>
      </c>
      <c r="AA360" s="44">
        <f>VLOOKUP(A360,'[2]BASE 2022'!$E$5:$EU$1115,87,0)</f>
        <v>0</v>
      </c>
      <c r="AB360" s="44">
        <f>VLOOKUP(A360,'[2]BASE 2022'!$E$5:$EU$1115,86,0)</f>
        <v>0</v>
      </c>
    </row>
    <row r="361" spans="1:28" ht="17.25" customHeight="1" x14ac:dyDescent="0.3">
      <c r="A361" s="35">
        <v>350</v>
      </c>
      <c r="B361" s="17">
        <v>44574</v>
      </c>
      <c r="C361" s="18">
        <v>44578</v>
      </c>
      <c r="D361" s="31" t="s">
        <v>2476</v>
      </c>
      <c r="E361" s="20" t="s">
        <v>433</v>
      </c>
      <c r="F361" s="20" t="s">
        <v>873</v>
      </c>
      <c r="G361" s="36">
        <v>77000000</v>
      </c>
      <c r="H361" s="19">
        <v>44881</v>
      </c>
      <c r="I361" s="21" t="s">
        <v>351</v>
      </c>
      <c r="J361" s="34" t="s">
        <v>1817</v>
      </c>
      <c r="K361" s="22"/>
      <c r="L361" s="37">
        <v>0</v>
      </c>
      <c r="M361" s="25">
        <v>0</v>
      </c>
      <c r="N361" s="24">
        <f t="shared" si="23"/>
        <v>77000000</v>
      </c>
      <c r="O361" s="39">
        <v>0.64026402640264024</v>
      </c>
      <c r="P361" s="27"/>
      <c r="Q361" s="28"/>
      <c r="R361" s="38"/>
      <c r="T361" s="19">
        <v>44575</v>
      </c>
      <c r="V361" s="45">
        <f t="shared" si="24"/>
        <v>303</v>
      </c>
      <c r="W361" s="44">
        <v>44772</v>
      </c>
      <c r="X361" s="46">
        <f t="shared" si="25"/>
        <v>194</v>
      </c>
      <c r="Y361" s="47">
        <f t="shared" si="26"/>
        <v>0.64026402640264024</v>
      </c>
      <c r="AA361" s="44">
        <f>VLOOKUP(A361,'[2]BASE 2022'!$E$5:$EU$1115,87,0)</f>
        <v>0</v>
      </c>
      <c r="AB361" s="44">
        <f>VLOOKUP(A361,'[2]BASE 2022'!$E$5:$EU$1115,86,0)</f>
        <v>0</v>
      </c>
    </row>
    <row r="362" spans="1:28" ht="17.25" customHeight="1" x14ac:dyDescent="0.3">
      <c r="A362" s="35">
        <v>351</v>
      </c>
      <c r="B362" s="17">
        <v>44574</v>
      </c>
      <c r="C362" s="18">
        <v>44578</v>
      </c>
      <c r="D362" s="31" t="s">
        <v>2476</v>
      </c>
      <c r="E362" s="20" t="s">
        <v>471</v>
      </c>
      <c r="F362" s="20" t="s">
        <v>874</v>
      </c>
      <c r="G362" s="36">
        <v>53000000</v>
      </c>
      <c r="H362" s="19">
        <v>44881</v>
      </c>
      <c r="I362" s="21" t="s">
        <v>351</v>
      </c>
      <c r="J362" s="34" t="s">
        <v>1818</v>
      </c>
      <c r="K362" s="22"/>
      <c r="L362" s="37">
        <v>0</v>
      </c>
      <c r="M362" s="25">
        <v>0</v>
      </c>
      <c r="N362" s="24">
        <f t="shared" si="23"/>
        <v>53000000</v>
      </c>
      <c r="O362" s="39">
        <v>0.64026402640264024</v>
      </c>
      <c r="P362" s="27"/>
      <c r="Q362" s="28"/>
      <c r="R362" s="38"/>
      <c r="T362" s="19">
        <v>44575</v>
      </c>
      <c r="V362" s="45">
        <f t="shared" si="24"/>
        <v>303</v>
      </c>
      <c r="W362" s="44">
        <v>44772</v>
      </c>
      <c r="X362" s="46">
        <f t="shared" si="25"/>
        <v>194</v>
      </c>
      <c r="Y362" s="47">
        <f t="shared" si="26"/>
        <v>0.64026402640264024</v>
      </c>
      <c r="AA362" s="44">
        <f>VLOOKUP(A362,'[2]BASE 2022'!$E$5:$EU$1115,87,0)</f>
        <v>0</v>
      </c>
      <c r="AB362" s="44">
        <f>VLOOKUP(A362,'[2]BASE 2022'!$E$5:$EU$1115,86,0)</f>
        <v>0</v>
      </c>
    </row>
    <row r="363" spans="1:28" ht="17.25" customHeight="1" x14ac:dyDescent="0.3">
      <c r="A363" s="35">
        <v>352</v>
      </c>
      <c r="B363" s="17">
        <v>44575</v>
      </c>
      <c r="C363" s="18">
        <v>44579</v>
      </c>
      <c r="D363" s="31" t="s">
        <v>2476</v>
      </c>
      <c r="E363" s="20" t="s">
        <v>2494</v>
      </c>
      <c r="F363" s="20" t="s">
        <v>480</v>
      </c>
      <c r="G363" s="36">
        <v>88000000</v>
      </c>
      <c r="H363" s="19">
        <v>44882</v>
      </c>
      <c r="I363" s="21" t="s">
        <v>351</v>
      </c>
      <c r="J363" s="34" t="s">
        <v>1819</v>
      </c>
      <c r="K363" s="22"/>
      <c r="L363" s="37">
        <v>0</v>
      </c>
      <c r="M363" s="25">
        <v>0</v>
      </c>
      <c r="N363" s="24">
        <f t="shared" si="23"/>
        <v>88000000</v>
      </c>
      <c r="O363" s="39">
        <v>0.63696369636963701</v>
      </c>
      <c r="P363" s="27"/>
      <c r="Q363" s="28"/>
      <c r="R363" s="38"/>
      <c r="T363" s="19">
        <v>44578</v>
      </c>
      <c r="V363" s="45">
        <f t="shared" si="24"/>
        <v>303</v>
      </c>
      <c r="W363" s="44">
        <v>44772</v>
      </c>
      <c r="X363" s="46">
        <f t="shared" si="25"/>
        <v>193</v>
      </c>
      <c r="Y363" s="47">
        <f t="shared" si="26"/>
        <v>0.63696369636963701</v>
      </c>
      <c r="AA363" s="44">
        <f>VLOOKUP(A363,'[2]BASE 2022'!$E$5:$EU$1115,87,0)</f>
        <v>0</v>
      </c>
      <c r="AB363" s="44">
        <f>VLOOKUP(A363,'[2]BASE 2022'!$E$5:$EU$1115,86,0)</f>
        <v>0</v>
      </c>
    </row>
    <row r="364" spans="1:28" ht="17.25" customHeight="1" x14ac:dyDescent="0.3">
      <c r="A364" s="35">
        <v>353</v>
      </c>
      <c r="B364" s="17">
        <v>44574</v>
      </c>
      <c r="C364" s="18">
        <v>44575</v>
      </c>
      <c r="D364" s="31" t="s">
        <v>2476</v>
      </c>
      <c r="E364" s="20" t="s">
        <v>179</v>
      </c>
      <c r="F364" s="20" t="s">
        <v>875</v>
      </c>
      <c r="G364" s="36">
        <v>89507000</v>
      </c>
      <c r="H364" s="19">
        <v>44908</v>
      </c>
      <c r="I364" s="21" t="s">
        <v>351</v>
      </c>
      <c r="J364" s="34" t="s">
        <v>1820</v>
      </c>
      <c r="K364" s="22"/>
      <c r="L364" s="37">
        <v>0</v>
      </c>
      <c r="M364" s="25">
        <v>0</v>
      </c>
      <c r="N364" s="24">
        <f t="shared" si="23"/>
        <v>89507000</v>
      </c>
      <c r="O364" s="39">
        <v>0.59159159159159158</v>
      </c>
      <c r="P364" s="27"/>
      <c r="Q364" s="28"/>
      <c r="R364" s="38"/>
      <c r="T364" s="19">
        <v>44575</v>
      </c>
      <c r="V364" s="45">
        <f t="shared" si="24"/>
        <v>333</v>
      </c>
      <c r="W364" s="44">
        <v>44772</v>
      </c>
      <c r="X364" s="46">
        <f t="shared" si="25"/>
        <v>197</v>
      </c>
      <c r="Y364" s="47">
        <f t="shared" si="26"/>
        <v>0.59159159159159158</v>
      </c>
      <c r="AA364" s="44">
        <f>VLOOKUP(A364,'[2]BASE 2022'!$E$5:$EU$1115,87,0)</f>
        <v>0</v>
      </c>
      <c r="AB364" s="44">
        <f>VLOOKUP(A364,'[2]BASE 2022'!$E$5:$EU$1115,86,0)</f>
        <v>0</v>
      </c>
    </row>
    <row r="365" spans="1:28" ht="17.25" customHeight="1" x14ac:dyDescent="0.3">
      <c r="A365" s="35">
        <v>354</v>
      </c>
      <c r="B365" s="17">
        <v>44574</v>
      </c>
      <c r="C365" s="18">
        <v>44575</v>
      </c>
      <c r="D365" s="31" t="s">
        <v>2476</v>
      </c>
      <c r="E365" s="20" t="s">
        <v>541</v>
      </c>
      <c r="F365" s="20" t="s">
        <v>876</v>
      </c>
      <c r="G365" s="36">
        <v>48822000</v>
      </c>
      <c r="H365" s="19">
        <v>44755</v>
      </c>
      <c r="I365" s="21" t="s">
        <v>351</v>
      </c>
      <c r="J365" s="34" t="s">
        <v>1821</v>
      </c>
      <c r="K365" s="22"/>
      <c r="L365" s="37">
        <v>0</v>
      </c>
      <c r="M365" s="25">
        <v>0</v>
      </c>
      <c r="N365" s="24">
        <f t="shared" si="23"/>
        <v>48822000</v>
      </c>
      <c r="O365" s="39">
        <v>1</v>
      </c>
      <c r="P365" s="27"/>
      <c r="Q365" s="28"/>
      <c r="R365" s="38"/>
      <c r="T365" s="19">
        <v>44575</v>
      </c>
      <c r="V365" s="45">
        <f t="shared" si="24"/>
        <v>180</v>
      </c>
      <c r="W365" s="44">
        <v>44772</v>
      </c>
      <c r="X365" s="46">
        <f t="shared" si="25"/>
        <v>197</v>
      </c>
      <c r="Y365" s="47">
        <f t="shared" si="26"/>
        <v>1.0944444444444446</v>
      </c>
      <c r="AA365" s="44">
        <f>VLOOKUP(A365,'[2]BASE 2022'!$E$5:$EU$1115,87,0)</f>
        <v>0</v>
      </c>
      <c r="AB365" s="44">
        <f>VLOOKUP(A365,'[2]BASE 2022'!$E$5:$EU$1115,86,0)</f>
        <v>0</v>
      </c>
    </row>
    <row r="366" spans="1:28" ht="17.25" customHeight="1" x14ac:dyDescent="0.3">
      <c r="A366" s="35">
        <v>355</v>
      </c>
      <c r="B366" s="17">
        <v>44574</v>
      </c>
      <c r="C366" s="18">
        <v>44575</v>
      </c>
      <c r="D366" s="31" t="s">
        <v>2477</v>
      </c>
      <c r="E366" s="20" t="s">
        <v>1293</v>
      </c>
      <c r="F366" s="20" t="s">
        <v>877</v>
      </c>
      <c r="G366" s="36">
        <v>31970000</v>
      </c>
      <c r="H366" s="19">
        <v>44923</v>
      </c>
      <c r="I366" s="21" t="s">
        <v>351</v>
      </c>
      <c r="J366" s="34" t="s">
        <v>1822</v>
      </c>
      <c r="K366" s="22"/>
      <c r="L366" s="37">
        <v>0</v>
      </c>
      <c r="M366" s="25">
        <v>0</v>
      </c>
      <c r="N366" s="24">
        <f t="shared" si="23"/>
        <v>31970000</v>
      </c>
      <c r="O366" s="39">
        <v>0.56609195402298851</v>
      </c>
      <c r="P366" s="27"/>
      <c r="Q366" s="28"/>
      <c r="R366" s="38"/>
      <c r="T366" s="19">
        <v>44575</v>
      </c>
      <c r="V366" s="45">
        <f t="shared" si="24"/>
        <v>348</v>
      </c>
      <c r="W366" s="44">
        <v>44772</v>
      </c>
      <c r="X366" s="46">
        <f t="shared" si="25"/>
        <v>197</v>
      </c>
      <c r="Y366" s="47">
        <f t="shared" si="26"/>
        <v>0.56609195402298851</v>
      </c>
      <c r="AA366" s="44">
        <f>VLOOKUP(A366,'[2]BASE 2022'!$E$5:$EU$1115,87,0)</f>
        <v>0</v>
      </c>
      <c r="AB366" s="44">
        <f>VLOOKUP(A366,'[2]BASE 2022'!$E$5:$EU$1115,86,0)</f>
        <v>0</v>
      </c>
    </row>
    <row r="367" spans="1:28" ht="17.25" customHeight="1" x14ac:dyDescent="0.3">
      <c r="A367" s="35">
        <v>356</v>
      </c>
      <c r="B367" s="17">
        <v>44574</v>
      </c>
      <c r="C367" s="18">
        <v>44575</v>
      </c>
      <c r="D367" s="31" t="s">
        <v>2477</v>
      </c>
      <c r="E367" s="20" t="s">
        <v>314</v>
      </c>
      <c r="F367" s="20" t="s">
        <v>878</v>
      </c>
      <c r="G367" s="36">
        <v>33000000</v>
      </c>
      <c r="H367" s="19">
        <v>44908</v>
      </c>
      <c r="I367" s="21" t="s">
        <v>351</v>
      </c>
      <c r="J367" s="34" t="s">
        <v>1823</v>
      </c>
      <c r="K367" s="22"/>
      <c r="L367" s="37">
        <v>0</v>
      </c>
      <c r="M367" s="25">
        <v>0</v>
      </c>
      <c r="N367" s="24">
        <f t="shared" si="23"/>
        <v>33000000</v>
      </c>
      <c r="O367" s="39">
        <v>0.59159159159159158</v>
      </c>
      <c r="P367" s="27"/>
      <c r="Q367" s="28"/>
      <c r="R367" s="38"/>
      <c r="T367" s="19">
        <v>44575</v>
      </c>
      <c r="V367" s="45">
        <f t="shared" si="24"/>
        <v>333</v>
      </c>
      <c r="W367" s="44">
        <v>44772</v>
      </c>
      <c r="X367" s="46">
        <f t="shared" si="25"/>
        <v>197</v>
      </c>
      <c r="Y367" s="47">
        <f t="shared" si="26"/>
        <v>0.59159159159159158</v>
      </c>
      <c r="AA367" s="44">
        <f>VLOOKUP(A367,'[2]BASE 2022'!$E$5:$EU$1115,87,0)</f>
        <v>0</v>
      </c>
      <c r="AB367" s="44">
        <f>VLOOKUP(A367,'[2]BASE 2022'!$E$5:$EU$1115,86,0)</f>
        <v>0</v>
      </c>
    </row>
    <row r="368" spans="1:28" ht="17.25" customHeight="1" x14ac:dyDescent="0.3">
      <c r="A368" s="35">
        <v>357</v>
      </c>
      <c r="B368" s="17">
        <v>44574</v>
      </c>
      <c r="C368" s="18">
        <v>44575</v>
      </c>
      <c r="D368" s="31" t="s">
        <v>2477</v>
      </c>
      <c r="E368" s="20" t="s">
        <v>340</v>
      </c>
      <c r="F368" s="20" t="s">
        <v>878</v>
      </c>
      <c r="G368" s="36">
        <v>33000000</v>
      </c>
      <c r="H368" s="19">
        <v>44908</v>
      </c>
      <c r="I368" s="21" t="s">
        <v>351</v>
      </c>
      <c r="J368" s="34" t="s">
        <v>1824</v>
      </c>
      <c r="K368" s="22"/>
      <c r="L368" s="37">
        <v>0</v>
      </c>
      <c r="M368" s="25">
        <v>0</v>
      </c>
      <c r="N368" s="24">
        <f t="shared" si="23"/>
        <v>33000000</v>
      </c>
      <c r="O368" s="39">
        <v>0.59159159159159158</v>
      </c>
      <c r="P368" s="27"/>
      <c r="Q368" s="28"/>
      <c r="R368" s="38"/>
      <c r="T368" s="19">
        <v>44575</v>
      </c>
      <c r="V368" s="45">
        <f t="shared" si="24"/>
        <v>333</v>
      </c>
      <c r="W368" s="44">
        <v>44772</v>
      </c>
      <c r="X368" s="46">
        <f t="shared" si="25"/>
        <v>197</v>
      </c>
      <c r="Y368" s="47">
        <f t="shared" si="26"/>
        <v>0.59159159159159158</v>
      </c>
      <c r="AA368" s="44">
        <f>VLOOKUP(A368,'[2]BASE 2022'!$E$5:$EU$1115,87,0)</f>
        <v>0</v>
      </c>
      <c r="AB368" s="44">
        <f>VLOOKUP(A368,'[2]BASE 2022'!$E$5:$EU$1115,86,0)</f>
        <v>0</v>
      </c>
    </row>
    <row r="369" spans="1:28" ht="17.25" customHeight="1" x14ac:dyDescent="0.3">
      <c r="A369" s="35">
        <v>358</v>
      </c>
      <c r="B369" s="17">
        <v>44574</v>
      </c>
      <c r="C369" s="18">
        <v>44575</v>
      </c>
      <c r="D369" s="31" t="s">
        <v>2477</v>
      </c>
      <c r="E369" s="20" t="s">
        <v>373</v>
      </c>
      <c r="F369" s="20" t="s">
        <v>878</v>
      </c>
      <c r="G369" s="36">
        <v>33000000</v>
      </c>
      <c r="H369" s="19">
        <v>44908</v>
      </c>
      <c r="I369" s="21" t="s">
        <v>351</v>
      </c>
      <c r="J369" s="34" t="s">
        <v>1825</v>
      </c>
      <c r="K369" s="22"/>
      <c r="L369" s="37">
        <v>0</v>
      </c>
      <c r="M369" s="25">
        <v>0</v>
      </c>
      <c r="N369" s="24">
        <f t="shared" si="23"/>
        <v>33000000</v>
      </c>
      <c r="O369" s="39">
        <v>0.59159159159159158</v>
      </c>
      <c r="P369" s="27"/>
      <c r="Q369" s="28"/>
      <c r="R369" s="38"/>
      <c r="T369" s="19">
        <v>44575</v>
      </c>
      <c r="V369" s="45">
        <f t="shared" si="24"/>
        <v>333</v>
      </c>
      <c r="W369" s="44">
        <v>44772</v>
      </c>
      <c r="X369" s="46">
        <f t="shared" si="25"/>
        <v>197</v>
      </c>
      <c r="Y369" s="47">
        <f t="shared" si="26"/>
        <v>0.59159159159159158</v>
      </c>
      <c r="AA369" s="44">
        <f>VLOOKUP(A369,'[2]BASE 2022'!$E$5:$EU$1115,87,0)</f>
        <v>0</v>
      </c>
      <c r="AB369" s="44">
        <f>VLOOKUP(A369,'[2]BASE 2022'!$E$5:$EU$1115,86,0)</f>
        <v>0</v>
      </c>
    </row>
    <row r="370" spans="1:28" ht="17.25" customHeight="1" x14ac:dyDescent="0.3">
      <c r="A370" s="35">
        <v>359</v>
      </c>
      <c r="B370" s="17">
        <v>44574</v>
      </c>
      <c r="C370" s="18">
        <v>44578</v>
      </c>
      <c r="D370" s="31" t="s">
        <v>2476</v>
      </c>
      <c r="E370" s="20" t="s">
        <v>367</v>
      </c>
      <c r="F370" s="20" t="s">
        <v>879</v>
      </c>
      <c r="G370" s="36">
        <v>84975000</v>
      </c>
      <c r="H370" s="19">
        <v>44911</v>
      </c>
      <c r="I370" s="21" t="s">
        <v>351</v>
      </c>
      <c r="J370" s="34" t="s">
        <v>1826</v>
      </c>
      <c r="K370" s="22"/>
      <c r="L370" s="37">
        <v>0</v>
      </c>
      <c r="M370" s="25">
        <v>0</v>
      </c>
      <c r="N370" s="24">
        <f t="shared" si="23"/>
        <v>84975000</v>
      </c>
      <c r="O370" s="39">
        <v>0.58258258258258255</v>
      </c>
      <c r="P370" s="27"/>
      <c r="Q370" s="28"/>
      <c r="R370" s="38"/>
      <c r="T370" s="19">
        <v>44574</v>
      </c>
      <c r="V370" s="45">
        <f t="shared" si="24"/>
        <v>333</v>
      </c>
      <c r="W370" s="44">
        <v>44772</v>
      </c>
      <c r="X370" s="46">
        <f t="shared" si="25"/>
        <v>194</v>
      </c>
      <c r="Y370" s="47">
        <f t="shared" si="26"/>
        <v>0.58258258258258255</v>
      </c>
      <c r="AA370" s="44">
        <f>VLOOKUP(A370,'[2]BASE 2022'!$E$5:$EU$1115,87,0)</f>
        <v>0</v>
      </c>
      <c r="AB370" s="44">
        <f>VLOOKUP(A370,'[2]BASE 2022'!$E$5:$EU$1115,86,0)</f>
        <v>0</v>
      </c>
    </row>
    <row r="371" spans="1:28" ht="17.25" customHeight="1" x14ac:dyDescent="0.3">
      <c r="A371" s="35">
        <v>360</v>
      </c>
      <c r="B371" s="17">
        <v>44574</v>
      </c>
      <c r="C371" s="18">
        <v>44578</v>
      </c>
      <c r="D371" s="31" t="s">
        <v>2477</v>
      </c>
      <c r="E371" s="20" t="s">
        <v>326</v>
      </c>
      <c r="F371" s="20" t="s">
        <v>878</v>
      </c>
      <c r="G371" s="36">
        <v>33000000</v>
      </c>
      <c r="H371" s="19">
        <v>44911</v>
      </c>
      <c r="I371" s="21" t="s">
        <v>351</v>
      </c>
      <c r="J371" s="34" t="s">
        <v>1827</v>
      </c>
      <c r="K371" s="22"/>
      <c r="L371" s="37">
        <v>0</v>
      </c>
      <c r="M371" s="25">
        <v>0</v>
      </c>
      <c r="N371" s="24">
        <f t="shared" si="23"/>
        <v>33000000</v>
      </c>
      <c r="O371" s="39">
        <v>0.58258258258258255</v>
      </c>
      <c r="P371" s="27"/>
      <c r="Q371" s="28"/>
      <c r="R371" s="38"/>
      <c r="T371" s="19">
        <v>44575</v>
      </c>
      <c r="V371" s="45">
        <f t="shared" si="24"/>
        <v>333</v>
      </c>
      <c r="W371" s="44">
        <v>44772</v>
      </c>
      <c r="X371" s="46">
        <f t="shared" si="25"/>
        <v>194</v>
      </c>
      <c r="Y371" s="47">
        <f t="shared" si="26"/>
        <v>0.58258258258258255</v>
      </c>
      <c r="AA371" s="44">
        <f>VLOOKUP(A371,'[2]BASE 2022'!$E$5:$EU$1115,87,0)</f>
        <v>0</v>
      </c>
      <c r="AB371" s="44">
        <f>VLOOKUP(A371,'[2]BASE 2022'!$E$5:$EU$1115,86,0)</f>
        <v>0</v>
      </c>
    </row>
    <row r="372" spans="1:28" ht="17.25" customHeight="1" x14ac:dyDescent="0.3">
      <c r="A372" s="35">
        <v>361</v>
      </c>
      <c r="B372" s="17">
        <v>44574</v>
      </c>
      <c r="C372" s="18">
        <v>44579</v>
      </c>
      <c r="D372" s="31" t="s">
        <v>2476</v>
      </c>
      <c r="E372" s="20" t="s">
        <v>277</v>
      </c>
      <c r="F372" s="20" t="s">
        <v>276</v>
      </c>
      <c r="G372" s="36">
        <v>65739750</v>
      </c>
      <c r="H372" s="19">
        <v>44927</v>
      </c>
      <c r="I372" s="21" t="s">
        <v>351</v>
      </c>
      <c r="J372" s="34" t="s">
        <v>1828</v>
      </c>
      <c r="K372" s="22"/>
      <c r="L372" s="37">
        <v>0</v>
      </c>
      <c r="M372" s="25">
        <v>0</v>
      </c>
      <c r="N372" s="24">
        <f t="shared" si="23"/>
        <v>65739750</v>
      </c>
      <c r="O372" s="39">
        <v>0.5545977011494253</v>
      </c>
      <c r="P372" s="27"/>
      <c r="Q372" s="28"/>
      <c r="R372" s="38"/>
      <c r="T372" s="19">
        <v>44575</v>
      </c>
      <c r="V372" s="45">
        <f t="shared" si="24"/>
        <v>348</v>
      </c>
      <c r="W372" s="44">
        <v>44772</v>
      </c>
      <c r="X372" s="46">
        <f t="shared" si="25"/>
        <v>193</v>
      </c>
      <c r="Y372" s="47">
        <f t="shared" si="26"/>
        <v>0.5545977011494253</v>
      </c>
      <c r="AA372" s="44">
        <f>VLOOKUP(A372,'[2]BASE 2022'!$E$5:$EU$1115,87,0)</f>
        <v>0</v>
      </c>
      <c r="AB372" s="44">
        <f>VLOOKUP(A372,'[2]BASE 2022'!$E$5:$EU$1115,86,0)</f>
        <v>0</v>
      </c>
    </row>
    <row r="373" spans="1:28" ht="17.25" customHeight="1" x14ac:dyDescent="0.3">
      <c r="A373" s="35">
        <v>362</v>
      </c>
      <c r="B373" s="17">
        <v>44574</v>
      </c>
      <c r="C373" s="18">
        <v>44578</v>
      </c>
      <c r="D373" s="31" t="s">
        <v>2476</v>
      </c>
      <c r="E373" s="20" t="s">
        <v>409</v>
      </c>
      <c r="F373" s="20" t="s">
        <v>880</v>
      </c>
      <c r="G373" s="36">
        <v>84975000</v>
      </c>
      <c r="H373" s="19">
        <v>44909</v>
      </c>
      <c r="I373" s="21" t="s">
        <v>351</v>
      </c>
      <c r="J373" s="34" t="s">
        <v>1829</v>
      </c>
      <c r="K373" s="22"/>
      <c r="L373" s="37">
        <v>0</v>
      </c>
      <c r="M373" s="25">
        <v>0</v>
      </c>
      <c r="N373" s="24">
        <f t="shared" si="23"/>
        <v>84975000</v>
      </c>
      <c r="O373" s="39">
        <v>0.58610271903323263</v>
      </c>
      <c r="P373" s="27"/>
      <c r="Q373" s="28"/>
      <c r="R373" s="38"/>
      <c r="T373" s="19">
        <v>44575</v>
      </c>
      <c r="V373" s="45">
        <f t="shared" si="24"/>
        <v>331</v>
      </c>
      <c r="W373" s="44">
        <v>44772</v>
      </c>
      <c r="X373" s="46">
        <f t="shared" si="25"/>
        <v>194</v>
      </c>
      <c r="Y373" s="47">
        <f t="shared" si="26"/>
        <v>0.58610271903323263</v>
      </c>
      <c r="AA373" s="44">
        <f>VLOOKUP(A373,'[2]BASE 2022'!$E$5:$EU$1115,87,0)</f>
        <v>0</v>
      </c>
      <c r="AB373" s="44">
        <f>VLOOKUP(A373,'[2]BASE 2022'!$E$5:$EU$1115,86,0)</f>
        <v>0</v>
      </c>
    </row>
    <row r="374" spans="1:28" ht="17.25" customHeight="1" x14ac:dyDescent="0.3">
      <c r="A374" s="35">
        <v>363</v>
      </c>
      <c r="B374" s="17">
        <v>44574</v>
      </c>
      <c r="C374" s="18">
        <v>44579</v>
      </c>
      <c r="D374" s="31" t="s">
        <v>2476</v>
      </c>
      <c r="E374" s="20" t="s">
        <v>2342</v>
      </c>
      <c r="F374" s="20" t="s">
        <v>881</v>
      </c>
      <c r="G374" s="36">
        <v>71070000</v>
      </c>
      <c r="H374" s="19">
        <v>44926</v>
      </c>
      <c r="I374" s="21" t="s">
        <v>351</v>
      </c>
      <c r="J374" s="34" t="s">
        <v>1830</v>
      </c>
      <c r="K374" s="22"/>
      <c r="L374" s="37">
        <v>0</v>
      </c>
      <c r="M374" s="25">
        <v>0</v>
      </c>
      <c r="N374" s="24">
        <f t="shared" si="23"/>
        <v>71070000</v>
      </c>
      <c r="O374" s="39">
        <v>0.55619596541786742</v>
      </c>
      <c r="P374" s="27"/>
      <c r="Q374" s="28"/>
      <c r="R374" s="38"/>
      <c r="T374" s="19">
        <v>44575</v>
      </c>
      <c r="V374" s="45">
        <f t="shared" si="24"/>
        <v>347</v>
      </c>
      <c r="W374" s="44">
        <v>44772</v>
      </c>
      <c r="X374" s="46">
        <f t="shared" si="25"/>
        <v>193</v>
      </c>
      <c r="Y374" s="47">
        <f t="shared" si="26"/>
        <v>0.55619596541786742</v>
      </c>
      <c r="AA374" s="44">
        <f>VLOOKUP(A374,'[2]BASE 2022'!$E$5:$EU$1115,87,0)</f>
        <v>0</v>
      </c>
      <c r="AB374" s="44">
        <f>VLOOKUP(A374,'[2]BASE 2022'!$E$5:$EU$1115,86,0)</f>
        <v>0</v>
      </c>
    </row>
    <row r="375" spans="1:28" ht="17.25" customHeight="1" x14ac:dyDescent="0.3">
      <c r="A375" s="35">
        <v>364</v>
      </c>
      <c r="B375" s="17">
        <v>44575</v>
      </c>
      <c r="C375" s="18">
        <v>44579</v>
      </c>
      <c r="D375" s="31" t="s">
        <v>2476</v>
      </c>
      <c r="E375" s="20" t="s">
        <v>202</v>
      </c>
      <c r="F375" s="20" t="s">
        <v>882</v>
      </c>
      <c r="G375" s="36">
        <v>71070000</v>
      </c>
      <c r="H375" s="19">
        <v>44926</v>
      </c>
      <c r="I375" s="21" t="s">
        <v>351</v>
      </c>
      <c r="J375" s="34" t="s">
        <v>1831</v>
      </c>
      <c r="K375" s="22"/>
      <c r="L375" s="37">
        <v>0</v>
      </c>
      <c r="M375" s="25">
        <v>0</v>
      </c>
      <c r="N375" s="24">
        <f t="shared" si="23"/>
        <v>71070000</v>
      </c>
      <c r="O375" s="39">
        <v>0.55619596541786742</v>
      </c>
      <c r="P375" s="27"/>
      <c r="Q375" s="28"/>
      <c r="R375" s="38"/>
      <c r="T375" s="19">
        <v>44575</v>
      </c>
      <c r="V375" s="45">
        <f t="shared" si="24"/>
        <v>347</v>
      </c>
      <c r="W375" s="44">
        <v>44772</v>
      </c>
      <c r="X375" s="46">
        <f t="shared" si="25"/>
        <v>193</v>
      </c>
      <c r="Y375" s="47">
        <f t="shared" si="26"/>
        <v>0.55619596541786742</v>
      </c>
      <c r="AA375" s="44">
        <f>VLOOKUP(A375,'[2]BASE 2022'!$E$5:$EU$1115,87,0)</f>
        <v>0</v>
      </c>
      <c r="AB375" s="44">
        <f>VLOOKUP(A375,'[2]BASE 2022'!$E$5:$EU$1115,86,0)</f>
        <v>0</v>
      </c>
    </row>
    <row r="376" spans="1:28" ht="17.25" customHeight="1" x14ac:dyDescent="0.3">
      <c r="A376" s="35">
        <v>365</v>
      </c>
      <c r="B376" s="17">
        <v>44575</v>
      </c>
      <c r="C376" s="18">
        <v>44579</v>
      </c>
      <c r="D376" s="31" t="s">
        <v>2476</v>
      </c>
      <c r="E376" s="20" t="s">
        <v>411</v>
      </c>
      <c r="F376" s="20" t="s">
        <v>883</v>
      </c>
      <c r="G376" s="36">
        <v>71070000</v>
      </c>
      <c r="H376" s="19">
        <v>44926</v>
      </c>
      <c r="I376" s="21" t="s">
        <v>351</v>
      </c>
      <c r="J376" s="34" t="s">
        <v>1832</v>
      </c>
      <c r="K376" s="22"/>
      <c r="L376" s="37">
        <v>0</v>
      </c>
      <c r="M376" s="25">
        <v>0</v>
      </c>
      <c r="N376" s="24">
        <f t="shared" si="23"/>
        <v>71070000</v>
      </c>
      <c r="O376" s="39">
        <v>0.55619596541786742</v>
      </c>
      <c r="P376" s="27"/>
      <c r="Q376" s="28"/>
      <c r="R376" s="38"/>
      <c r="T376" s="19">
        <v>44575</v>
      </c>
      <c r="V376" s="45">
        <f t="shared" si="24"/>
        <v>347</v>
      </c>
      <c r="W376" s="44">
        <v>44772</v>
      </c>
      <c r="X376" s="46">
        <f t="shared" si="25"/>
        <v>193</v>
      </c>
      <c r="Y376" s="47">
        <f t="shared" si="26"/>
        <v>0.55619596541786742</v>
      </c>
      <c r="AA376" s="44">
        <f>VLOOKUP(A376,'[2]BASE 2022'!$E$5:$EU$1115,87,0)</f>
        <v>0</v>
      </c>
      <c r="AB376" s="44">
        <f>VLOOKUP(A376,'[2]BASE 2022'!$E$5:$EU$1115,86,0)</f>
        <v>0</v>
      </c>
    </row>
    <row r="377" spans="1:28" ht="17.25" customHeight="1" x14ac:dyDescent="0.3">
      <c r="A377" s="35">
        <v>366</v>
      </c>
      <c r="B377" s="17">
        <v>44575</v>
      </c>
      <c r="C377" s="18">
        <v>44579</v>
      </c>
      <c r="D377" s="31" t="s">
        <v>2476</v>
      </c>
      <c r="E377" s="20" t="s">
        <v>194</v>
      </c>
      <c r="F377" s="20" t="s">
        <v>884</v>
      </c>
      <c r="G377" s="36">
        <v>71070000</v>
      </c>
      <c r="H377" s="19">
        <v>44926</v>
      </c>
      <c r="I377" s="21" t="s">
        <v>351</v>
      </c>
      <c r="J377" s="34" t="s">
        <v>1833</v>
      </c>
      <c r="K377" s="22"/>
      <c r="L377" s="37">
        <v>0</v>
      </c>
      <c r="M377" s="25">
        <v>0</v>
      </c>
      <c r="N377" s="24">
        <f t="shared" si="23"/>
        <v>71070000</v>
      </c>
      <c r="O377" s="39">
        <v>0.55619596541786742</v>
      </c>
      <c r="P377" s="27"/>
      <c r="Q377" s="28"/>
      <c r="R377" s="38"/>
      <c r="T377" s="19">
        <v>44575</v>
      </c>
      <c r="V377" s="45">
        <f t="shared" si="24"/>
        <v>347</v>
      </c>
      <c r="W377" s="44">
        <v>44772</v>
      </c>
      <c r="X377" s="46">
        <f t="shared" si="25"/>
        <v>193</v>
      </c>
      <c r="Y377" s="47">
        <f t="shared" si="26"/>
        <v>0.55619596541786742</v>
      </c>
      <c r="AA377" s="44">
        <f>VLOOKUP(A377,'[2]BASE 2022'!$E$5:$EU$1115,87,0)</f>
        <v>0</v>
      </c>
      <c r="AB377" s="44">
        <f>VLOOKUP(A377,'[2]BASE 2022'!$E$5:$EU$1115,86,0)</f>
        <v>0</v>
      </c>
    </row>
    <row r="378" spans="1:28" ht="17.25" customHeight="1" x14ac:dyDescent="0.3">
      <c r="A378" s="35">
        <v>367</v>
      </c>
      <c r="B378" s="17">
        <v>44575</v>
      </c>
      <c r="C378" s="18">
        <v>44579</v>
      </c>
      <c r="D378" s="31" t="s">
        <v>2476</v>
      </c>
      <c r="E378" s="20" t="s">
        <v>420</v>
      </c>
      <c r="F378" s="20" t="s">
        <v>885</v>
      </c>
      <c r="G378" s="36">
        <v>71070000</v>
      </c>
      <c r="H378" s="19">
        <v>44926</v>
      </c>
      <c r="I378" s="21" t="s">
        <v>351</v>
      </c>
      <c r="J378" s="34" t="s">
        <v>1834</v>
      </c>
      <c r="K378" s="22"/>
      <c r="L378" s="37">
        <v>0</v>
      </c>
      <c r="M378" s="25">
        <v>0</v>
      </c>
      <c r="N378" s="24">
        <f t="shared" si="23"/>
        <v>71070000</v>
      </c>
      <c r="O378" s="39">
        <v>0.55619596541786742</v>
      </c>
      <c r="P378" s="27"/>
      <c r="Q378" s="28"/>
      <c r="R378" s="38"/>
      <c r="T378" s="19">
        <v>44575</v>
      </c>
      <c r="V378" s="45">
        <f t="shared" si="24"/>
        <v>347</v>
      </c>
      <c r="W378" s="44">
        <v>44772</v>
      </c>
      <c r="X378" s="46">
        <f t="shared" si="25"/>
        <v>193</v>
      </c>
      <c r="Y378" s="47">
        <f t="shared" si="26"/>
        <v>0.55619596541786742</v>
      </c>
      <c r="AA378" s="44">
        <f>VLOOKUP(A378,'[2]BASE 2022'!$E$5:$EU$1115,87,0)</f>
        <v>0</v>
      </c>
      <c r="AB378" s="44">
        <f>VLOOKUP(A378,'[2]BASE 2022'!$E$5:$EU$1115,86,0)</f>
        <v>0</v>
      </c>
    </row>
    <row r="379" spans="1:28" ht="17.25" customHeight="1" x14ac:dyDescent="0.3">
      <c r="A379" s="35">
        <v>368</v>
      </c>
      <c r="B379" s="17">
        <v>44578</v>
      </c>
      <c r="C379" s="18">
        <v>44580</v>
      </c>
      <c r="D379" s="31" t="s">
        <v>2476</v>
      </c>
      <c r="E379" s="20" t="s">
        <v>96</v>
      </c>
      <c r="F379" s="20" t="s">
        <v>886</v>
      </c>
      <c r="G379" s="36">
        <v>67980000</v>
      </c>
      <c r="H379" s="19">
        <v>44913</v>
      </c>
      <c r="I379" s="21" t="s">
        <v>351</v>
      </c>
      <c r="J379" s="34" t="s">
        <v>1835</v>
      </c>
      <c r="K379" s="22"/>
      <c r="L379" s="37">
        <v>0</v>
      </c>
      <c r="M379" s="25">
        <v>0</v>
      </c>
      <c r="N379" s="24">
        <f t="shared" si="23"/>
        <v>67980000</v>
      </c>
      <c r="O379" s="39">
        <v>0.57657657657657657</v>
      </c>
      <c r="P379" s="27"/>
      <c r="Q379" s="28"/>
      <c r="R379" s="38"/>
      <c r="T379" s="19">
        <v>44579</v>
      </c>
      <c r="V379" s="45">
        <f t="shared" si="24"/>
        <v>333</v>
      </c>
      <c r="W379" s="44">
        <v>44772</v>
      </c>
      <c r="X379" s="46">
        <f t="shared" si="25"/>
        <v>192</v>
      </c>
      <c r="Y379" s="47">
        <f t="shared" si="26"/>
        <v>0.57657657657657657</v>
      </c>
      <c r="AA379" s="44">
        <f>VLOOKUP(A379,'[2]BASE 2022'!$E$5:$EU$1115,87,0)</f>
        <v>0</v>
      </c>
      <c r="AB379" s="44">
        <f>VLOOKUP(A379,'[2]BASE 2022'!$E$5:$EU$1115,86,0)</f>
        <v>0</v>
      </c>
    </row>
    <row r="380" spans="1:28" ht="17.25" customHeight="1" x14ac:dyDescent="0.3">
      <c r="A380" s="35">
        <v>369</v>
      </c>
      <c r="B380" s="17">
        <v>44575</v>
      </c>
      <c r="C380" s="18">
        <v>44579</v>
      </c>
      <c r="D380" s="31" t="s">
        <v>2476</v>
      </c>
      <c r="E380" s="20" t="s">
        <v>419</v>
      </c>
      <c r="F380" s="20" t="s">
        <v>887</v>
      </c>
      <c r="G380" s="36">
        <v>71070000</v>
      </c>
      <c r="H380" s="19">
        <v>44926</v>
      </c>
      <c r="I380" s="21" t="s">
        <v>351</v>
      </c>
      <c r="J380" s="34" t="s">
        <v>1836</v>
      </c>
      <c r="K380" s="22"/>
      <c r="L380" s="37">
        <v>0</v>
      </c>
      <c r="M380" s="25">
        <v>0</v>
      </c>
      <c r="N380" s="24">
        <f t="shared" si="23"/>
        <v>71070000</v>
      </c>
      <c r="O380" s="39">
        <v>0.55619596541786742</v>
      </c>
      <c r="P380" s="27"/>
      <c r="Q380" s="28"/>
      <c r="R380" s="38"/>
      <c r="T380" s="19">
        <v>44575</v>
      </c>
      <c r="V380" s="45">
        <f t="shared" si="24"/>
        <v>347</v>
      </c>
      <c r="W380" s="44">
        <v>44772</v>
      </c>
      <c r="X380" s="46">
        <f t="shared" si="25"/>
        <v>193</v>
      </c>
      <c r="Y380" s="47">
        <f t="shared" si="26"/>
        <v>0.55619596541786742</v>
      </c>
      <c r="AA380" s="44">
        <f>VLOOKUP(A380,'[2]BASE 2022'!$E$5:$EU$1115,87,0)</f>
        <v>0</v>
      </c>
      <c r="AB380" s="44">
        <f>VLOOKUP(A380,'[2]BASE 2022'!$E$5:$EU$1115,86,0)</f>
        <v>0</v>
      </c>
    </row>
    <row r="381" spans="1:28" ht="17.25" customHeight="1" x14ac:dyDescent="0.3">
      <c r="A381" s="35">
        <v>370</v>
      </c>
      <c r="B381" s="17">
        <v>44574</v>
      </c>
      <c r="C381" s="18">
        <v>44580</v>
      </c>
      <c r="D381" s="31" t="s">
        <v>2476</v>
      </c>
      <c r="E381" s="20" t="s">
        <v>2343</v>
      </c>
      <c r="F381" s="20" t="s">
        <v>888</v>
      </c>
      <c r="G381" s="36">
        <v>92000000</v>
      </c>
      <c r="H381" s="19">
        <v>44884</v>
      </c>
      <c r="I381" s="21" t="s">
        <v>351</v>
      </c>
      <c r="J381" s="34" t="s">
        <v>1837</v>
      </c>
      <c r="K381" s="22"/>
      <c r="L381" s="37">
        <v>0</v>
      </c>
      <c r="M381" s="25">
        <v>0</v>
      </c>
      <c r="N381" s="24">
        <f t="shared" si="23"/>
        <v>92000000</v>
      </c>
      <c r="O381" s="39">
        <v>0.63157894736842102</v>
      </c>
      <c r="P381" s="27"/>
      <c r="Q381" s="28"/>
      <c r="R381" s="38"/>
      <c r="T381" s="19">
        <v>44575</v>
      </c>
      <c r="V381" s="45">
        <f t="shared" si="24"/>
        <v>304</v>
      </c>
      <c r="W381" s="44">
        <v>44772</v>
      </c>
      <c r="X381" s="46">
        <f t="shared" si="25"/>
        <v>192</v>
      </c>
      <c r="Y381" s="47">
        <f t="shared" si="26"/>
        <v>0.63157894736842102</v>
      </c>
      <c r="AA381" s="44">
        <f>VLOOKUP(A381,'[2]BASE 2022'!$E$5:$EU$1115,87,0)</f>
        <v>0</v>
      </c>
      <c r="AB381" s="44">
        <f>VLOOKUP(A381,'[2]BASE 2022'!$E$5:$EU$1115,86,0)</f>
        <v>0</v>
      </c>
    </row>
    <row r="382" spans="1:28" ht="17.25" customHeight="1" x14ac:dyDescent="0.3">
      <c r="A382" s="35">
        <v>371</v>
      </c>
      <c r="B382" s="17">
        <v>44574</v>
      </c>
      <c r="C382" s="18">
        <v>44578</v>
      </c>
      <c r="D382" s="31" t="s">
        <v>2476</v>
      </c>
      <c r="E382" s="20" t="s">
        <v>2390</v>
      </c>
      <c r="F382" s="20" t="s">
        <v>889</v>
      </c>
      <c r="G382" s="36">
        <v>81132500</v>
      </c>
      <c r="H382" s="19">
        <v>44926</v>
      </c>
      <c r="I382" s="21" t="s">
        <v>351</v>
      </c>
      <c r="J382" s="34" t="s">
        <v>1838</v>
      </c>
      <c r="K382" s="22"/>
      <c r="L382" s="37">
        <v>0</v>
      </c>
      <c r="M382" s="25">
        <v>0</v>
      </c>
      <c r="N382" s="24">
        <f t="shared" si="23"/>
        <v>81132500</v>
      </c>
      <c r="O382" s="39">
        <v>0.55747126436781613</v>
      </c>
      <c r="P382" s="27"/>
      <c r="Q382" s="28"/>
      <c r="R382" s="38"/>
      <c r="T382" s="19">
        <v>44575</v>
      </c>
      <c r="V382" s="45">
        <f t="shared" si="24"/>
        <v>348</v>
      </c>
      <c r="W382" s="44">
        <v>44772</v>
      </c>
      <c r="X382" s="46">
        <f t="shared" si="25"/>
        <v>194</v>
      </c>
      <c r="Y382" s="47">
        <f t="shared" si="26"/>
        <v>0.55747126436781613</v>
      </c>
      <c r="AA382" s="44">
        <f>VLOOKUP(A382,'[2]BASE 2022'!$E$5:$EU$1115,87,0)</f>
        <v>0</v>
      </c>
      <c r="AB382" s="44">
        <f>VLOOKUP(A382,'[2]BASE 2022'!$E$5:$EU$1115,86,0)</f>
        <v>0</v>
      </c>
    </row>
    <row r="383" spans="1:28" ht="17.25" customHeight="1" x14ac:dyDescent="0.3">
      <c r="A383" s="35">
        <v>372</v>
      </c>
      <c r="B383" s="17">
        <v>44574</v>
      </c>
      <c r="C383" s="18">
        <v>44575</v>
      </c>
      <c r="D383" s="31" t="s">
        <v>2476</v>
      </c>
      <c r="E383" s="20" t="s">
        <v>236</v>
      </c>
      <c r="F383" s="20" t="s">
        <v>890</v>
      </c>
      <c r="G383" s="36">
        <v>77050000</v>
      </c>
      <c r="H383" s="19">
        <v>44923</v>
      </c>
      <c r="I383" s="21" t="s">
        <v>351</v>
      </c>
      <c r="J383" s="34" t="s">
        <v>1839</v>
      </c>
      <c r="K383" s="22"/>
      <c r="L383" s="37">
        <v>0</v>
      </c>
      <c r="M383" s="25">
        <v>0</v>
      </c>
      <c r="N383" s="24">
        <f t="shared" si="23"/>
        <v>77050000</v>
      </c>
      <c r="O383" s="39">
        <v>0.56609195402298851</v>
      </c>
      <c r="P383" s="27"/>
      <c r="Q383" s="28"/>
      <c r="R383" s="38"/>
      <c r="T383" s="19">
        <v>44575</v>
      </c>
      <c r="V383" s="45">
        <f t="shared" si="24"/>
        <v>348</v>
      </c>
      <c r="W383" s="44">
        <v>44772</v>
      </c>
      <c r="X383" s="46">
        <f t="shared" si="25"/>
        <v>197</v>
      </c>
      <c r="Y383" s="47">
        <f t="shared" si="26"/>
        <v>0.56609195402298851</v>
      </c>
      <c r="AA383" s="44">
        <f>VLOOKUP(A383,'[2]BASE 2022'!$E$5:$EU$1115,87,0)</f>
        <v>0</v>
      </c>
      <c r="AB383" s="44">
        <f>VLOOKUP(A383,'[2]BASE 2022'!$E$5:$EU$1115,86,0)</f>
        <v>0</v>
      </c>
    </row>
    <row r="384" spans="1:28" ht="17.25" customHeight="1" x14ac:dyDescent="0.3">
      <c r="A384" s="35">
        <v>373</v>
      </c>
      <c r="B384" s="17">
        <v>44574</v>
      </c>
      <c r="C384" s="18">
        <v>44575</v>
      </c>
      <c r="D384" s="31" t="s">
        <v>2476</v>
      </c>
      <c r="E384" s="20" t="s">
        <v>237</v>
      </c>
      <c r="F384" s="20" t="s">
        <v>891</v>
      </c>
      <c r="G384" s="36">
        <v>74750000</v>
      </c>
      <c r="H384" s="19">
        <v>44923</v>
      </c>
      <c r="I384" s="21" t="s">
        <v>351</v>
      </c>
      <c r="J384" s="34" t="s">
        <v>1840</v>
      </c>
      <c r="K384" s="22"/>
      <c r="L384" s="37">
        <v>0</v>
      </c>
      <c r="M384" s="25">
        <v>0</v>
      </c>
      <c r="N384" s="24">
        <f t="shared" si="23"/>
        <v>74750000</v>
      </c>
      <c r="O384" s="39">
        <v>0.56609195402298851</v>
      </c>
      <c r="P384" s="27"/>
      <c r="Q384" s="28"/>
      <c r="R384" s="38"/>
      <c r="T384" s="19">
        <v>44575</v>
      </c>
      <c r="V384" s="45">
        <f t="shared" si="24"/>
        <v>348</v>
      </c>
      <c r="W384" s="44">
        <v>44772</v>
      </c>
      <c r="X384" s="46">
        <f t="shared" si="25"/>
        <v>197</v>
      </c>
      <c r="Y384" s="47">
        <f t="shared" si="26"/>
        <v>0.56609195402298851</v>
      </c>
      <c r="AA384" s="44">
        <f>VLOOKUP(A384,'[2]BASE 2022'!$E$5:$EU$1115,87,0)</f>
        <v>0</v>
      </c>
      <c r="AB384" s="44">
        <f>VLOOKUP(A384,'[2]BASE 2022'!$E$5:$EU$1115,86,0)</f>
        <v>0</v>
      </c>
    </row>
    <row r="385" spans="1:28" ht="17.25" customHeight="1" x14ac:dyDescent="0.3">
      <c r="A385" s="35">
        <v>374</v>
      </c>
      <c r="B385" s="17">
        <v>44578</v>
      </c>
      <c r="C385" s="18">
        <v>44579</v>
      </c>
      <c r="D385" s="31" t="s">
        <v>2476</v>
      </c>
      <c r="E385" s="20" t="s">
        <v>129</v>
      </c>
      <c r="F385" s="20" t="s">
        <v>892</v>
      </c>
      <c r="G385" s="36">
        <v>124373000</v>
      </c>
      <c r="H385" s="19">
        <v>44926</v>
      </c>
      <c r="I385" s="21" t="s">
        <v>351</v>
      </c>
      <c r="J385" s="34" t="s">
        <v>1841</v>
      </c>
      <c r="K385" s="22"/>
      <c r="L385" s="37">
        <v>0</v>
      </c>
      <c r="M385" s="25">
        <v>0</v>
      </c>
      <c r="N385" s="24">
        <f t="shared" si="23"/>
        <v>124373000</v>
      </c>
      <c r="O385" s="39">
        <v>0.55619596541786742</v>
      </c>
      <c r="P385" s="27"/>
      <c r="Q385" s="28"/>
      <c r="R385" s="38"/>
      <c r="T385" s="19">
        <v>44579</v>
      </c>
      <c r="V385" s="45">
        <f t="shared" si="24"/>
        <v>347</v>
      </c>
      <c r="W385" s="44">
        <v>44772</v>
      </c>
      <c r="X385" s="46">
        <f t="shared" si="25"/>
        <v>193</v>
      </c>
      <c r="Y385" s="47">
        <f t="shared" si="26"/>
        <v>0.55619596541786742</v>
      </c>
      <c r="AA385" s="44">
        <f>VLOOKUP(A385,'[2]BASE 2022'!$E$5:$EU$1115,87,0)</f>
        <v>0</v>
      </c>
      <c r="AB385" s="44">
        <f>VLOOKUP(A385,'[2]BASE 2022'!$E$5:$EU$1115,86,0)</f>
        <v>0</v>
      </c>
    </row>
    <row r="386" spans="1:28" ht="17.25" customHeight="1" x14ac:dyDescent="0.3">
      <c r="A386" s="35">
        <v>375</v>
      </c>
      <c r="B386" s="17">
        <v>44574</v>
      </c>
      <c r="C386" s="18">
        <v>44575</v>
      </c>
      <c r="D386" s="31" t="s">
        <v>2476</v>
      </c>
      <c r="E386" s="20" t="s">
        <v>374</v>
      </c>
      <c r="F386" s="20" t="s">
        <v>893</v>
      </c>
      <c r="G386" s="36">
        <v>97129000</v>
      </c>
      <c r="H386" s="19">
        <v>44923</v>
      </c>
      <c r="I386" s="21" t="s">
        <v>351</v>
      </c>
      <c r="J386" s="34" t="s">
        <v>1842</v>
      </c>
      <c r="K386" s="22"/>
      <c r="L386" s="37">
        <v>0</v>
      </c>
      <c r="M386" s="25">
        <v>0</v>
      </c>
      <c r="N386" s="24">
        <f t="shared" si="23"/>
        <v>97129000</v>
      </c>
      <c r="O386" s="39">
        <v>0.56609195402298851</v>
      </c>
      <c r="P386" s="27"/>
      <c r="Q386" s="28"/>
      <c r="R386" s="38"/>
      <c r="T386" s="19">
        <v>44574</v>
      </c>
      <c r="V386" s="45">
        <f t="shared" si="24"/>
        <v>348</v>
      </c>
      <c r="W386" s="44">
        <v>44772</v>
      </c>
      <c r="X386" s="46">
        <f t="shared" si="25"/>
        <v>197</v>
      </c>
      <c r="Y386" s="47">
        <f t="shared" si="26"/>
        <v>0.56609195402298851</v>
      </c>
      <c r="AA386" s="44">
        <f>VLOOKUP(A386,'[2]BASE 2022'!$E$5:$EU$1115,87,0)</f>
        <v>0</v>
      </c>
      <c r="AB386" s="44">
        <f>VLOOKUP(A386,'[2]BASE 2022'!$E$5:$EU$1115,86,0)</f>
        <v>0</v>
      </c>
    </row>
    <row r="387" spans="1:28" ht="17.25" customHeight="1" x14ac:dyDescent="0.3">
      <c r="A387" s="35">
        <v>376</v>
      </c>
      <c r="B387" s="17">
        <v>44574</v>
      </c>
      <c r="C387" s="18">
        <v>44579</v>
      </c>
      <c r="D387" s="31" t="s">
        <v>2476</v>
      </c>
      <c r="E387" s="20" t="s">
        <v>1294</v>
      </c>
      <c r="F387" s="20" t="s">
        <v>258</v>
      </c>
      <c r="G387" s="36">
        <v>65739750</v>
      </c>
      <c r="H387" s="19">
        <v>44927</v>
      </c>
      <c r="I387" s="21" t="s">
        <v>351</v>
      </c>
      <c r="J387" s="34" t="s">
        <v>1843</v>
      </c>
      <c r="K387" s="22"/>
      <c r="L387" s="37">
        <v>0</v>
      </c>
      <c r="M387" s="25">
        <v>0</v>
      </c>
      <c r="N387" s="24">
        <f t="shared" si="23"/>
        <v>65739750</v>
      </c>
      <c r="O387" s="39">
        <v>0.5545977011494253</v>
      </c>
      <c r="P387" s="27"/>
      <c r="Q387" s="28"/>
      <c r="R387" s="38"/>
      <c r="T387" s="19">
        <v>44575</v>
      </c>
      <c r="V387" s="45">
        <f t="shared" si="24"/>
        <v>348</v>
      </c>
      <c r="W387" s="44">
        <v>44772</v>
      </c>
      <c r="X387" s="46">
        <f t="shared" si="25"/>
        <v>193</v>
      </c>
      <c r="Y387" s="47">
        <f t="shared" si="26"/>
        <v>0.5545977011494253</v>
      </c>
      <c r="AA387" s="44">
        <f>VLOOKUP(A387,'[2]BASE 2022'!$E$5:$EU$1115,87,0)</f>
        <v>0</v>
      </c>
      <c r="AB387" s="44">
        <f>VLOOKUP(A387,'[2]BASE 2022'!$E$5:$EU$1115,86,0)</f>
        <v>0</v>
      </c>
    </row>
    <row r="388" spans="1:28" ht="17.25" customHeight="1" x14ac:dyDescent="0.3">
      <c r="A388" s="35">
        <v>377</v>
      </c>
      <c r="B388" s="17">
        <v>44574</v>
      </c>
      <c r="C388" s="18">
        <v>44578</v>
      </c>
      <c r="D388" s="31" t="s">
        <v>2476</v>
      </c>
      <c r="E388" s="20" t="s">
        <v>544</v>
      </c>
      <c r="F388" s="20" t="s">
        <v>894</v>
      </c>
      <c r="G388" s="36">
        <v>55620000</v>
      </c>
      <c r="H388" s="19">
        <v>44850</v>
      </c>
      <c r="I388" s="21" t="s">
        <v>351</v>
      </c>
      <c r="J388" s="34" t="s">
        <v>1844</v>
      </c>
      <c r="K388" s="22"/>
      <c r="L388" s="37">
        <v>0</v>
      </c>
      <c r="M388" s="25">
        <v>0</v>
      </c>
      <c r="N388" s="24">
        <f t="shared" si="23"/>
        <v>55620000</v>
      </c>
      <c r="O388" s="39">
        <v>0.71323529411764708</v>
      </c>
      <c r="P388" s="27"/>
      <c r="Q388" s="28"/>
      <c r="R388" s="38"/>
      <c r="T388" s="19">
        <v>44575</v>
      </c>
      <c r="V388" s="45">
        <f t="shared" si="24"/>
        <v>272</v>
      </c>
      <c r="W388" s="44">
        <v>44772</v>
      </c>
      <c r="X388" s="46">
        <f t="shared" si="25"/>
        <v>194</v>
      </c>
      <c r="Y388" s="47">
        <f t="shared" si="26"/>
        <v>0.71323529411764708</v>
      </c>
      <c r="AA388" s="44">
        <f>VLOOKUP(A388,'[2]BASE 2022'!$E$5:$EU$1115,87,0)</f>
        <v>0</v>
      </c>
      <c r="AB388" s="44">
        <f>VLOOKUP(A388,'[2]BASE 2022'!$E$5:$EU$1115,86,0)</f>
        <v>0</v>
      </c>
    </row>
    <row r="389" spans="1:28" ht="17.25" customHeight="1" x14ac:dyDescent="0.3">
      <c r="A389" s="35">
        <v>378</v>
      </c>
      <c r="B389" s="17">
        <v>44574</v>
      </c>
      <c r="C389" s="18">
        <v>44578</v>
      </c>
      <c r="D389" s="31" t="s">
        <v>2476</v>
      </c>
      <c r="E389" s="20" t="s">
        <v>262</v>
      </c>
      <c r="F389" s="20" t="s">
        <v>895</v>
      </c>
      <c r="G389" s="36">
        <v>106605000</v>
      </c>
      <c r="H389" s="19">
        <v>44926</v>
      </c>
      <c r="I389" s="21" t="s">
        <v>351</v>
      </c>
      <c r="J389" s="34" t="s">
        <v>1845</v>
      </c>
      <c r="K389" s="22"/>
      <c r="L389" s="37">
        <v>0</v>
      </c>
      <c r="M389" s="25">
        <v>0</v>
      </c>
      <c r="N389" s="24">
        <f t="shared" si="23"/>
        <v>106605000</v>
      </c>
      <c r="O389" s="39">
        <v>0.55747126436781613</v>
      </c>
      <c r="P389" s="27"/>
      <c r="Q389" s="28"/>
      <c r="R389" s="38"/>
      <c r="T389" s="19">
        <v>44575</v>
      </c>
      <c r="V389" s="45">
        <f t="shared" si="24"/>
        <v>348</v>
      </c>
      <c r="W389" s="44">
        <v>44772</v>
      </c>
      <c r="X389" s="46">
        <f t="shared" si="25"/>
        <v>194</v>
      </c>
      <c r="Y389" s="47">
        <f t="shared" si="26"/>
        <v>0.55747126436781613</v>
      </c>
      <c r="AA389" s="44">
        <f>VLOOKUP(A389,'[2]BASE 2022'!$E$5:$EU$1115,87,0)</f>
        <v>0</v>
      </c>
      <c r="AB389" s="44">
        <f>VLOOKUP(A389,'[2]BASE 2022'!$E$5:$EU$1115,86,0)</f>
        <v>0</v>
      </c>
    </row>
    <row r="390" spans="1:28" ht="17.25" customHeight="1" x14ac:dyDescent="0.3">
      <c r="A390" s="35">
        <v>379</v>
      </c>
      <c r="B390" s="17">
        <v>44574</v>
      </c>
      <c r="C390" s="18">
        <v>44578</v>
      </c>
      <c r="D390" s="31" t="s">
        <v>2476</v>
      </c>
      <c r="E390" s="20" t="s">
        <v>510</v>
      </c>
      <c r="F390" s="20" t="s">
        <v>896</v>
      </c>
      <c r="G390" s="36">
        <v>88837500</v>
      </c>
      <c r="H390" s="19">
        <v>44705</v>
      </c>
      <c r="I390" s="21" t="s">
        <v>351</v>
      </c>
      <c r="J390" s="34" t="s">
        <v>1846</v>
      </c>
      <c r="K390" s="22"/>
      <c r="L390" s="37">
        <v>0</v>
      </c>
      <c r="M390" s="25">
        <v>56135000</v>
      </c>
      <c r="N390" s="24">
        <f t="shared" si="23"/>
        <v>32702500</v>
      </c>
      <c r="O390" s="39">
        <v>1</v>
      </c>
      <c r="P390" s="27"/>
      <c r="Q390" s="28"/>
      <c r="R390" s="38"/>
      <c r="T390" s="19">
        <v>44575</v>
      </c>
      <c r="V390" s="45">
        <f t="shared" si="24"/>
        <v>127</v>
      </c>
      <c r="W390" s="44">
        <v>44772</v>
      </c>
      <c r="X390" s="46">
        <f t="shared" si="25"/>
        <v>194</v>
      </c>
      <c r="Y390" s="47">
        <f t="shared" si="26"/>
        <v>1.5275590551181102</v>
      </c>
      <c r="AA390" s="44">
        <f>VLOOKUP(A390,'[2]BASE 2022'!$E$5:$EU$1115,87,0)</f>
        <v>0</v>
      </c>
      <c r="AB390" s="44">
        <f>VLOOKUP(A390,'[2]BASE 2022'!$E$5:$EU$1115,86,0)</f>
        <v>0</v>
      </c>
    </row>
    <row r="391" spans="1:28" ht="17.25" customHeight="1" x14ac:dyDescent="0.3">
      <c r="A391" s="35">
        <v>380</v>
      </c>
      <c r="B391" s="17">
        <v>44574</v>
      </c>
      <c r="C391" s="18">
        <v>44579</v>
      </c>
      <c r="D391" s="31" t="s">
        <v>2476</v>
      </c>
      <c r="E391" s="20" t="s">
        <v>1295</v>
      </c>
      <c r="F391" s="20" t="s">
        <v>897</v>
      </c>
      <c r="G391" s="36">
        <v>71070000</v>
      </c>
      <c r="H391" s="19">
        <v>44928</v>
      </c>
      <c r="I391" s="21" t="s">
        <v>351</v>
      </c>
      <c r="J391" s="34" t="s">
        <v>1847</v>
      </c>
      <c r="K391" s="22"/>
      <c r="L391" s="37">
        <v>0</v>
      </c>
      <c r="M391" s="25">
        <v>0</v>
      </c>
      <c r="N391" s="24">
        <f t="shared" si="23"/>
        <v>71070000</v>
      </c>
      <c r="O391" s="39">
        <v>0.55300859598853869</v>
      </c>
      <c r="P391" s="27"/>
      <c r="Q391" s="28"/>
      <c r="R391" s="38"/>
      <c r="T391" s="19">
        <v>44575</v>
      </c>
      <c r="V391" s="45">
        <f t="shared" si="24"/>
        <v>349</v>
      </c>
      <c r="W391" s="44">
        <v>44772</v>
      </c>
      <c r="X391" s="46">
        <f t="shared" si="25"/>
        <v>193</v>
      </c>
      <c r="Y391" s="47">
        <f t="shared" si="26"/>
        <v>0.55300859598853869</v>
      </c>
      <c r="AA391" s="44">
        <f>VLOOKUP(A391,'[2]BASE 2022'!$E$5:$EU$1115,87,0)</f>
        <v>0</v>
      </c>
      <c r="AB391" s="44">
        <f>VLOOKUP(A391,'[2]BASE 2022'!$E$5:$EU$1115,86,0)</f>
        <v>0</v>
      </c>
    </row>
    <row r="392" spans="1:28" ht="17.25" customHeight="1" x14ac:dyDescent="0.3">
      <c r="A392" s="35">
        <v>381</v>
      </c>
      <c r="B392" s="17">
        <v>44574</v>
      </c>
      <c r="C392" s="18">
        <v>44578</v>
      </c>
      <c r="D392" s="31" t="s">
        <v>2476</v>
      </c>
      <c r="E392" s="20" t="s">
        <v>2391</v>
      </c>
      <c r="F392" s="20" t="s">
        <v>898</v>
      </c>
      <c r="G392" s="36">
        <v>71070000</v>
      </c>
      <c r="H392" s="19">
        <v>44926</v>
      </c>
      <c r="I392" s="21" t="s">
        <v>351</v>
      </c>
      <c r="J392" s="34" t="s">
        <v>1848</v>
      </c>
      <c r="K392" s="22"/>
      <c r="L392" s="37">
        <v>0</v>
      </c>
      <c r="M392" s="25">
        <v>0</v>
      </c>
      <c r="N392" s="24">
        <f t="shared" si="23"/>
        <v>71070000</v>
      </c>
      <c r="O392" s="39">
        <v>0.55747126436781613</v>
      </c>
      <c r="P392" s="27"/>
      <c r="Q392" s="28"/>
      <c r="R392" s="38"/>
      <c r="T392" s="19">
        <v>44575</v>
      </c>
      <c r="V392" s="45">
        <f t="shared" si="24"/>
        <v>348</v>
      </c>
      <c r="W392" s="44">
        <v>44772</v>
      </c>
      <c r="X392" s="46">
        <f t="shared" si="25"/>
        <v>194</v>
      </c>
      <c r="Y392" s="47">
        <f t="shared" si="26"/>
        <v>0.55747126436781613</v>
      </c>
      <c r="AA392" s="44">
        <f>VLOOKUP(A392,'[2]BASE 2022'!$E$5:$EU$1115,87,0)</f>
        <v>0</v>
      </c>
      <c r="AB392" s="44">
        <f>VLOOKUP(A392,'[2]BASE 2022'!$E$5:$EU$1115,86,0)</f>
        <v>0</v>
      </c>
    </row>
    <row r="393" spans="1:28" ht="17.25" customHeight="1" x14ac:dyDescent="0.3">
      <c r="A393" s="35">
        <v>382</v>
      </c>
      <c r="B393" s="17">
        <v>44574</v>
      </c>
      <c r="C393" s="18">
        <v>44579</v>
      </c>
      <c r="D393" s="31" t="s">
        <v>2476</v>
      </c>
      <c r="E393" s="20" t="s">
        <v>2581</v>
      </c>
      <c r="F393" s="20" t="s">
        <v>899</v>
      </c>
      <c r="G393" s="36">
        <v>47700000</v>
      </c>
      <c r="H393" s="19">
        <v>44851</v>
      </c>
      <c r="I393" s="21" t="s">
        <v>351</v>
      </c>
      <c r="J393" s="34" t="s">
        <v>1849</v>
      </c>
      <c r="K393" s="22"/>
      <c r="L393" s="37">
        <v>0</v>
      </c>
      <c r="M393" s="25">
        <v>0</v>
      </c>
      <c r="N393" s="24">
        <f t="shared" si="23"/>
        <v>47700000</v>
      </c>
      <c r="O393" s="39">
        <v>0.7095588235294118</v>
      </c>
      <c r="P393" s="27"/>
      <c r="Q393" s="28"/>
      <c r="R393" s="38"/>
      <c r="T393" s="19">
        <v>44575</v>
      </c>
      <c r="V393" s="45">
        <f t="shared" si="24"/>
        <v>272</v>
      </c>
      <c r="W393" s="44">
        <v>44772</v>
      </c>
      <c r="X393" s="46">
        <f t="shared" si="25"/>
        <v>193</v>
      </c>
      <c r="Y393" s="47">
        <f t="shared" si="26"/>
        <v>0.7095588235294118</v>
      </c>
      <c r="AA393" s="44">
        <f>VLOOKUP(A393,'[2]BASE 2022'!$E$5:$EU$1115,87,0)</f>
        <v>0</v>
      </c>
      <c r="AB393" s="44">
        <f>VLOOKUP(A393,'[2]BASE 2022'!$E$5:$EU$1115,86,0)</f>
        <v>0</v>
      </c>
    </row>
    <row r="394" spans="1:28" ht="17.25" customHeight="1" x14ac:dyDescent="0.3">
      <c r="A394" s="35">
        <v>383</v>
      </c>
      <c r="B394" s="17">
        <v>44574</v>
      </c>
      <c r="C394" s="18">
        <v>44578</v>
      </c>
      <c r="D394" s="31" t="s">
        <v>2477</v>
      </c>
      <c r="E394" s="20" t="s">
        <v>181</v>
      </c>
      <c r="F394" s="20" t="s">
        <v>900</v>
      </c>
      <c r="G394" s="36">
        <v>24903000</v>
      </c>
      <c r="H394" s="19">
        <v>44850</v>
      </c>
      <c r="I394" s="21" t="s">
        <v>351</v>
      </c>
      <c r="J394" s="34" t="s">
        <v>1850</v>
      </c>
      <c r="K394" s="22"/>
      <c r="L394" s="37">
        <v>0</v>
      </c>
      <c r="M394" s="25">
        <v>0</v>
      </c>
      <c r="N394" s="24">
        <f t="shared" si="23"/>
        <v>24903000</v>
      </c>
      <c r="O394" s="39">
        <v>0.71323529411764708</v>
      </c>
      <c r="P394" s="27"/>
      <c r="Q394" s="28"/>
      <c r="R394" s="38"/>
      <c r="T394" s="19">
        <v>44575</v>
      </c>
      <c r="V394" s="45">
        <f t="shared" si="24"/>
        <v>272</v>
      </c>
      <c r="W394" s="44">
        <v>44772</v>
      </c>
      <c r="X394" s="46">
        <f t="shared" si="25"/>
        <v>194</v>
      </c>
      <c r="Y394" s="47">
        <f t="shared" si="26"/>
        <v>0.71323529411764708</v>
      </c>
      <c r="AA394" s="44">
        <f>VLOOKUP(A394,'[2]BASE 2022'!$E$5:$EU$1115,87,0)</f>
        <v>0</v>
      </c>
      <c r="AB394" s="44">
        <f>VLOOKUP(A394,'[2]BASE 2022'!$E$5:$EU$1115,86,0)</f>
        <v>0</v>
      </c>
    </row>
    <row r="395" spans="1:28" ht="17.25" customHeight="1" x14ac:dyDescent="0.3">
      <c r="A395" s="35">
        <v>384</v>
      </c>
      <c r="B395" s="17">
        <v>44574</v>
      </c>
      <c r="C395" s="18">
        <v>44575</v>
      </c>
      <c r="D395" s="31" t="s">
        <v>2476</v>
      </c>
      <c r="E395" s="20" t="s">
        <v>226</v>
      </c>
      <c r="F395" s="20" t="s">
        <v>659</v>
      </c>
      <c r="G395" s="36">
        <v>97750000</v>
      </c>
      <c r="H395" s="19">
        <v>44923</v>
      </c>
      <c r="I395" s="21" t="s">
        <v>351</v>
      </c>
      <c r="J395" s="34" t="s">
        <v>1851</v>
      </c>
      <c r="K395" s="22"/>
      <c r="L395" s="37">
        <v>0</v>
      </c>
      <c r="M395" s="25">
        <v>0</v>
      </c>
      <c r="N395" s="24">
        <f t="shared" si="23"/>
        <v>97750000</v>
      </c>
      <c r="O395" s="39">
        <v>0.56609195402298851</v>
      </c>
      <c r="P395" s="27"/>
      <c r="Q395" s="28"/>
      <c r="R395" s="38"/>
      <c r="T395" s="19">
        <v>44575</v>
      </c>
      <c r="V395" s="45">
        <f t="shared" si="24"/>
        <v>348</v>
      </c>
      <c r="W395" s="44">
        <v>44772</v>
      </c>
      <c r="X395" s="46">
        <f t="shared" si="25"/>
        <v>197</v>
      </c>
      <c r="Y395" s="47">
        <f t="shared" si="26"/>
        <v>0.56609195402298851</v>
      </c>
      <c r="AA395" s="44">
        <f>VLOOKUP(A395,'[2]BASE 2022'!$E$5:$EU$1115,87,0)</f>
        <v>0</v>
      </c>
      <c r="AB395" s="44">
        <f>VLOOKUP(A395,'[2]BASE 2022'!$E$5:$EU$1115,86,0)</f>
        <v>0</v>
      </c>
    </row>
    <row r="396" spans="1:28" ht="17.25" customHeight="1" x14ac:dyDescent="0.3">
      <c r="A396" s="35">
        <v>385</v>
      </c>
      <c r="B396" s="17">
        <v>44574</v>
      </c>
      <c r="C396" s="18">
        <v>44593</v>
      </c>
      <c r="D396" s="31" t="s">
        <v>2476</v>
      </c>
      <c r="E396" s="20" t="s">
        <v>514</v>
      </c>
      <c r="F396" s="20" t="s">
        <v>901</v>
      </c>
      <c r="G396" s="36">
        <v>74800000</v>
      </c>
      <c r="H396" s="19">
        <v>44912</v>
      </c>
      <c r="I396" s="21" t="s">
        <v>351</v>
      </c>
      <c r="J396" s="34" t="s">
        <v>1852</v>
      </c>
      <c r="K396" s="22"/>
      <c r="L396" s="37">
        <v>0</v>
      </c>
      <c r="M396" s="25">
        <v>0</v>
      </c>
      <c r="N396" s="24">
        <f t="shared" si="23"/>
        <v>74800000</v>
      </c>
      <c r="O396" s="39">
        <v>0.56112852664576807</v>
      </c>
      <c r="P396" s="27"/>
      <c r="Q396" s="28"/>
      <c r="R396" s="38"/>
      <c r="T396" s="19">
        <v>44575</v>
      </c>
      <c r="V396" s="45">
        <f t="shared" si="24"/>
        <v>319</v>
      </c>
      <c r="W396" s="44">
        <v>44772</v>
      </c>
      <c r="X396" s="46">
        <f t="shared" si="25"/>
        <v>179</v>
      </c>
      <c r="Y396" s="47">
        <f t="shared" si="26"/>
        <v>0.56112852664576807</v>
      </c>
      <c r="AA396" s="44">
        <f>VLOOKUP(A396,'[2]BASE 2022'!$E$5:$EU$1115,87,0)</f>
        <v>0</v>
      </c>
      <c r="AB396" s="44">
        <f>VLOOKUP(A396,'[2]BASE 2022'!$E$5:$EU$1115,86,0)</f>
        <v>0</v>
      </c>
    </row>
    <row r="397" spans="1:28" ht="17.25" customHeight="1" x14ac:dyDescent="0.3">
      <c r="A397" s="35">
        <v>386</v>
      </c>
      <c r="B397" s="17">
        <v>44575</v>
      </c>
      <c r="C397" s="18">
        <v>44579</v>
      </c>
      <c r="D397" s="31" t="s">
        <v>2476</v>
      </c>
      <c r="E397" s="20" t="s">
        <v>316</v>
      </c>
      <c r="F397" s="20" t="s">
        <v>902</v>
      </c>
      <c r="G397" s="36">
        <v>80300000</v>
      </c>
      <c r="H397" s="19">
        <v>44912</v>
      </c>
      <c r="I397" s="21" t="s">
        <v>351</v>
      </c>
      <c r="J397" s="34" t="s">
        <v>1853</v>
      </c>
      <c r="K397" s="22"/>
      <c r="L397" s="37">
        <v>0</v>
      </c>
      <c r="M397" s="25">
        <v>0</v>
      </c>
      <c r="N397" s="24">
        <f t="shared" ref="N397:N460" si="27">+G397+L397-M397</f>
        <v>80300000</v>
      </c>
      <c r="O397" s="39">
        <v>0.57957957957957962</v>
      </c>
      <c r="P397" s="27"/>
      <c r="Q397" s="28"/>
      <c r="R397" s="38"/>
      <c r="T397" s="19">
        <v>44575</v>
      </c>
      <c r="V397" s="45">
        <f t="shared" ref="V397:V460" si="28">+H397-C397</f>
        <v>333</v>
      </c>
      <c r="W397" s="44">
        <v>44772</v>
      </c>
      <c r="X397" s="46">
        <f t="shared" ref="X397:X460" si="29">+W397-C397</f>
        <v>193</v>
      </c>
      <c r="Y397" s="47">
        <f t="shared" ref="Y397:Y460" si="30">+X397/V397</f>
        <v>0.57957957957957962</v>
      </c>
      <c r="AA397" s="44">
        <f>VLOOKUP(A397,'[2]BASE 2022'!$E$5:$EU$1115,87,0)</f>
        <v>0</v>
      </c>
      <c r="AB397" s="44">
        <f>VLOOKUP(A397,'[2]BASE 2022'!$E$5:$EU$1115,86,0)</f>
        <v>0</v>
      </c>
    </row>
    <row r="398" spans="1:28" ht="17.25" customHeight="1" x14ac:dyDescent="0.3">
      <c r="A398" s="35">
        <v>387</v>
      </c>
      <c r="B398" s="17">
        <v>44575</v>
      </c>
      <c r="C398" s="18">
        <v>44579</v>
      </c>
      <c r="D398" s="31" t="s">
        <v>2476</v>
      </c>
      <c r="E398" s="20" t="s">
        <v>518</v>
      </c>
      <c r="F398" s="20" t="s">
        <v>903</v>
      </c>
      <c r="G398" s="36">
        <v>80300000</v>
      </c>
      <c r="H398" s="19">
        <v>44912</v>
      </c>
      <c r="I398" s="21" t="s">
        <v>351</v>
      </c>
      <c r="J398" s="34" t="s">
        <v>1854</v>
      </c>
      <c r="K398" s="22"/>
      <c r="L398" s="37">
        <v>0</v>
      </c>
      <c r="M398" s="25">
        <v>0</v>
      </c>
      <c r="N398" s="24">
        <f t="shared" si="27"/>
        <v>80300000</v>
      </c>
      <c r="O398" s="39">
        <v>0.57957957957957962</v>
      </c>
      <c r="P398" s="27"/>
      <c r="Q398" s="28"/>
      <c r="R398" s="38"/>
      <c r="T398" s="19">
        <v>44575</v>
      </c>
      <c r="V398" s="45">
        <f t="shared" si="28"/>
        <v>333</v>
      </c>
      <c r="W398" s="44">
        <v>44772</v>
      </c>
      <c r="X398" s="46">
        <f t="shared" si="29"/>
        <v>193</v>
      </c>
      <c r="Y398" s="47">
        <f t="shared" si="30"/>
        <v>0.57957957957957962</v>
      </c>
      <c r="AA398" s="44">
        <f>VLOOKUP(A398,'[2]BASE 2022'!$E$5:$EU$1115,87,0)</f>
        <v>0</v>
      </c>
      <c r="AB398" s="44">
        <f>VLOOKUP(A398,'[2]BASE 2022'!$E$5:$EU$1115,86,0)</f>
        <v>0</v>
      </c>
    </row>
    <row r="399" spans="1:28" ht="17.25" customHeight="1" x14ac:dyDescent="0.3">
      <c r="A399" s="35">
        <v>388</v>
      </c>
      <c r="B399" s="17">
        <v>44575</v>
      </c>
      <c r="C399" s="18">
        <v>44580</v>
      </c>
      <c r="D399" s="31" t="s">
        <v>2476</v>
      </c>
      <c r="E399" s="20" t="s">
        <v>57</v>
      </c>
      <c r="F399" s="20" t="s">
        <v>821</v>
      </c>
      <c r="G399" s="36">
        <v>80300000</v>
      </c>
      <c r="H399" s="19">
        <v>44913</v>
      </c>
      <c r="I399" s="21" t="s">
        <v>351</v>
      </c>
      <c r="J399" s="34" t="s">
        <v>1855</v>
      </c>
      <c r="K399" s="22"/>
      <c r="L399" s="37">
        <v>0</v>
      </c>
      <c r="M399" s="25">
        <v>0</v>
      </c>
      <c r="N399" s="24">
        <f t="shared" si="27"/>
        <v>80300000</v>
      </c>
      <c r="O399" s="39">
        <v>0.57657657657657657</v>
      </c>
      <c r="P399" s="27"/>
      <c r="Q399" s="28"/>
      <c r="R399" s="38"/>
      <c r="T399" s="19">
        <v>44575</v>
      </c>
      <c r="V399" s="45">
        <f t="shared" si="28"/>
        <v>333</v>
      </c>
      <c r="W399" s="44">
        <v>44772</v>
      </c>
      <c r="X399" s="46">
        <f t="shared" si="29"/>
        <v>192</v>
      </c>
      <c r="Y399" s="47">
        <f t="shared" si="30"/>
        <v>0.57657657657657657</v>
      </c>
      <c r="AA399" s="44">
        <f>VLOOKUP(A399,'[2]BASE 2022'!$E$5:$EU$1115,87,0)</f>
        <v>0</v>
      </c>
      <c r="AB399" s="44">
        <f>VLOOKUP(A399,'[2]BASE 2022'!$E$5:$EU$1115,86,0)</f>
        <v>0</v>
      </c>
    </row>
    <row r="400" spans="1:28" ht="17.25" customHeight="1" x14ac:dyDescent="0.3">
      <c r="A400" s="35">
        <v>389</v>
      </c>
      <c r="B400" s="17">
        <v>44574</v>
      </c>
      <c r="C400" s="18">
        <v>44580</v>
      </c>
      <c r="D400" s="31" t="s">
        <v>2476</v>
      </c>
      <c r="E400" s="20" t="s">
        <v>554</v>
      </c>
      <c r="F400" s="20" t="s">
        <v>904</v>
      </c>
      <c r="G400" s="36">
        <v>74800000</v>
      </c>
      <c r="H400" s="19">
        <v>44913</v>
      </c>
      <c r="I400" s="21" t="s">
        <v>351</v>
      </c>
      <c r="J400" s="34" t="s">
        <v>1856</v>
      </c>
      <c r="K400" s="22"/>
      <c r="L400" s="37">
        <v>0</v>
      </c>
      <c r="M400" s="25">
        <v>0</v>
      </c>
      <c r="N400" s="24">
        <f t="shared" si="27"/>
        <v>74800000</v>
      </c>
      <c r="O400" s="39">
        <v>0.57657657657657657</v>
      </c>
      <c r="P400" s="27"/>
      <c r="Q400" s="28"/>
      <c r="R400" s="38"/>
      <c r="T400" s="19">
        <v>44575</v>
      </c>
      <c r="V400" s="45">
        <f t="shared" si="28"/>
        <v>333</v>
      </c>
      <c r="W400" s="44">
        <v>44772</v>
      </c>
      <c r="X400" s="46">
        <f t="shared" si="29"/>
        <v>192</v>
      </c>
      <c r="Y400" s="47">
        <f t="shared" si="30"/>
        <v>0.57657657657657657</v>
      </c>
      <c r="AA400" s="44">
        <f>VLOOKUP(A400,'[2]BASE 2022'!$E$5:$EU$1115,87,0)</f>
        <v>0</v>
      </c>
      <c r="AB400" s="44">
        <f>VLOOKUP(A400,'[2]BASE 2022'!$E$5:$EU$1115,86,0)</f>
        <v>0</v>
      </c>
    </row>
    <row r="401" spans="1:28" ht="17.25" customHeight="1" x14ac:dyDescent="0.3">
      <c r="A401" s="35">
        <v>390</v>
      </c>
      <c r="B401" s="17">
        <v>44575</v>
      </c>
      <c r="C401" s="18">
        <v>44579</v>
      </c>
      <c r="D401" s="31" t="s">
        <v>2476</v>
      </c>
      <c r="E401" s="20" t="s">
        <v>50</v>
      </c>
      <c r="F401" s="20" t="s">
        <v>905</v>
      </c>
      <c r="G401" s="36">
        <v>80300000</v>
      </c>
      <c r="H401" s="19">
        <v>44912</v>
      </c>
      <c r="I401" s="21" t="s">
        <v>351</v>
      </c>
      <c r="J401" s="34" t="s">
        <v>1857</v>
      </c>
      <c r="K401" s="22"/>
      <c r="L401" s="37">
        <v>0</v>
      </c>
      <c r="M401" s="25">
        <v>0</v>
      </c>
      <c r="N401" s="24">
        <f t="shared" si="27"/>
        <v>80300000</v>
      </c>
      <c r="O401" s="39">
        <v>0.57957957957957962</v>
      </c>
      <c r="P401" s="27"/>
      <c r="Q401" s="28"/>
      <c r="R401" s="38"/>
      <c r="T401" s="19">
        <v>44575</v>
      </c>
      <c r="V401" s="45">
        <f t="shared" si="28"/>
        <v>333</v>
      </c>
      <c r="W401" s="44">
        <v>44772</v>
      </c>
      <c r="X401" s="46">
        <f t="shared" si="29"/>
        <v>193</v>
      </c>
      <c r="Y401" s="47">
        <f t="shared" si="30"/>
        <v>0.57957957957957962</v>
      </c>
      <c r="AA401" s="44">
        <f>VLOOKUP(A401,'[2]BASE 2022'!$E$5:$EU$1115,87,0)</f>
        <v>0</v>
      </c>
      <c r="AB401" s="44">
        <f>VLOOKUP(A401,'[2]BASE 2022'!$E$5:$EU$1115,86,0)</f>
        <v>0</v>
      </c>
    </row>
    <row r="402" spans="1:28" ht="17.25" customHeight="1" x14ac:dyDescent="0.3">
      <c r="A402" s="35">
        <v>391</v>
      </c>
      <c r="B402" s="17">
        <v>44575</v>
      </c>
      <c r="C402" s="18">
        <v>44578</v>
      </c>
      <c r="D402" s="31" t="s">
        <v>2476</v>
      </c>
      <c r="E402" s="20" t="s">
        <v>365</v>
      </c>
      <c r="F402" s="20" t="s">
        <v>906</v>
      </c>
      <c r="G402" s="36">
        <v>140955500</v>
      </c>
      <c r="H402" s="19">
        <v>44926</v>
      </c>
      <c r="I402" s="21" t="s">
        <v>351</v>
      </c>
      <c r="J402" s="34" t="s">
        <v>1858</v>
      </c>
      <c r="K402" s="22"/>
      <c r="L402" s="37">
        <v>0</v>
      </c>
      <c r="M402" s="25">
        <v>0</v>
      </c>
      <c r="N402" s="24">
        <f t="shared" si="27"/>
        <v>140955500</v>
      </c>
      <c r="O402" s="39">
        <v>0.55747126436781613</v>
      </c>
      <c r="P402" s="27"/>
      <c r="Q402" s="28"/>
      <c r="R402" s="38"/>
      <c r="T402" s="19">
        <v>44575</v>
      </c>
      <c r="V402" s="45">
        <f t="shared" si="28"/>
        <v>348</v>
      </c>
      <c r="W402" s="44">
        <v>44772</v>
      </c>
      <c r="X402" s="46">
        <f t="shared" si="29"/>
        <v>194</v>
      </c>
      <c r="Y402" s="47">
        <f t="shared" si="30"/>
        <v>0.55747126436781613</v>
      </c>
      <c r="AA402" s="44">
        <f>VLOOKUP(A402,'[2]BASE 2022'!$E$5:$EU$1115,87,0)</f>
        <v>0</v>
      </c>
      <c r="AB402" s="44">
        <f>VLOOKUP(A402,'[2]BASE 2022'!$E$5:$EU$1115,86,0)</f>
        <v>0</v>
      </c>
    </row>
    <row r="403" spans="1:28" ht="17.25" customHeight="1" x14ac:dyDescent="0.3">
      <c r="A403" s="35">
        <v>392</v>
      </c>
      <c r="B403" s="17">
        <v>44575</v>
      </c>
      <c r="C403" s="18">
        <v>44575</v>
      </c>
      <c r="D403" s="31" t="s">
        <v>2476</v>
      </c>
      <c r="E403" s="20" t="s">
        <v>2582</v>
      </c>
      <c r="F403" s="20" t="s">
        <v>907</v>
      </c>
      <c r="G403" s="36">
        <v>51750000</v>
      </c>
      <c r="H403" s="19">
        <v>44928</v>
      </c>
      <c r="I403" s="21" t="s">
        <v>351</v>
      </c>
      <c r="J403" s="34" t="s">
        <v>1859</v>
      </c>
      <c r="K403" s="22"/>
      <c r="L403" s="37">
        <v>0</v>
      </c>
      <c r="M403" s="25">
        <v>0</v>
      </c>
      <c r="N403" s="24">
        <f t="shared" si="27"/>
        <v>51750000</v>
      </c>
      <c r="O403" s="39">
        <v>0.55807365439093481</v>
      </c>
      <c r="P403" s="27"/>
      <c r="Q403" s="28"/>
      <c r="R403" s="38"/>
      <c r="T403" s="19">
        <v>44575</v>
      </c>
      <c r="V403" s="45">
        <f t="shared" si="28"/>
        <v>353</v>
      </c>
      <c r="W403" s="44">
        <v>44772</v>
      </c>
      <c r="X403" s="46">
        <f t="shared" si="29"/>
        <v>197</v>
      </c>
      <c r="Y403" s="47">
        <f t="shared" si="30"/>
        <v>0.55807365439093481</v>
      </c>
      <c r="AA403" s="44">
        <f>VLOOKUP(A403,'[2]BASE 2022'!$E$5:$EU$1115,87,0)</f>
        <v>0</v>
      </c>
      <c r="AB403" s="44">
        <f>VLOOKUP(A403,'[2]BASE 2022'!$E$5:$EU$1115,86,0)</f>
        <v>0</v>
      </c>
    </row>
    <row r="404" spans="1:28" ht="17.25" customHeight="1" x14ac:dyDescent="0.3">
      <c r="A404" s="35">
        <v>393</v>
      </c>
      <c r="B404" s="17">
        <v>44574</v>
      </c>
      <c r="C404" s="18">
        <v>44575</v>
      </c>
      <c r="D404" s="31" t="s">
        <v>2477</v>
      </c>
      <c r="E404" s="20" t="s">
        <v>1296</v>
      </c>
      <c r="F404" s="20" t="s">
        <v>908</v>
      </c>
      <c r="G404" s="36">
        <v>37615600</v>
      </c>
      <c r="H404" s="19">
        <v>44908</v>
      </c>
      <c r="I404" s="21" t="s">
        <v>351</v>
      </c>
      <c r="J404" s="34" t="s">
        <v>1860</v>
      </c>
      <c r="K404" s="22"/>
      <c r="L404" s="37">
        <v>0</v>
      </c>
      <c r="M404" s="25">
        <v>0</v>
      </c>
      <c r="N404" s="24">
        <f t="shared" si="27"/>
        <v>37615600</v>
      </c>
      <c r="O404" s="39">
        <v>0.59159159159159158</v>
      </c>
      <c r="P404" s="27"/>
      <c r="Q404" s="28"/>
      <c r="R404" s="38"/>
      <c r="T404" s="19">
        <v>44575</v>
      </c>
      <c r="V404" s="45">
        <f t="shared" si="28"/>
        <v>333</v>
      </c>
      <c r="W404" s="44">
        <v>44772</v>
      </c>
      <c r="X404" s="46">
        <f t="shared" si="29"/>
        <v>197</v>
      </c>
      <c r="Y404" s="47">
        <f t="shared" si="30"/>
        <v>0.59159159159159158</v>
      </c>
      <c r="AA404" s="44">
        <f>VLOOKUP(A404,'[2]BASE 2022'!$E$5:$EU$1115,87,0)</f>
        <v>0</v>
      </c>
      <c r="AB404" s="44">
        <f>VLOOKUP(A404,'[2]BASE 2022'!$E$5:$EU$1115,86,0)</f>
        <v>0</v>
      </c>
    </row>
    <row r="405" spans="1:28" ht="17.25" customHeight="1" x14ac:dyDescent="0.3">
      <c r="A405" s="35">
        <v>394</v>
      </c>
      <c r="B405" s="17">
        <v>44574</v>
      </c>
      <c r="C405" s="18">
        <v>44585</v>
      </c>
      <c r="D405" s="31" t="s">
        <v>2476</v>
      </c>
      <c r="E405" s="20" t="s">
        <v>1297</v>
      </c>
      <c r="F405" s="20" t="s">
        <v>909</v>
      </c>
      <c r="G405" s="36">
        <v>165830000</v>
      </c>
      <c r="H405" s="19">
        <v>44934</v>
      </c>
      <c r="I405" s="21" t="s">
        <v>351</v>
      </c>
      <c r="J405" s="34" t="s">
        <v>1861</v>
      </c>
      <c r="K405" s="22"/>
      <c r="L405" s="37">
        <v>0</v>
      </c>
      <c r="M405" s="25">
        <v>0</v>
      </c>
      <c r="N405" s="24">
        <f t="shared" si="27"/>
        <v>165830000</v>
      </c>
      <c r="O405" s="39">
        <v>0.53581661891117482</v>
      </c>
      <c r="P405" s="27"/>
      <c r="Q405" s="28"/>
      <c r="R405" s="38"/>
      <c r="T405" s="19">
        <v>44575</v>
      </c>
      <c r="V405" s="45">
        <f t="shared" si="28"/>
        <v>349</v>
      </c>
      <c r="W405" s="44">
        <v>44772</v>
      </c>
      <c r="X405" s="46">
        <f t="shared" si="29"/>
        <v>187</v>
      </c>
      <c r="Y405" s="47">
        <f t="shared" si="30"/>
        <v>0.53581661891117482</v>
      </c>
      <c r="AA405" s="44">
        <f>VLOOKUP(A405,'[2]BASE 2022'!$E$5:$EU$1115,87,0)</f>
        <v>0</v>
      </c>
      <c r="AB405" s="44">
        <f>VLOOKUP(A405,'[2]BASE 2022'!$E$5:$EU$1115,86,0)</f>
        <v>0</v>
      </c>
    </row>
    <row r="406" spans="1:28" ht="17.25" customHeight="1" x14ac:dyDescent="0.3">
      <c r="A406" s="35">
        <v>395</v>
      </c>
      <c r="B406" s="17">
        <v>44574</v>
      </c>
      <c r="C406" s="18">
        <v>44585</v>
      </c>
      <c r="D406" s="31" t="s">
        <v>2476</v>
      </c>
      <c r="E406" s="20" t="s">
        <v>1298</v>
      </c>
      <c r="F406" s="20" t="s">
        <v>910</v>
      </c>
      <c r="G406" s="36">
        <v>117265500</v>
      </c>
      <c r="H406" s="19">
        <v>44918</v>
      </c>
      <c r="I406" s="21" t="s">
        <v>351</v>
      </c>
      <c r="J406" s="34" t="s">
        <v>1862</v>
      </c>
      <c r="K406" s="22"/>
      <c r="L406" s="37">
        <v>0</v>
      </c>
      <c r="M406" s="25">
        <v>0</v>
      </c>
      <c r="N406" s="24">
        <f t="shared" si="27"/>
        <v>117265500</v>
      </c>
      <c r="O406" s="39">
        <v>0.56156156156156156</v>
      </c>
      <c r="P406" s="27"/>
      <c r="Q406" s="28"/>
      <c r="R406" s="38"/>
      <c r="T406" s="19">
        <v>44575</v>
      </c>
      <c r="V406" s="45">
        <f t="shared" si="28"/>
        <v>333</v>
      </c>
      <c r="W406" s="44">
        <v>44772</v>
      </c>
      <c r="X406" s="46">
        <f t="shared" si="29"/>
        <v>187</v>
      </c>
      <c r="Y406" s="47">
        <f t="shared" si="30"/>
        <v>0.56156156156156156</v>
      </c>
      <c r="AA406" s="44">
        <f>VLOOKUP(A406,'[2]BASE 2022'!$E$5:$EU$1115,87,0)</f>
        <v>0</v>
      </c>
      <c r="AB406" s="44">
        <f>VLOOKUP(A406,'[2]BASE 2022'!$E$5:$EU$1115,86,0)</f>
        <v>0</v>
      </c>
    </row>
    <row r="407" spans="1:28" ht="17.25" customHeight="1" x14ac:dyDescent="0.3">
      <c r="A407" s="35">
        <v>396</v>
      </c>
      <c r="B407" s="17">
        <v>44574</v>
      </c>
      <c r="C407" s="18">
        <v>44578</v>
      </c>
      <c r="D407" s="31" t="s">
        <v>2476</v>
      </c>
      <c r="E407" s="20" t="s">
        <v>1299</v>
      </c>
      <c r="F407" s="20" t="s">
        <v>911</v>
      </c>
      <c r="G407" s="36">
        <v>98076600</v>
      </c>
      <c r="H407" s="19">
        <v>44927</v>
      </c>
      <c r="I407" s="21" t="s">
        <v>351</v>
      </c>
      <c r="J407" s="34" t="s">
        <v>1863</v>
      </c>
      <c r="K407" s="22"/>
      <c r="L407" s="37">
        <v>0</v>
      </c>
      <c r="M407" s="25">
        <v>0</v>
      </c>
      <c r="N407" s="24">
        <f t="shared" si="27"/>
        <v>98076600</v>
      </c>
      <c r="O407" s="39">
        <v>0.55587392550143266</v>
      </c>
      <c r="P407" s="27"/>
      <c r="Q407" s="28"/>
      <c r="R407" s="38"/>
      <c r="T407" s="19">
        <v>44575</v>
      </c>
      <c r="V407" s="45">
        <f t="shared" si="28"/>
        <v>349</v>
      </c>
      <c r="W407" s="44">
        <v>44772</v>
      </c>
      <c r="X407" s="46">
        <f t="shared" si="29"/>
        <v>194</v>
      </c>
      <c r="Y407" s="47">
        <f t="shared" si="30"/>
        <v>0.55587392550143266</v>
      </c>
      <c r="AA407" s="44">
        <f>VLOOKUP(A407,'[2]BASE 2022'!$E$5:$EU$1115,87,0)</f>
        <v>0</v>
      </c>
      <c r="AB407" s="44">
        <f>VLOOKUP(A407,'[2]BASE 2022'!$E$5:$EU$1115,86,0)</f>
        <v>0</v>
      </c>
    </row>
    <row r="408" spans="1:28" ht="17.25" customHeight="1" x14ac:dyDescent="0.3">
      <c r="A408" s="35">
        <v>397</v>
      </c>
      <c r="B408" s="17">
        <v>44574</v>
      </c>
      <c r="C408" s="18">
        <v>44579</v>
      </c>
      <c r="D408" s="31" t="s">
        <v>2476</v>
      </c>
      <c r="E408" s="20" t="s">
        <v>539</v>
      </c>
      <c r="F408" s="20" t="s">
        <v>912</v>
      </c>
      <c r="G408" s="36">
        <v>55620000</v>
      </c>
      <c r="H408" s="19">
        <v>44851</v>
      </c>
      <c r="I408" s="21" t="s">
        <v>351</v>
      </c>
      <c r="J408" s="34" t="s">
        <v>1864</v>
      </c>
      <c r="K408" s="22"/>
      <c r="L408" s="37">
        <v>0</v>
      </c>
      <c r="M408" s="25">
        <v>0</v>
      </c>
      <c r="N408" s="24">
        <f t="shared" si="27"/>
        <v>55620000</v>
      </c>
      <c r="O408" s="39">
        <v>0.7095588235294118</v>
      </c>
      <c r="P408" s="27"/>
      <c r="Q408" s="28"/>
      <c r="R408" s="38"/>
      <c r="T408" s="19">
        <v>44579</v>
      </c>
      <c r="V408" s="45">
        <f t="shared" si="28"/>
        <v>272</v>
      </c>
      <c r="W408" s="44">
        <v>44772</v>
      </c>
      <c r="X408" s="46">
        <f t="shared" si="29"/>
        <v>193</v>
      </c>
      <c r="Y408" s="47">
        <f t="shared" si="30"/>
        <v>0.7095588235294118</v>
      </c>
      <c r="AA408" s="44">
        <f>VLOOKUP(A408,'[2]BASE 2022'!$E$5:$EU$1115,87,0)</f>
        <v>0</v>
      </c>
      <c r="AB408" s="44">
        <f>VLOOKUP(A408,'[2]BASE 2022'!$E$5:$EU$1115,86,0)</f>
        <v>0</v>
      </c>
    </row>
    <row r="409" spans="1:28" ht="17.25" customHeight="1" x14ac:dyDescent="0.3">
      <c r="A409" s="35">
        <v>398</v>
      </c>
      <c r="B409" s="17">
        <v>44574</v>
      </c>
      <c r="C409" s="18">
        <v>44578</v>
      </c>
      <c r="D409" s="31" t="s">
        <v>2476</v>
      </c>
      <c r="E409" s="20" t="s">
        <v>259</v>
      </c>
      <c r="F409" s="20" t="s">
        <v>913</v>
      </c>
      <c r="G409" s="36">
        <v>55620000</v>
      </c>
      <c r="H409" s="19">
        <v>44850</v>
      </c>
      <c r="I409" s="21" t="s">
        <v>351</v>
      </c>
      <c r="J409" s="34" t="s">
        <v>1865</v>
      </c>
      <c r="K409" s="22"/>
      <c r="L409" s="37">
        <v>0</v>
      </c>
      <c r="M409" s="25">
        <v>0</v>
      </c>
      <c r="N409" s="24">
        <f t="shared" si="27"/>
        <v>55620000</v>
      </c>
      <c r="O409" s="39">
        <v>0.71323529411764708</v>
      </c>
      <c r="P409" s="27"/>
      <c r="Q409" s="28"/>
      <c r="R409" s="38"/>
      <c r="T409" s="19">
        <v>44575</v>
      </c>
      <c r="V409" s="45">
        <f t="shared" si="28"/>
        <v>272</v>
      </c>
      <c r="W409" s="44">
        <v>44772</v>
      </c>
      <c r="X409" s="46">
        <f t="shared" si="29"/>
        <v>194</v>
      </c>
      <c r="Y409" s="47">
        <f t="shared" si="30"/>
        <v>0.71323529411764708</v>
      </c>
      <c r="AA409" s="44">
        <f>VLOOKUP(A409,'[2]BASE 2022'!$E$5:$EU$1115,87,0)</f>
        <v>0</v>
      </c>
      <c r="AB409" s="44">
        <f>VLOOKUP(A409,'[2]BASE 2022'!$E$5:$EU$1115,86,0)</f>
        <v>0</v>
      </c>
    </row>
    <row r="410" spans="1:28" ht="17.25" customHeight="1" x14ac:dyDescent="0.3">
      <c r="A410" s="35">
        <v>399</v>
      </c>
      <c r="B410" s="17">
        <v>44574</v>
      </c>
      <c r="C410" s="18">
        <v>44578</v>
      </c>
      <c r="D410" s="31" t="s">
        <v>2476</v>
      </c>
      <c r="E410" s="20" t="s">
        <v>1300</v>
      </c>
      <c r="F410" s="20" t="s">
        <v>650</v>
      </c>
      <c r="G410" s="36">
        <v>97750000</v>
      </c>
      <c r="H410" s="19">
        <v>44926</v>
      </c>
      <c r="I410" s="21" t="s">
        <v>351</v>
      </c>
      <c r="J410" s="34" t="s">
        <v>1866</v>
      </c>
      <c r="K410" s="22"/>
      <c r="L410" s="37">
        <v>0</v>
      </c>
      <c r="M410" s="25">
        <v>0</v>
      </c>
      <c r="N410" s="24">
        <f t="shared" si="27"/>
        <v>97750000</v>
      </c>
      <c r="O410" s="39">
        <v>0.55747126436781613</v>
      </c>
      <c r="P410" s="27"/>
      <c r="Q410" s="28"/>
      <c r="R410" s="38"/>
      <c r="T410" s="19">
        <v>44578</v>
      </c>
      <c r="V410" s="45">
        <f t="shared" si="28"/>
        <v>348</v>
      </c>
      <c r="W410" s="44">
        <v>44772</v>
      </c>
      <c r="X410" s="46">
        <f t="shared" si="29"/>
        <v>194</v>
      </c>
      <c r="Y410" s="47">
        <f t="shared" si="30"/>
        <v>0.55747126436781613</v>
      </c>
      <c r="AA410" s="44">
        <f>VLOOKUP(A410,'[2]BASE 2022'!$E$5:$EU$1115,87,0)</f>
        <v>0</v>
      </c>
      <c r="AB410" s="44">
        <f>VLOOKUP(A410,'[2]BASE 2022'!$E$5:$EU$1115,86,0)</f>
        <v>0</v>
      </c>
    </row>
    <row r="411" spans="1:28" ht="17.25" customHeight="1" x14ac:dyDescent="0.3">
      <c r="A411" s="35">
        <v>400</v>
      </c>
      <c r="B411" s="17">
        <v>44575</v>
      </c>
      <c r="C411" s="18">
        <v>44580</v>
      </c>
      <c r="D411" s="31" t="s">
        <v>2476</v>
      </c>
      <c r="E411" s="20" t="s">
        <v>271</v>
      </c>
      <c r="F411" s="20" t="s">
        <v>914</v>
      </c>
      <c r="G411" s="36">
        <v>76670500</v>
      </c>
      <c r="H411" s="19">
        <v>44926</v>
      </c>
      <c r="I411" s="21" t="s">
        <v>351</v>
      </c>
      <c r="J411" s="34" t="s">
        <v>1867</v>
      </c>
      <c r="K411" s="22"/>
      <c r="L411" s="37">
        <v>0</v>
      </c>
      <c r="M411" s="25">
        <v>0</v>
      </c>
      <c r="N411" s="24">
        <f t="shared" si="27"/>
        <v>76670500</v>
      </c>
      <c r="O411" s="39">
        <v>0.55491329479768781</v>
      </c>
      <c r="P411" s="27"/>
      <c r="Q411" s="28"/>
      <c r="R411" s="38"/>
      <c r="T411" s="19">
        <v>44575</v>
      </c>
      <c r="V411" s="45">
        <f t="shared" si="28"/>
        <v>346</v>
      </c>
      <c r="W411" s="44">
        <v>44772</v>
      </c>
      <c r="X411" s="46">
        <f t="shared" si="29"/>
        <v>192</v>
      </c>
      <c r="Y411" s="47">
        <f t="shared" si="30"/>
        <v>0.55491329479768781</v>
      </c>
      <c r="AA411" s="44">
        <f>VLOOKUP(A411,'[2]BASE 2022'!$E$5:$EU$1115,87,0)</f>
        <v>0</v>
      </c>
      <c r="AB411" s="44">
        <f>VLOOKUP(A411,'[2]BASE 2022'!$E$5:$EU$1115,86,0)</f>
        <v>0</v>
      </c>
    </row>
    <row r="412" spans="1:28" ht="17.25" customHeight="1" x14ac:dyDescent="0.3">
      <c r="A412" s="35">
        <v>401</v>
      </c>
      <c r="B412" s="17">
        <v>44574</v>
      </c>
      <c r="C412" s="18">
        <v>44575</v>
      </c>
      <c r="D412" s="31" t="s">
        <v>2476</v>
      </c>
      <c r="E412" s="20" t="s">
        <v>245</v>
      </c>
      <c r="F412" s="20" t="s">
        <v>915</v>
      </c>
      <c r="G412" s="36">
        <v>97129000</v>
      </c>
      <c r="H412" s="19">
        <v>44923</v>
      </c>
      <c r="I412" s="21" t="s">
        <v>351</v>
      </c>
      <c r="J412" s="34" t="s">
        <v>1868</v>
      </c>
      <c r="K412" s="22"/>
      <c r="L412" s="37">
        <v>0</v>
      </c>
      <c r="M412" s="25">
        <v>0</v>
      </c>
      <c r="N412" s="24">
        <f t="shared" si="27"/>
        <v>97129000</v>
      </c>
      <c r="O412" s="39">
        <v>0.56609195402298851</v>
      </c>
      <c r="P412" s="27"/>
      <c r="Q412" s="28"/>
      <c r="R412" s="38"/>
      <c r="T412" s="19">
        <v>44575</v>
      </c>
      <c r="V412" s="45">
        <f t="shared" si="28"/>
        <v>348</v>
      </c>
      <c r="W412" s="44">
        <v>44772</v>
      </c>
      <c r="X412" s="46">
        <f t="shared" si="29"/>
        <v>197</v>
      </c>
      <c r="Y412" s="47">
        <f t="shared" si="30"/>
        <v>0.56609195402298851</v>
      </c>
      <c r="AA412" s="44">
        <f>VLOOKUP(A412,'[2]BASE 2022'!$E$5:$EU$1115,87,0)</f>
        <v>0</v>
      </c>
      <c r="AB412" s="44">
        <f>VLOOKUP(A412,'[2]BASE 2022'!$E$5:$EU$1115,86,0)</f>
        <v>0</v>
      </c>
    </row>
    <row r="413" spans="1:28" ht="17.25" customHeight="1" x14ac:dyDescent="0.3">
      <c r="A413" s="35">
        <v>402</v>
      </c>
      <c r="B413" s="17">
        <v>44574</v>
      </c>
      <c r="C413" s="18">
        <v>44579</v>
      </c>
      <c r="D413" s="31" t="s">
        <v>2477</v>
      </c>
      <c r="E413" s="20" t="s">
        <v>353</v>
      </c>
      <c r="F413" s="20" t="s">
        <v>916</v>
      </c>
      <c r="G413" s="36">
        <v>40250000</v>
      </c>
      <c r="H413" s="19">
        <v>44926</v>
      </c>
      <c r="I413" s="21" t="s">
        <v>351</v>
      </c>
      <c r="J413" s="34" t="s">
        <v>1869</v>
      </c>
      <c r="K413" s="22"/>
      <c r="L413" s="37">
        <v>0</v>
      </c>
      <c r="M413" s="25">
        <v>0</v>
      </c>
      <c r="N413" s="24">
        <f t="shared" si="27"/>
        <v>40250000</v>
      </c>
      <c r="O413" s="39">
        <v>0.55619596541786742</v>
      </c>
      <c r="P413" s="27"/>
      <c r="Q413" s="28"/>
      <c r="R413" s="38"/>
      <c r="T413" s="19">
        <v>44575</v>
      </c>
      <c r="V413" s="45">
        <f t="shared" si="28"/>
        <v>347</v>
      </c>
      <c r="W413" s="44">
        <v>44772</v>
      </c>
      <c r="X413" s="46">
        <f t="shared" si="29"/>
        <v>193</v>
      </c>
      <c r="Y413" s="47">
        <f t="shared" si="30"/>
        <v>0.55619596541786742</v>
      </c>
      <c r="AA413" s="44">
        <f>VLOOKUP(A413,'[2]BASE 2022'!$E$5:$EU$1115,87,0)</f>
        <v>0</v>
      </c>
      <c r="AB413" s="44">
        <f>VLOOKUP(A413,'[2]BASE 2022'!$E$5:$EU$1115,86,0)</f>
        <v>0</v>
      </c>
    </row>
    <row r="414" spans="1:28" ht="17.25" customHeight="1" x14ac:dyDescent="0.3">
      <c r="A414" s="35">
        <v>403</v>
      </c>
      <c r="B414" s="17">
        <v>44575</v>
      </c>
      <c r="C414" s="18">
        <v>44579</v>
      </c>
      <c r="D414" s="31" t="s">
        <v>2476</v>
      </c>
      <c r="E414" s="20" t="s">
        <v>346</v>
      </c>
      <c r="F414" s="20" t="s">
        <v>917</v>
      </c>
      <c r="G414" s="36">
        <v>88837500</v>
      </c>
      <c r="H414" s="19">
        <v>44926</v>
      </c>
      <c r="I414" s="21" t="s">
        <v>351</v>
      </c>
      <c r="J414" s="34" t="s">
        <v>1870</v>
      </c>
      <c r="K414" s="22"/>
      <c r="L414" s="37">
        <v>0</v>
      </c>
      <c r="M414" s="25">
        <v>0</v>
      </c>
      <c r="N414" s="24">
        <f t="shared" si="27"/>
        <v>88837500</v>
      </c>
      <c r="O414" s="39">
        <v>0.55619596541786742</v>
      </c>
      <c r="P414" s="27"/>
      <c r="Q414" s="28"/>
      <c r="R414" s="38"/>
      <c r="T414" s="19">
        <v>44575</v>
      </c>
      <c r="V414" s="45">
        <f t="shared" si="28"/>
        <v>347</v>
      </c>
      <c r="W414" s="44">
        <v>44772</v>
      </c>
      <c r="X414" s="46">
        <f t="shared" si="29"/>
        <v>193</v>
      </c>
      <c r="Y414" s="47">
        <f t="shared" si="30"/>
        <v>0.55619596541786742</v>
      </c>
      <c r="AA414" s="44">
        <f>VLOOKUP(A414,'[2]BASE 2022'!$E$5:$EU$1115,87,0)</f>
        <v>0</v>
      </c>
      <c r="AB414" s="44">
        <f>VLOOKUP(A414,'[2]BASE 2022'!$E$5:$EU$1115,86,0)</f>
        <v>0</v>
      </c>
    </row>
    <row r="415" spans="1:28" ht="17.25" customHeight="1" x14ac:dyDescent="0.3">
      <c r="A415" s="35">
        <v>404</v>
      </c>
      <c r="B415" s="17">
        <v>44575</v>
      </c>
      <c r="C415" s="18">
        <v>44579</v>
      </c>
      <c r="D415" s="31" t="s">
        <v>2476</v>
      </c>
      <c r="E415" s="20" t="s">
        <v>362</v>
      </c>
      <c r="F415" s="20" t="s">
        <v>740</v>
      </c>
      <c r="G415" s="36">
        <v>37080000</v>
      </c>
      <c r="H415" s="19">
        <v>44869</v>
      </c>
      <c r="I415" s="21" t="s">
        <v>351</v>
      </c>
      <c r="J415" s="34" t="s">
        <v>1871</v>
      </c>
      <c r="K415" s="22">
        <v>1</v>
      </c>
      <c r="L415" s="37">
        <v>18540000</v>
      </c>
      <c r="M415" s="25">
        <v>0</v>
      </c>
      <c r="N415" s="24">
        <f t="shared" si="27"/>
        <v>55620000</v>
      </c>
      <c r="O415" s="39">
        <v>0.66551724137931034</v>
      </c>
      <c r="P415" s="27"/>
      <c r="Q415" s="28"/>
      <c r="R415" s="38"/>
      <c r="T415" s="19">
        <v>44575</v>
      </c>
      <c r="V415" s="45">
        <f t="shared" si="28"/>
        <v>290</v>
      </c>
      <c r="W415" s="44">
        <v>44772</v>
      </c>
      <c r="X415" s="46">
        <f t="shared" si="29"/>
        <v>193</v>
      </c>
      <c r="Y415" s="47">
        <f t="shared" si="30"/>
        <v>0.66551724137931034</v>
      </c>
      <c r="AA415" s="44">
        <f>VLOOKUP(A415,'[2]BASE 2022'!$E$5:$EU$1115,87,0)</f>
        <v>44760</v>
      </c>
      <c r="AB415" s="44">
        <f>VLOOKUP(A415,'[2]BASE 2022'!$E$5:$EU$1115,86,0)</f>
        <v>44757</v>
      </c>
    </row>
    <row r="416" spans="1:28" ht="17.25" customHeight="1" x14ac:dyDescent="0.3">
      <c r="A416" s="35">
        <v>405</v>
      </c>
      <c r="B416" s="17">
        <v>44575</v>
      </c>
      <c r="C416" s="18">
        <v>44580</v>
      </c>
      <c r="D416" s="31" t="s">
        <v>2477</v>
      </c>
      <c r="E416" s="20" t="s">
        <v>1301</v>
      </c>
      <c r="F416" s="20" t="s">
        <v>918</v>
      </c>
      <c r="G416" s="36">
        <v>45100000</v>
      </c>
      <c r="H416" s="19">
        <v>44913</v>
      </c>
      <c r="I416" s="21" t="s">
        <v>351</v>
      </c>
      <c r="J416" s="34" t="s">
        <v>1872</v>
      </c>
      <c r="K416" s="22"/>
      <c r="L416" s="37">
        <v>0</v>
      </c>
      <c r="M416" s="25">
        <v>0</v>
      </c>
      <c r="N416" s="24">
        <f t="shared" si="27"/>
        <v>45100000</v>
      </c>
      <c r="O416" s="39">
        <v>0.57657657657657657</v>
      </c>
      <c r="P416" s="27"/>
      <c r="Q416" s="28"/>
      <c r="R416" s="38"/>
      <c r="T416" s="19">
        <v>44575</v>
      </c>
      <c r="V416" s="45">
        <f t="shared" si="28"/>
        <v>333</v>
      </c>
      <c r="W416" s="44">
        <v>44772</v>
      </c>
      <c r="X416" s="46">
        <f t="shared" si="29"/>
        <v>192</v>
      </c>
      <c r="Y416" s="47">
        <f t="shared" si="30"/>
        <v>0.57657657657657657</v>
      </c>
      <c r="AA416" s="44">
        <f>VLOOKUP(A416,'[2]BASE 2022'!$E$5:$EU$1115,87,0)</f>
        <v>0</v>
      </c>
      <c r="AB416" s="44">
        <f>VLOOKUP(A416,'[2]BASE 2022'!$E$5:$EU$1115,86,0)</f>
        <v>0</v>
      </c>
    </row>
    <row r="417" spans="1:28" ht="17.25" customHeight="1" x14ac:dyDescent="0.3">
      <c r="A417" s="35">
        <v>406</v>
      </c>
      <c r="B417" s="17">
        <v>44575</v>
      </c>
      <c r="C417" s="18">
        <v>44582</v>
      </c>
      <c r="D417" s="31" t="s">
        <v>2476</v>
      </c>
      <c r="E417" s="20" t="s">
        <v>315</v>
      </c>
      <c r="F417" s="20" t="s">
        <v>919</v>
      </c>
      <c r="G417" s="36">
        <v>58300000</v>
      </c>
      <c r="H417" s="19">
        <v>44915</v>
      </c>
      <c r="I417" s="21" t="s">
        <v>351</v>
      </c>
      <c r="J417" s="34" t="s">
        <v>1873</v>
      </c>
      <c r="K417" s="22"/>
      <c r="L417" s="37">
        <v>0</v>
      </c>
      <c r="M417" s="25">
        <v>0</v>
      </c>
      <c r="N417" s="24">
        <f t="shared" si="27"/>
        <v>58300000</v>
      </c>
      <c r="O417" s="39">
        <v>0.57057057057057059</v>
      </c>
      <c r="P417" s="27"/>
      <c r="Q417" s="28"/>
      <c r="R417" s="38"/>
      <c r="T417" s="19">
        <v>44575</v>
      </c>
      <c r="V417" s="45">
        <f t="shared" si="28"/>
        <v>333</v>
      </c>
      <c r="W417" s="44">
        <v>44772</v>
      </c>
      <c r="X417" s="46">
        <f t="shared" si="29"/>
        <v>190</v>
      </c>
      <c r="Y417" s="47">
        <f t="shared" si="30"/>
        <v>0.57057057057057059</v>
      </c>
      <c r="AA417" s="44">
        <f>VLOOKUP(A417,'[2]BASE 2022'!$E$5:$EU$1115,87,0)</f>
        <v>0</v>
      </c>
      <c r="AB417" s="44">
        <f>VLOOKUP(A417,'[2]BASE 2022'!$E$5:$EU$1115,86,0)</f>
        <v>0</v>
      </c>
    </row>
    <row r="418" spans="1:28" ht="17.25" customHeight="1" x14ac:dyDescent="0.3">
      <c r="A418" s="35">
        <v>407</v>
      </c>
      <c r="B418" s="17">
        <v>44575</v>
      </c>
      <c r="C418" s="18">
        <v>44578</v>
      </c>
      <c r="D418" s="31" t="s">
        <v>2476</v>
      </c>
      <c r="E418" s="20" t="s">
        <v>2682</v>
      </c>
      <c r="F418" s="20" t="s">
        <v>765</v>
      </c>
      <c r="G418" s="36">
        <v>73645000</v>
      </c>
      <c r="H418" s="19">
        <v>44911</v>
      </c>
      <c r="I418" s="21" t="s">
        <v>351</v>
      </c>
      <c r="J418" s="34" t="s">
        <v>1874</v>
      </c>
      <c r="K418" s="22"/>
      <c r="L418" s="37">
        <v>0</v>
      </c>
      <c r="M418" s="25">
        <v>0</v>
      </c>
      <c r="N418" s="24">
        <f t="shared" si="27"/>
        <v>73645000</v>
      </c>
      <c r="O418" s="39">
        <v>0.58258258258258255</v>
      </c>
      <c r="P418" s="27"/>
      <c r="Q418" s="28"/>
      <c r="R418" s="38"/>
      <c r="T418" s="19">
        <v>44578</v>
      </c>
      <c r="V418" s="45">
        <f t="shared" si="28"/>
        <v>333</v>
      </c>
      <c r="W418" s="44">
        <v>44772</v>
      </c>
      <c r="X418" s="46">
        <f t="shared" si="29"/>
        <v>194</v>
      </c>
      <c r="Y418" s="47">
        <f t="shared" si="30"/>
        <v>0.58258258258258255</v>
      </c>
      <c r="AA418" s="44">
        <f>VLOOKUP(A418,'[2]BASE 2022'!$E$5:$EU$1115,87,0)</f>
        <v>0</v>
      </c>
      <c r="AB418" s="44">
        <f>VLOOKUP(A418,'[2]BASE 2022'!$E$5:$EU$1115,86,0)</f>
        <v>0</v>
      </c>
    </row>
    <row r="419" spans="1:28" ht="17.25" customHeight="1" x14ac:dyDescent="0.3">
      <c r="A419" s="35">
        <v>408</v>
      </c>
      <c r="B419" s="17">
        <v>44575</v>
      </c>
      <c r="C419" s="18">
        <v>44578</v>
      </c>
      <c r="D419" s="31" t="s">
        <v>2476</v>
      </c>
      <c r="E419" s="20" t="s">
        <v>1302</v>
      </c>
      <c r="F419" s="20" t="s">
        <v>765</v>
      </c>
      <c r="G419" s="36">
        <v>73645000</v>
      </c>
      <c r="H419" s="19">
        <v>44911</v>
      </c>
      <c r="I419" s="21" t="s">
        <v>351</v>
      </c>
      <c r="J419" s="34" t="s">
        <v>1875</v>
      </c>
      <c r="K419" s="22"/>
      <c r="L419" s="37">
        <v>0</v>
      </c>
      <c r="M419" s="25">
        <v>0</v>
      </c>
      <c r="N419" s="24">
        <f t="shared" si="27"/>
        <v>73645000</v>
      </c>
      <c r="O419" s="39">
        <v>0.58258258258258255</v>
      </c>
      <c r="P419" s="27"/>
      <c r="Q419" s="28"/>
      <c r="R419" s="38"/>
      <c r="T419" s="19">
        <v>44578</v>
      </c>
      <c r="V419" s="45">
        <f t="shared" si="28"/>
        <v>333</v>
      </c>
      <c r="W419" s="44">
        <v>44772</v>
      </c>
      <c r="X419" s="46">
        <f t="shared" si="29"/>
        <v>194</v>
      </c>
      <c r="Y419" s="47">
        <f t="shared" si="30"/>
        <v>0.58258258258258255</v>
      </c>
      <c r="AA419" s="44">
        <f>VLOOKUP(A419,'[2]BASE 2022'!$E$5:$EU$1115,87,0)</f>
        <v>0</v>
      </c>
      <c r="AB419" s="44">
        <f>VLOOKUP(A419,'[2]BASE 2022'!$E$5:$EU$1115,86,0)</f>
        <v>0</v>
      </c>
    </row>
    <row r="420" spans="1:28" ht="17.25" customHeight="1" x14ac:dyDescent="0.3">
      <c r="A420" s="35">
        <v>409</v>
      </c>
      <c r="B420" s="17">
        <v>44575</v>
      </c>
      <c r="C420" s="18">
        <v>44578</v>
      </c>
      <c r="D420" s="31" t="s">
        <v>2476</v>
      </c>
      <c r="E420" s="20" t="s">
        <v>218</v>
      </c>
      <c r="F420" s="20" t="s">
        <v>765</v>
      </c>
      <c r="G420" s="36">
        <v>73645000</v>
      </c>
      <c r="H420" s="19">
        <v>44911</v>
      </c>
      <c r="I420" s="21" t="s">
        <v>351</v>
      </c>
      <c r="J420" s="34" t="s">
        <v>1876</v>
      </c>
      <c r="K420" s="22"/>
      <c r="L420" s="37">
        <v>0</v>
      </c>
      <c r="M420" s="25">
        <v>0</v>
      </c>
      <c r="N420" s="24">
        <f t="shared" si="27"/>
        <v>73645000</v>
      </c>
      <c r="O420" s="39">
        <v>0.58258258258258255</v>
      </c>
      <c r="P420" s="27"/>
      <c r="Q420" s="28"/>
      <c r="R420" s="38"/>
      <c r="T420" s="19">
        <v>44578</v>
      </c>
      <c r="V420" s="45">
        <f t="shared" si="28"/>
        <v>333</v>
      </c>
      <c r="W420" s="44">
        <v>44772</v>
      </c>
      <c r="X420" s="46">
        <f t="shared" si="29"/>
        <v>194</v>
      </c>
      <c r="Y420" s="47">
        <f t="shared" si="30"/>
        <v>0.58258258258258255</v>
      </c>
      <c r="AA420" s="44">
        <f>VLOOKUP(A420,'[2]BASE 2022'!$E$5:$EU$1115,87,0)</f>
        <v>0</v>
      </c>
      <c r="AB420" s="44">
        <f>VLOOKUP(A420,'[2]BASE 2022'!$E$5:$EU$1115,86,0)</f>
        <v>0</v>
      </c>
    </row>
    <row r="421" spans="1:28" ht="17.25" customHeight="1" x14ac:dyDescent="0.3">
      <c r="A421" s="35">
        <v>410</v>
      </c>
      <c r="B421" s="17">
        <v>44575</v>
      </c>
      <c r="C421" s="18">
        <v>44578</v>
      </c>
      <c r="D421" s="31" t="s">
        <v>2476</v>
      </c>
      <c r="E421" s="20" t="s">
        <v>279</v>
      </c>
      <c r="F421" s="20" t="s">
        <v>765</v>
      </c>
      <c r="G421" s="36">
        <v>73645000</v>
      </c>
      <c r="H421" s="19">
        <v>44911</v>
      </c>
      <c r="I421" s="21" t="s">
        <v>351</v>
      </c>
      <c r="J421" s="34" t="s">
        <v>1877</v>
      </c>
      <c r="K421" s="22"/>
      <c r="L421" s="37">
        <v>0</v>
      </c>
      <c r="M421" s="25">
        <v>0</v>
      </c>
      <c r="N421" s="24">
        <f t="shared" si="27"/>
        <v>73645000</v>
      </c>
      <c r="O421" s="39">
        <v>0.58258258258258255</v>
      </c>
      <c r="P421" s="27"/>
      <c r="Q421" s="28"/>
      <c r="R421" s="38"/>
      <c r="T421" s="19">
        <v>44578</v>
      </c>
      <c r="V421" s="45">
        <f t="shared" si="28"/>
        <v>333</v>
      </c>
      <c r="W421" s="44">
        <v>44772</v>
      </c>
      <c r="X421" s="46">
        <f t="shared" si="29"/>
        <v>194</v>
      </c>
      <c r="Y421" s="47">
        <f t="shared" si="30"/>
        <v>0.58258258258258255</v>
      </c>
      <c r="AA421" s="44">
        <f>VLOOKUP(A421,'[2]BASE 2022'!$E$5:$EU$1115,87,0)</f>
        <v>0</v>
      </c>
      <c r="AB421" s="44">
        <f>VLOOKUP(A421,'[2]BASE 2022'!$E$5:$EU$1115,86,0)</f>
        <v>0</v>
      </c>
    </row>
    <row r="422" spans="1:28" ht="17.25" customHeight="1" x14ac:dyDescent="0.3">
      <c r="A422" s="35">
        <v>411</v>
      </c>
      <c r="B422" s="17">
        <v>44575</v>
      </c>
      <c r="C422" s="18">
        <v>44578</v>
      </c>
      <c r="D422" s="31" t="s">
        <v>2476</v>
      </c>
      <c r="E422" s="20" t="s">
        <v>455</v>
      </c>
      <c r="F422" s="20" t="s">
        <v>765</v>
      </c>
      <c r="G422" s="36">
        <v>73645000</v>
      </c>
      <c r="H422" s="19">
        <v>44911</v>
      </c>
      <c r="I422" s="21" t="s">
        <v>351</v>
      </c>
      <c r="J422" s="34" t="s">
        <v>1878</v>
      </c>
      <c r="K422" s="22"/>
      <c r="L422" s="37">
        <v>0</v>
      </c>
      <c r="M422" s="25">
        <v>0</v>
      </c>
      <c r="N422" s="24">
        <f t="shared" si="27"/>
        <v>73645000</v>
      </c>
      <c r="O422" s="39">
        <v>0.58258258258258255</v>
      </c>
      <c r="P422" s="27"/>
      <c r="Q422" s="28"/>
      <c r="R422" s="38"/>
      <c r="T422" s="19">
        <v>44578</v>
      </c>
      <c r="V422" s="45">
        <f t="shared" si="28"/>
        <v>333</v>
      </c>
      <c r="W422" s="44">
        <v>44772</v>
      </c>
      <c r="X422" s="46">
        <f t="shared" si="29"/>
        <v>194</v>
      </c>
      <c r="Y422" s="47">
        <f t="shared" si="30"/>
        <v>0.58258258258258255</v>
      </c>
      <c r="AA422" s="44">
        <f>VLOOKUP(A422,'[2]BASE 2022'!$E$5:$EU$1115,87,0)</f>
        <v>0</v>
      </c>
      <c r="AB422" s="44">
        <f>VLOOKUP(A422,'[2]BASE 2022'!$E$5:$EU$1115,86,0)</f>
        <v>0</v>
      </c>
    </row>
    <row r="423" spans="1:28" ht="17.25" customHeight="1" x14ac:dyDescent="0.3">
      <c r="A423" s="35">
        <v>412</v>
      </c>
      <c r="B423" s="17">
        <v>44575</v>
      </c>
      <c r="C423" s="18">
        <v>44578</v>
      </c>
      <c r="D423" s="31" t="s">
        <v>2476</v>
      </c>
      <c r="E423" s="20" t="s">
        <v>266</v>
      </c>
      <c r="F423" s="20" t="s">
        <v>765</v>
      </c>
      <c r="G423" s="36">
        <v>73645000</v>
      </c>
      <c r="H423" s="19">
        <v>44911</v>
      </c>
      <c r="I423" s="21" t="s">
        <v>351</v>
      </c>
      <c r="J423" s="34" t="s">
        <v>1879</v>
      </c>
      <c r="K423" s="22"/>
      <c r="L423" s="37">
        <v>0</v>
      </c>
      <c r="M423" s="25">
        <v>0</v>
      </c>
      <c r="N423" s="24">
        <f t="shared" si="27"/>
        <v>73645000</v>
      </c>
      <c r="O423" s="39">
        <v>0.58258258258258255</v>
      </c>
      <c r="P423" s="27"/>
      <c r="Q423" s="28"/>
      <c r="R423" s="38"/>
      <c r="T423" s="19">
        <v>44578</v>
      </c>
      <c r="V423" s="45">
        <f t="shared" si="28"/>
        <v>333</v>
      </c>
      <c r="W423" s="44">
        <v>44772</v>
      </c>
      <c r="X423" s="46">
        <f t="shared" si="29"/>
        <v>194</v>
      </c>
      <c r="Y423" s="47">
        <f t="shared" si="30"/>
        <v>0.58258258258258255</v>
      </c>
      <c r="AA423" s="44">
        <f>VLOOKUP(A423,'[2]BASE 2022'!$E$5:$EU$1115,87,0)</f>
        <v>0</v>
      </c>
      <c r="AB423" s="44">
        <f>VLOOKUP(A423,'[2]BASE 2022'!$E$5:$EU$1115,86,0)</f>
        <v>0</v>
      </c>
    </row>
    <row r="424" spans="1:28" ht="17.25" customHeight="1" x14ac:dyDescent="0.3">
      <c r="A424" s="35">
        <v>413</v>
      </c>
      <c r="B424" s="17">
        <v>44575</v>
      </c>
      <c r="C424" s="18">
        <v>44578</v>
      </c>
      <c r="D424" s="31" t="s">
        <v>2476</v>
      </c>
      <c r="E424" s="20" t="s">
        <v>384</v>
      </c>
      <c r="F424" s="20" t="s">
        <v>765</v>
      </c>
      <c r="G424" s="36">
        <v>73645000</v>
      </c>
      <c r="H424" s="19">
        <v>44911</v>
      </c>
      <c r="I424" s="21" t="s">
        <v>351</v>
      </c>
      <c r="J424" s="34" t="s">
        <v>1880</v>
      </c>
      <c r="K424" s="22"/>
      <c r="L424" s="37">
        <v>0</v>
      </c>
      <c r="M424" s="25">
        <v>0</v>
      </c>
      <c r="N424" s="24">
        <f t="shared" si="27"/>
        <v>73645000</v>
      </c>
      <c r="O424" s="39">
        <v>0.58258258258258255</v>
      </c>
      <c r="P424" s="27"/>
      <c r="Q424" s="28"/>
      <c r="R424" s="38"/>
      <c r="T424" s="19">
        <v>44578</v>
      </c>
      <c r="V424" s="45">
        <f t="shared" si="28"/>
        <v>333</v>
      </c>
      <c r="W424" s="44">
        <v>44772</v>
      </c>
      <c r="X424" s="46">
        <f t="shared" si="29"/>
        <v>194</v>
      </c>
      <c r="Y424" s="47">
        <f t="shared" si="30"/>
        <v>0.58258258258258255</v>
      </c>
      <c r="AA424" s="44">
        <f>VLOOKUP(A424,'[2]BASE 2022'!$E$5:$EU$1115,87,0)</f>
        <v>0</v>
      </c>
      <c r="AB424" s="44">
        <f>VLOOKUP(A424,'[2]BASE 2022'!$E$5:$EU$1115,86,0)</f>
        <v>0</v>
      </c>
    </row>
    <row r="425" spans="1:28" ht="17.25" customHeight="1" x14ac:dyDescent="0.3">
      <c r="A425" s="35">
        <v>414</v>
      </c>
      <c r="B425" s="17">
        <v>44575</v>
      </c>
      <c r="C425" s="18">
        <v>44578</v>
      </c>
      <c r="D425" s="31" t="s">
        <v>2476</v>
      </c>
      <c r="E425" s="20" t="s">
        <v>1303</v>
      </c>
      <c r="F425" s="20" t="s">
        <v>920</v>
      </c>
      <c r="G425" s="36">
        <v>106950000</v>
      </c>
      <c r="H425" s="19">
        <v>44928</v>
      </c>
      <c r="I425" s="21" t="s">
        <v>351</v>
      </c>
      <c r="J425" s="34" t="s">
        <v>1881</v>
      </c>
      <c r="K425" s="22"/>
      <c r="L425" s="37">
        <v>0</v>
      </c>
      <c r="M425" s="25">
        <v>0</v>
      </c>
      <c r="N425" s="24">
        <f t="shared" si="27"/>
        <v>106950000</v>
      </c>
      <c r="O425" s="39">
        <v>0.55428571428571427</v>
      </c>
      <c r="P425" s="27"/>
      <c r="Q425" s="28"/>
      <c r="R425" s="38"/>
      <c r="T425" s="19">
        <v>44575</v>
      </c>
      <c r="V425" s="45">
        <f t="shared" si="28"/>
        <v>350</v>
      </c>
      <c r="W425" s="44">
        <v>44772</v>
      </c>
      <c r="X425" s="46">
        <f t="shared" si="29"/>
        <v>194</v>
      </c>
      <c r="Y425" s="47">
        <f t="shared" si="30"/>
        <v>0.55428571428571427</v>
      </c>
      <c r="AA425" s="44">
        <f>VLOOKUP(A425,'[2]BASE 2022'!$E$5:$EU$1115,87,0)</f>
        <v>0</v>
      </c>
      <c r="AB425" s="44">
        <f>VLOOKUP(A425,'[2]BASE 2022'!$E$5:$EU$1115,86,0)</f>
        <v>0</v>
      </c>
    </row>
    <row r="426" spans="1:28" ht="17.25" customHeight="1" x14ac:dyDescent="0.3">
      <c r="A426" s="35">
        <v>415</v>
      </c>
      <c r="B426" s="17">
        <v>44575</v>
      </c>
      <c r="C426" s="18">
        <v>44579</v>
      </c>
      <c r="D426" s="31" t="s">
        <v>2476</v>
      </c>
      <c r="E426" s="20" t="s">
        <v>560</v>
      </c>
      <c r="F426" s="20" t="s">
        <v>921</v>
      </c>
      <c r="G426" s="36">
        <v>93808000</v>
      </c>
      <c r="H426" s="19">
        <v>44912</v>
      </c>
      <c r="I426" s="21" t="s">
        <v>351</v>
      </c>
      <c r="J426" s="34" t="s">
        <v>1882</v>
      </c>
      <c r="K426" s="22"/>
      <c r="L426" s="37">
        <v>0</v>
      </c>
      <c r="M426" s="25">
        <v>0</v>
      </c>
      <c r="N426" s="24">
        <f t="shared" si="27"/>
        <v>93808000</v>
      </c>
      <c r="O426" s="39">
        <v>0.57957957957957962</v>
      </c>
      <c r="P426" s="27"/>
      <c r="Q426" s="28"/>
      <c r="R426" s="38"/>
      <c r="T426" s="19">
        <v>44575</v>
      </c>
      <c r="V426" s="45">
        <f t="shared" si="28"/>
        <v>333</v>
      </c>
      <c r="W426" s="44">
        <v>44772</v>
      </c>
      <c r="X426" s="46">
        <f t="shared" si="29"/>
        <v>193</v>
      </c>
      <c r="Y426" s="47">
        <f t="shared" si="30"/>
        <v>0.57957957957957962</v>
      </c>
      <c r="AA426" s="44">
        <f>VLOOKUP(A426,'[2]BASE 2022'!$E$5:$EU$1115,87,0)</f>
        <v>0</v>
      </c>
      <c r="AB426" s="44">
        <f>VLOOKUP(A426,'[2]BASE 2022'!$E$5:$EU$1115,86,0)</f>
        <v>0</v>
      </c>
    </row>
    <row r="427" spans="1:28" ht="17.25" customHeight="1" x14ac:dyDescent="0.3">
      <c r="A427" s="35">
        <v>416</v>
      </c>
      <c r="B427" s="17">
        <v>44575</v>
      </c>
      <c r="C427" s="18">
        <v>44579</v>
      </c>
      <c r="D427" s="31" t="s">
        <v>2476</v>
      </c>
      <c r="E427" s="20" t="s">
        <v>1304</v>
      </c>
      <c r="F427" s="20" t="s">
        <v>922</v>
      </c>
      <c r="G427" s="36">
        <v>86250000</v>
      </c>
      <c r="H427" s="19">
        <v>44926</v>
      </c>
      <c r="I427" s="21" t="s">
        <v>351</v>
      </c>
      <c r="J427" s="34" t="s">
        <v>1883</v>
      </c>
      <c r="K427" s="22"/>
      <c r="L427" s="37">
        <v>0</v>
      </c>
      <c r="M427" s="25">
        <v>0</v>
      </c>
      <c r="N427" s="24">
        <f t="shared" si="27"/>
        <v>86250000</v>
      </c>
      <c r="O427" s="39">
        <v>0.55619596541786742</v>
      </c>
      <c r="P427" s="27"/>
      <c r="Q427" s="28"/>
      <c r="R427" s="38"/>
      <c r="T427" s="19">
        <v>44575</v>
      </c>
      <c r="V427" s="45">
        <f t="shared" si="28"/>
        <v>347</v>
      </c>
      <c r="W427" s="44">
        <v>44772</v>
      </c>
      <c r="X427" s="46">
        <f t="shared" si="29"/>
        <v>193</v>
      </c>
      <c r="Y427" s="47">
        <f t="shared" si="30"/>
        <v>0.55619596541786742</v>
      </c>
      <c r="AA427" s="44">
        <f>VLOOKUP(A427,'[2]BASE 2022'!$E$5:$EU$1115,87,0)</f>
        <v>0</v>
      </c>
      <c r="AB427" s="44">
        <f>VLOOKUP(A427,'[2]BASE 2022'!$E$5:$EU$1115,86,0)</f>
        <v>0</v>
      </c>
    </row>
    <row r="428" spans="1:28" ht="17.25" customHeight="1" x14ac:dyDescent="0.3">
      <c r="A428" s="35">
        <v>417</v>
      </c>
      <c r="B428" s="17">
        <v>44575</v>
      </c>
      <c r="C428" s="18">
        <v>44579</v>
      </c>
      <c r="D428" s="31" t="s">
        <v>2476</v>
      </c>
      <c r="E428" s="20" t="s">
        <v>2344</v>
      </c>
      <c r="F428" s="20" t="s">
        <v>923</v>
      </c>
      <c r="G428" s="36">
        <v>60950000</v>
      </c>
      <c r="H428" s="19">
        <v>44926</v>
      </c>
      <c r="I428" s="21" t="s">
        <v>351</v>
      </c>
      <c r="J428" s="34" t="s">
        <v>1884</v>
      </c>
      <c r="K428" s="22"/>
      <c r="L428" s="37">
        <v>0</v>
      </c>
      <c r="M428" s="25">
        <v>0</v>
      </c>
      <c r="N428" s="24">
        <f t="shared" si="27"/>
        <v>60950000</v>
      </c>
      <c r="O428" s="39">
        <v>0.55619596541786742</v>
      </c>
      <c r="P428" s="27"/>
      <c r="Q428" s="28"/>
      <c r="R428" s="38"/>
      <c r="T428" s="19">
        <v>44575</v>
      </c>
      <c r="V428" s="45">
        <f t="shared" si="28"/>
        <v>347</v>
      </c>
      <c r="W428" s="44">
        <v>44772</v>
      </c>
      <c r="X428" s="46">
        <f t="shared" si="29"/>
        <v>193</v>
      </c>
      <c r="Y428" s="47">
        <f t="shared" si="30"/>
        <v>0.55619596541786742</v>
      </c>
      <c r="AA428" s="44">
        <f>VLOOKUP(A428,'[2]BASE 2022'!$E$5:$EU$1115,87,0)</f>
        <v>0</v>
      </c>
      <c r="AB428" s="44">
        <f>VLOOKUP(A428,'[2]BASE 2022'!$E$5:$EU$1115,86,0)</f>
        <v>0</v>
      </c>
    </row>
    <row r="429" spans="1:28" ht="17.25" customHeight="1" x14ac:dyDescent="0.3">
      <c r="A429" s="35">
        <v>418</v>
      </c>
      <c r="B429" s="17">
        <v>44575</v>
      </c>
      <c r="C429" s="18">
        <v>44580</v>
      </c>
      <c r="D429" s="31" t="s">
        <v>2476</v>
      </c>
      <c r="E429" s="20" t="s">
        <v>231</v>
      </c>
      <c r="F429" s="20" t="s">
        <v>62</v>
      </c>
      <c r="G429" s="36">
        <v>34299000</v>
      </c>
      <c r="H429" s="19">
        <v>44760</v>
      </c>
      <c r="I429" s="21" t="s">
        <v>351</v>
      </c>
      <c r="J429" s="34" t="s">
        <v>1885</v>
      </c>
      <c r="K429" s="22"/>
      <c r="L429" s="37">
        <v>0</v>
      </c>
      <c r="M429" s="25">
        <v>0</v>
      </c>
      <c r="N429" s="24">
        <f t="shared" si="27"/>
        <v>34299000</v>
      </c>
      <c r="O429" s="39">
        <v>1</v>
      </c>
      <c r="P429" s="27"/>
      <c r="Q429" s="28"/>
      <c r="R429" s="38"/>
      <c r="T429" s="19">
        <v>44578</v>
      </c>
      <c r="V429" s="45">
        <f t="shared" si="28"/>
        <v>180</v>
      </c>
      <c r="W429" s="44">
        <v>44772</v>
      </c>
      <c r="X429" s="46">
        <f t="shared" si="29"/>
        <v>192</v>
      </c>
      <c r="Y429" s="47">
        <f t="shared" si="30"/>
        <v>1.0666666666666667</v>
      </c>
      <c r="AA429" s="44">
        <f>VLOOKUP(A429,'[2]BASE 2022'!$E$5:$EU$1115,87,0)</f>
        <v>0</v>
      </c>
      <c r="AB429" s="44">
        <f>VLOOKUP(A429,'[2]BASE 2022'!$E$5:$EU$1115,86,0)</f>
        <v>0</v>
      </c>
    </row>
    <row r="430" spans="1:28" ht="17.25" customHeight="1" x14ac:dyDescent="0.3">
      <c r="A430" s="35">
        <v>419</v>
      </c>
      <c r="B430" s="17">
        <v>44575</v>
      </c>
      <c r="C430" s="18">
        <v>44579</v>
      </c>
      <c r="D430" s="31" t="s">
        <v>2476</v>
      </c>
      <c r="E430" s="20" t="s">
        <v>407</v>
      </c>
      <c r="F430" s="20" t="s">
        <v>398</v>
      </c>
      <c r="G430" s="36">
        <v>64596450</v>
      </c>
      <c r="H430" s="19">
        <v>44921</v>
      </c>
      <c r="I430" s="21" t="s">
        <v>351</v>
      </c>
      <c r="J430" s="34" t="s">
        <v>1886</v>
      </c>
      <c r="K430" s="22"/>
      <c r="L430" s="37">
        <v>0</v>
      </c>
      <c r="M430" s="25">
        <v>0</v>
      </c>
      <c r="N430" s="24">
        <f t="shared" si="27"/>
        <v>64596450</v>
      </c>
      <c r="O430" s="39">
        <v>0.56432748538011701</v>
      </c>
      <c r="P430" s="27"/>
      <c r="Q430" s="28"/>
      <c r="R430" s="38"/>
      <c r="T430" s="19">
        <v>44575</v>
      </c>
      <c r="V430" s="45">
        <f t="shared" si="28"/>
        <v>342</v>
      </c>
      <c r="W430" s="44">
        <v>44772</v>
      </c>
      <c r="X430" s="46">
        <f t="shared" si="29"/>
        <v>193</v>
      </c>
      <c r="Y430" s="47">
        <f t="shared" si="30"/>
        <v>0.56432748538011701</v>
      </c>
      <c r="AA430" s="44">
        <f>VLOOKUP(A430,'[2]BASE 2022'!$E$5:$EU$1115,87,0)</f>
        <v>0</v>
      </c>
      <c r="AB430" s="44">
        <f>VLOOKUP(A430,'[2]BASE 2022'!$E$5:$EU$1115,86,0)</f>
        <v>0</v>
      </c>
    </row>
    <row r="431" spans="1:28" ht="17.25" customHeight="1" x14ac:dyDescent="0.3">
      <c r="A431" s="35">
        <v>420</v>
      </c>
      <c r="B431" s="17">
        <v>44575</v>
      </c>
      <c r="C431" s="18">
        <v>44580</v>
      </c>
      <c r="D431" s="31" t="s">
        <v>2476</v>
      </c>
      <c r="E431" s="20" t="s">
        <v>295</v>
      </c>
      <c r="F431" s="20" t="s">
        <v>294</v>
      </c>
      <c r="G431" s="36">
        <v>64596450</v>
      </c>
      <c r="H431" s="19">
        <v>44922</v>
      </c>
      <c r="I431" s="21" t="s">
        <v>351</v>
      </c>
      <c r="J431" s="34" t="s">
        <v>1887</v>
      </c>
      <c r="K431" s="22"/>
      <c r="L431" s="37">
        <v>0</v>
      </c>
      <c r="M431" s="25">
        <v>0</v>
      </c>
      <c r="N431" s="24">
        <f t="shared" si="27"/>
        <v>64596450</v>
      </c>
      <c r="O431" s="39">
        <v>0.56140350877192979</v>
      </c>
      <c r="P431" s="27"/>
      <c r="Q431" s="28"/>
      <c r="R431" s="38"/>
      <c r="T431" s="19">
        <v>44575</v>
      </c>
      <c r="V431" s="45">
        <f t="shared" si="28"/>
        <v>342</v>
      </c>
      <c r="W431" s="44">
        <v>44772</v>
      </c>
      <c r="X431" s="46">
        <f t="shared" si="29"/>
        <v>192</v>
      </c>
      <c r="Y431" s="47">
        <f t="shared" si="30"/>
        <v>0.56140350877192979</v>
      </c>
      <c r="AA431" s="44">
        <f>VLOOKUP(A431,'[2]BASE 2022'!$E$5:$EU$1115,87,0)</f>
        <v>0</v>
      </c>
      <c r="AB431" s="44">
        <f>VLOOKUP(A431,'[2]BASE 2022'!$E$5:$EU$1115,86,0)</f>
        <v>0</v>
      </c>
    </row>
    <row r="432" spans="1:28" ht="17.25" customHeight="1" x14ac:dyDescent="0.3">
      <c r="A432" s="35">
        <v>421</v>
      </c>
      <c r="B432" s="17">
        <v>44575</v>
      </c>
      <c r="C432" s="18">
        <v>44582</v>
      </c>
      <c r="D432" s="31" t="s">
        <v>2476</v>
      </c>
      <c r="E432" s="20" t="s">
        <v>33</v>
      </c>
      <c r="F432" s="20" t="s">
        <v>924</v>
      </c>
      <c r="G432" s="36">
        <v>147290000</v>
      </c>
      <c r="H432" s="19">
        <v>44915</v>
      </c>
      <c r="I432" s="21" t="s">
        <v>351</v>
      </c>
      <c r="J432" s="34" t="s">
        <v>1888</v>
      </c>
      <c r="K432" s="22"/>
      <c r="L432" s="37">
        <v>0</v>
      </c>
      <c r="M432" s="25">
        <v>0</v>
      </c>
      <c r="N432" s="24">
        <f t="shared" si="27"/>
        <v>147290000</v>
      </c>
      <c r="O432" s="39">
        <v>0.57057057057057059</v>
      </c>
      <c r="P432" s="27"/>
      <c r="Q432" s="28"/>
      <c r="R432" s="38"/>
      <c r="T432" s="19">
        <v>44581</v>
      </c>
      <c r="V432" s="45">
        <f t="shared" si="28"/>
        <v>333</v>
      </c>
      <c r="W432" s="44">
        <v>44772</v>
      </c>
      <c r="X432" s="46">
        <f t="shared" si="29"/>
        <v>190</v>
      </c>
      <c r="Y432" s="47">
        <f t="shared" si="30"/>
        <v>0.57057057057057059</v>
      </c>
      <c r="AA432" s="44">
        <f>VLOOKUP(A432,'[2]BASE 2022'!$E$5:$EU$1115,87,0)</f>
        <v>0</v>
      </c>
      <c r="AB432" s="44">
        <f>VLOOKUP(A432,'[2]BASE 2022'!$E$5:$EU$1115,86,0)</f>
        <v>0</v>
      </c>
    </row>
    <row r="433" spans="1:28" ht="17.25" customHeight="1" x14ac:dyDescent="0.3">
      <c r="A433" s="35">
        <v>422</v>
      </c>
      <c r="B433" s="17">
        <v>44578</v>
      </c>
      <c r="C433" s="18">
        <v>44582</v>
      </c>
      <c r="D433" s="31" t="s">
        <v>2476</v>
      </c>
      <c r="E433" s="20" t="s">
        <v>2392</v>
      </c>
      <c r="F433" s="20" t="s">
        <v>925</v>
      </c>
      <c r="G433" s="36">
        <v>132000000</v>
      </c>
      <c r="H433" s="19">
        <v>44915</v>
      </c>
      <c r="I433" s="21" t="s">
        <v>351</v>
      </c>
      <c r="J433" s="34" t="s">
        <v>1889</v>
      </c>
      <c r="K433" s="22"/>
      <c r="L433" s="37">
        <v>0</v>
      </c>
      <c r="M433" s="25">
        <v>0</v>
      </c>
      <c r="N433" s="24">
        <f t="shared" si="27"/>
        <v>132000000</v>
      </c>
      <c r="O433" s="39">
        <v>0.57057057057057059</v>
      </c>
      <c r="P433" s="27"/>
      <c r="Q433" s="28"/>
      <c r="R433" s="38"/>
      <c r="T433" s="19">
        <v>44581</v>
      </c>
      <c r="V433" s="45">
        <f t="shared" si="28"/>
        <v>333</v>
      </c>
      <c r="W433" s="44">
        <v>44772</v>
      </c>
      <c r="X433" s="46">
        <f t="shared" si="29"/>
        <v>190</v>
      </c>
      <c r="Y433" s="47">
        <f t="shared" si="30"/>
        <v>0.57057057057057059</v>
      </c>
      <c r="AA433" s="44">
        <f>VLOOKUP(A433,'[2]BASE 2022'!$E$5:$EU$1115,87,0)</f>
        <v>0</v>
      </c>
      <c r="AB433" s="44">
        <f>VLOOKUP(A433,'[2]BASE 2022'!$E$5:$EU$1115,86,0)</f>
        <v>0</v>
      </c>
    </row>
    <row r="434" spans="1:28" ht="17.25" customHeight="1" x14ac:dyDescent="0.3">
      <c r="A434" s="35">
        <v>423</v>
      </c>
      <c r="B434" s="17">
        <v>44575</v>
      </c>
      <c r="C434" s="18">
        <v>44579</v>
      </c>
      <c r="D434" s="31" t="s">
        <v>2476</v>
      </c>
      <c r="E434" s="20" t="s">
        <v>84</v>
      </c>
      <c r="F434" s="20" t="s">
        <v>926</v>
      </c>
      <c r="G434" s="36">
        <v>77605000</v>
      </c>
      <c r="H434" s="19">
        <v>44913</v>
      </c>
      <c r="I434" s="21" t="s">
        <v>351</v>
      </c>
      <c r="J434" s="34" t="s">
        <v>1890</v>
      </c>
      <c r="K434" s="22"/>
      <c r="L434" s="37">
        <v>0</v>
      </c>
      <c r="M434" s="25">
        <v>0</v>
      </c>
      <c r="N434" s="24">
        <f t="shared" si="27"/>
        <v>77605000</v>
      </c>
      <c r="O434" s="39">
        <v>0.57784431137724546</v>
      </c>
      <c r="P434" s="27"/>
      <c r="Q434" s="28"/>
      <c r="R434" s="38"/>
      <c r="T434" s="19">
        <v>44575</v>
      </c>
      <c r="V434" s="45">
        <f t="shared" si="28"/>
        <v>334</v>
      </c>
      <c r="W434" s="44">
        <v>44772</v>
      </c>
      <c r="X434" s="46">
        <f t="shared" si="29"/>
        <v>193</v>
      </c>
      <c r="Y434" s="47">
        <f t="shared" si="30"/>
        <v>0.57784431137724546</v>
      </c>
      <c r="AA434" s="44">
        <f>VLOOKUP(A434,'[2]BASE 2022'!$E$5:$EU$1115,87,0)</f>
        <v>0</v>
      </c>
      <c r="AB434" s="44">
        <f>VLOOKUP(A434,'[2]BASE 2022'!$E$5:$EU$1115,86,0)</f>
        <v>0</v>
      </c>
    </row>
    <row r="435" spans="1:28" ht="17.25" customHeight="1" x14ac:dyDescent="0.3">
      <c r="A435" s="35">
        <v>424</v>
      </c>
      <c r="B435" s="17">
        <v>44575</v>
      </c>
      <c r="C435" s="18">
        <v>44579</v>
      </c>
      <c r="D435" s="31" t="s">
        <v>2476</v>
      </c>
      <c r="E435" s="20" t="s">
        <v>1305</v>
      </c>
      <c r="F435" s="20" t="s">
        <v>927</v>
      </c>
      <c r="G435" s="36">
        <v>57783000</v>
      </c>
      <c r="H435" s="19">
        <v>44912</v>
      </c>
      <c r="I435" s="21" t="s">
        <v>351</v>
      </c>
      <c r="J435" s="34" t="s">
        <v>1891</v>
      </c>
      <c r="K435" s="22"/>
      <c r="L435" s="37">
        <v>0</v>
      </c>
      <c r="M435" s="25">
        <v>0</v>
      </c>
      <c r="N435" s="24">
        <f t="shared" si="27"/>
        <v>57783000</v>
      </c>
      <c r="O435" s="39">
        <v>0.57957957957957962</v>
      </c>
      <c r="P435" s="27"/>
      <c r="Q435" s="28"/>
      <c r="R435" s="38"/>
      <c r="T435" s="19">
        <v>44578</v>
      </c>
      <c r="V435" s="45">
        <f t="shared" si="28"/>
        <v>333</v>
      </c>
      <c r="W435" s="44">
        <v>44772</v>
      </c>
      <c r="X435" s="46">
        <f t="shared" si="29"/>
        <v>193</v>
      </c>
      <c r="Y435" s="47">
        <f t="shared" si="30"/>
        <v>0.57957957957957962</v>
      </c>
      <c r="AA435" s="44">
        <f>VLOOKUP(A435,'[2]BASE 2022'!$E$5:$EU$1115,87,0)</f>
        <v>0</v>
      </c>
      <c r="AB435" s="44">
        <f>VLOOKUP(A435,'[2]BASE 2022'!$E$5:$EU$1115,86,0)</f>
        <v>0</v>
      </c>
    </row>
    <row r="436" spans="1:28" ht="17.25" customHeight="1" x14ac:dyDescent="0.3">
      <c r="A436" s="35">
        <v>425</v>
      </c>
      <c r="B436" s="17">
        <v>44575</v>
      </c>
      <c r="C436" s="18">
        <v>44580</v>
      </c>
      <c r="D436" s="31" t="s">
        <v>2477</v>
      </c>
      <c r="E436" s="20" t="s">
        <v>2336</v>
      </c>
      <c r="F436" s="20" t="s">
        <v>928</v>
      </c>
      <c r="G436" s="36">
        <v>44000000</v>
      </c>
      <c r="H436" s="19">
        <v>44913</v>
      </c>
      <c r="I436" s="21" t="s">
        <v>351</v>
      </c>
      <c r="J436" s="34" t="s">
        <v>1892</v>
      </c>
      <c r="K436" s="22"/>
      <c r="L436" s="37">
        <v>0</v>
      </c>
      <c r="M436" s="25">
        <v>0</v>
      </c>
      <c r="N436" s="24">
        <f t="shared" si="27"/>
        <v>44000000</v>
      </c>
      <c r="O436" s="39">
        <v>0.57657657657657657</v>
      </c>
      <c r="P436" s="27"/>
      <c r="Q436" s="28"/>
      <c r="R436" s="38"/>
      <c r="T436" s="19">
        <v>44578</v>
      </c>
      <c r="V436" s="45">
        <f t="shared" si="28"/>
        <v>333</v>
      </c>
      <c r="W436" s="44">
        <v>44772</v>
      </c>
      <c r="X436" s="46">
        <f t="shared" si="29"/>
        <v>192</v>
      </c>
      <c r="Y436" s="47">
        <f t="shared" si="30"/>
        <v>0.57657657657657657</v>
      </c>
      <c r="AA436" s="44">
        <f>VLOOKUP(A436,'[2]BASE 2022'!$E$5:$EU$1115,87,0)</f>
        <v>0</v>
      </c>
      <c r="AB436" s="44">
        <f>VLOOKUP(A436,'[2]BASE 2022'!$E$5:$EU$1115,86,0)</f>
        <v>0</v>
      </c>
    </row>
    <row r="437" spans="1:28" ht="17.25" customHeight="1" x14ac:dyDescent="0.3">
      <c r="A437" s="35">
        <v>426</v>
      </c>
      <c r="B437" s="17">
        <v>44578</v>
      </c>
      <c r="C437" s="18">
        <v>44580</v>
      </c>
      <c r="D437" s="31" t="s">
        <v>2476</v>
      </c>
      <c r="E437" s="20" t="s">
        <v>1306</v>
      </c>
      <c r="F437" s="20" t="s">
        <v>929</v>
      </c>
      <c r="G437" s="36">
        <v>80300000</v>
      </c>
      <c r="H437" s="19">
        <v>44913</v>
      </c>
      <c r="I437" s="21" t="s">
        <v>351</v>
      </c>
      <c r="J437" s="34" t="s">
        <v>1893</v>
      </c>
      <c r="K437" s="22"/>
      <c r="L437" s="37">
        <v>0</v>
      </c>
      <c r="M437" s="25">
        <v>0</v>
      </c>
      <c r="N437" s="24">
        <f t="shared" si="27"/>
        <v>80300000</v>
      </c>
      <c r="O437" s="39">
        <v>0.57657657657657657</v>
      </c>
      <c r="P437" s="27"/>
      <c r="Q437" s="28"/>
      <c r="R437" s="38"/>
      <c r="T437" s="19">
        <v>44579</v>
      </c>
      <c r="V437" s="45">
        <f t="shared" si="28"/>
        <v>333</v>
      </c>
      <c r="W437" s="44">
        <v>44772</v>
      </c>
      <c r="X437" s="46">
        <f t="shared" si="29"/>
        <v>192</v>
      </c>
      <c r="Y437" s="47">
        <f t="shared" si="30"/>
        <v>0.57657657657657657</v>
      </c>
      <c r="AA437" s="44">
        <f>VLOOKUP(A437,'[2]BASE 2022'!$E$5:$EU$1115,87,0)</f>
        <v>0</v>
      </c>
      <c r="AB437" s="44">
        <f>VLOOKUP(A437,'[2]BASE 2022'!$E$5:$EU$1115,86,0)</f>
        <v>0</v>
      </c>
    </row>
    <row r="438" spans="1:28" ht="17.25" customHeight="1" x14ac:dyDescent="0.3">
      <c r="A438" s="35">
        <v>427</v>
      </c>
      <c r="B438" s="17">
        <v>44575</v>
      </c>
      <c r="C438" s="18">
        <v>44580</v>
      </c>
      <c r="D438" s="31" t="s">
        <v>2476</v>
      </c>
      <c r="E438" s="20" t="s">
        <v>1307</v>
      </c>
      <c r="F438" s="20" t="s">
        <v>930</v>
      </c>
      <c r="G438" s="36">
        <v>82258000</v>
      </c>
      <c r="H438" s="19">
        <v>44913</v>
      </c>
      <c r="I438" s="21" t="s">
        <v>351</v>
      </c>
      <c r="J438" s="34" t="s">
        <v>1894</v>
      </c>
      <c r="K438" s="22"/>
      <c r="L438" s="37">
        <v>0</v>
      </c>
      <c r="M438" s="25">
        <v>0</v>
      </c>
      <c r="N438" s="24">
        <f t="shared" si="27"/>
        <v>82258000</v>
      </c>
      <c r="O438" s="39">
        <v>0.57657657657657657</v>
      </c>
      <c r="P438" s="27"/>
      <c r="Q438" s="28"/>
      <c r="R438" s="38"/>
      <c r="T438" s="19">
        <v>44578</v>
      </c>
      <c r="V438" s="45">
        <f t="shared" si="28"/>
        <v>333</v>
      </c>
      <c r="W438" s="44">
        <v>44772</v>
      </c>
      <c r="X438" s="46">
        <f t="shared" si="29"/>
        <v>192</v>
      </c>
      <c r="Y438" s="47">
        <f t="shared" si="30"/>
        <v>0.57657657657657657</v>
      </c>
      <c r="AA438" s="44">
        <f>VLOOKUP(A438,'[2]BASE 2022'!$E$5:$EU$1115,87,0)</f>
        <v>0</v>
      </c>
      <c r="AB438" s="44">
        <f>VLOOKUP(A438,'[2]BASE 2022'!$E$5:$EU$1115,86,0)</f>
        <v>0</v>
      </c>
    </row>
    <row r="439" spans="1:28" ht="17.25" customHeight="1" x14ac:dyDescent="0.3">
      <c r="A439" s="35">
        <v>428</v>
      </c>
      <c r="B439" s="17">
        <v>44575</v>
      </c>
      <c r="C439" s="18">
        <v>44582</v>
      </c>
      <c r="D439" s="31" t="s">
        <v>2476</v>
      </c>
      <c r="E439" s="20" t="s">
        <v>94</v>
      </c>
      <c r="F439" s="20" t="s">
        <v>931</v>
      </c>
      <c r="G439" s="36">
        <v>101970000</v>
      </c>
      <c r="H439" s="19">
        <v>44915</v>
      </c>
      <c r="I439" s="21" t="s">
        <v>351</v>
      </c>
      <c r="J439" s="34" t="s">
        <v>1895</v>
      </c>
      <c r="K439" s="22"/>
      <c r="L439" s="37">
        <v>0</v>
      </c>
      <c r="M439" s="25">
        <v>0</v>
      </c>
      <c r="N439" s="24">
        <f t="shared" si="27"/>
        <v>101970000</v>
      </c>
      <c r="O439" s="39">
        <v>0.57057057057057059</v>
      </c>
      <c r="P439" s="27"/>
      <c r="Q439" s="28"/>
      <c r="R439" s="38"/>
      <c r="T439" s="19">
        <v>44578</v>
      </c>
      <c r="V439" s="45">
        <f t="shared" si="28"/>
        <v>333</v>
      </c>
      <c r="W439" s="44">
        <v>44772</v>
      </c>
      <c r="X439" s="46">
        <f t="shared" si="29"/>
        <v>190</v>
      </c>
      <c r="Y439" s="47">
        <f t="shared" si="30"/>
        <v>0.57057057057057059</v>
      </c>
      <c r="AA439" s="44">
        <f>VLOOKUP(A439,'[2]BASE 2022'!$E$5:$EU$1115,87,0)</f>
        <v>0</v>
      </c>
      <c r="AB439" s="44">
        <f>VLOOKUP(A439,'[2]BASE 2022'!$E$5:$EU$1115,86,0)</f>
        <v>0</v>
      </c>
    </row>
    <row r="440" spans="1:28" ht="17.25" customHeight="1" x14ac:dyDescent="0.3">
      <c r="A440" s="35">
        <v>429</v>
      </c>
      <c r="B440" s="17">
        <v>44575</v>
      </c>
      <c r="C440" s="18">
        <v>44580</v>
      </c>
      <c r="D440" s="31" t="s">
        <v>2476</v>
      </c>
      <c r="E440" s="20" t="s">
        <v>319</v>
      </c>
      <c r="F440" s="20" t="s">
        <v>713</v>
      </c>
      <c r="G440" s="36">
        <v>82258000</v>
      </c>
      <c r="H440" s="19">
        <v>44913</v>
      </c>
      <c r="I440" s="21" t="s">
        <v>351</v>
      </c>
      <c r="J440" s="34" t="s">
        <v>1896</v>
      </c>
      <c r="K440" s="22"/>
      <c r="L440" s="37">
        <v>0</v>
      </c>
      <c r="M440" s="25">
        <v>0</v>
      </c>
      <c r="N440" s="24">
        <f t="shared" si="27"/>
        <v>82258000</v>
      </c>
      <c r="O440" s="39">
        <v>0.57657657657657657</v>
      </c>
      <c r="P440" s="27"/>
      <c r="Q440" s="28"/>
      <c r="R440" s="38"/>
      <c r="T440" s="19">
        <v>44578</v>
      </c>
      <c r="V440" s="45">
        <f t="shared" si="28"/>
        <v>333</v>
      </c>
      <c r="W440" s="44">
        <v>44772</v>
      </c>
      <c r="X440" s="46">
        <f t="shared" si="29"/>
        <v>192</v>
      </c>
      <c r="Y440" s="47">
        <f t="shared" si="30"/>
        <v>0.57657657657657657</v>
      </c>
      <c r="AA440" s="44">
        <f>VLOOKUP(A440,'[2]BASE 2022'!$E$5:$EU$1115,87,0)</f>
        <v>0</v>
      </c>
      <c r="AB440" s="44">
        <f>VLOOKUP(A440,'[2]BASE 2022'!$E$5:$EU$1115,86,0)</f>
        <v>0</v>
      </c>
    </row>
    <row r="441" spans="1:28" ht="17.25" customHeight="1" x14ac:dyDescent="0.3">
      <c r="A441" s="35">
        <v>430</v>
      </c>
      <c r="B441" s="17">
        <v>44575</v>
      </c>
      <c r="C441" s="18">
        <v>44579</v>
      </c>
      <c r="D441" s="31" t="s">
        <v>2476</v>
      </c>
      <c r="E441" s="20" t="s">
        <v>392</v>
      </c>
      <c r="F441" s="20" t="s">
        <v>932</v>
      </c>
      <c r="G441" s="36">
        <v>82915000</v>
      </c>
      <c r="H441" s="19">
        <v>44927</v>
      </c>
      <c r="I441" s="21" t="s">
        <v>351</v>
      </c>
      <c r="J441" s="34" t="s">
        <v>1897</v>
      </c>
      <c r="K441" s="22"/>
      <c r="L441" s="37">
        <v>0</v>
      </c>
      <c r="M441" s="25">
        <v>0</v>
      </c>
      <c r="N441" s="24">
        <f t="shared" si="27"/>
        <v>82915000</v>
      </c>
      <c r="O441" s="39">
        <v>0.5545977011494253</v>
      </c>
      <c r="P441" s="27"/>
      <c r="Q441" s="28"/>
      <c r="R441" s="38"/>
      <c r="T441" s="19">
        <v>44578</v>
      </c>
      <c r="V441" s="45">
        <f t="shared" si="28"/>
        <v>348</v>
      </c>
      <c r="W441" s="44">
        <v>44772</v>
      </c>
      <c r="X441" s="46">
        <f t="shared" si="29"/>
        <v>193</v>
      </c>
      <c r="Y441" s="47">
        <f t="shared" si="30"/>
        <v>0.5545977011494253</v>
      </c>
      <c r="AA441" s="44">
        <f>VLOOKUP(A441,'[2]BASE 2022'!$E$5:$EU$1115,87,0)</f>
        <v>0</v>
      </c>
      <c r="AB441" s="44">
        <f>VLOOKUP(A441,'[2]BASE 2022'!$E$5:$EU$1115,86,0)</f>
        <v>0</v>
      </c>
    </row>
    <row r="442" spans="1:28" ht="17.25" customHeight="1" x14ac:dyDescent="0.3">
      <c r="A442" s="35">
        <v>431</v>
      </c>
      <c r="B442" s="17">
        <v>44579</v>
      </c>
      <c r="C442" s="18">
        <v>44580</v>
      </c>
      <c r="D442" s="31" t="s">
        <v>2476</v>
      </c>
      <c r="E442" s="20" t="s">
        <v>1308</v>
      </c>
      <c r="F442" s="20" t="s">
        <v>933</v>
      </c>
      <c r="G442" s="36">
        <v>47360000</v>
      </c>
      <c r="H442" s="19">
        <v>44822</v>
      </c>
      <c r="I442" s="21" t="s">
        <v>351</v>
      </c>
      <c r="J442" s="34" t="s">
        <v>1898</v>
      </c>
      <c r="K442" s="22"/>
      <c r="L442" s="37">
        <v>0</v>
      </c>
      <c r="M442" s="25">
        <v>0</v>
      </c>
      <c r="N442" s="24">
        <f t="shared" si="27"/>
        <v>47360000</v>
      </c>
      <c r="O442" s="39">
        <v>0.79338842975206614</v>
      </c>
      <c r="P442" s="27"/>
      <c r="Q442" s="28"/>
      <c r="R442" s="38"/>
      <c r="T442" s="19">
        <v>44580</v>
      </c>
      <c r="V442" s="45">
        <f t="shared" si="28"/>
        <v>242</v>
      </c>
      <c r="W442" s="44">
        <v>44772</v>
      </c>
      <c r="X442" s="46">
        <f t="shared" si="29"/>
        <v>192</v>
      </c>
      <c r="Y442" s="47">
        <f t="shared" si="30"/>
        <v>0.79338842975206614</v>
      </c>
      <c r="AA442" s="44">
        <f>VLOOKUP(A442,'[2]BASE 2022'!$E$5:$EU$1115,87,0)</f>
        <v>44823</v>
      </c>
      <c r="AB442" s="44">
        <f>VLOOKUP(A442,'[2]BASE 2022'!$E$5:$EU$1115,86,0)</f>
        <v>44820</v>
      </c>
    </row>
    <row r="443" spans="1:28" ht="17.25" customHeight="1" x14ac:dyDescent="0.3">
      <c r="A443" s="35">
        <v>432</v>
      </c>
      <c r="B443" s="17">
        <v>44575</v>
      </c>
      <c r="C443" s="18">
        <v>44579</v>
      </c>
      <c r="D443" s="31" t="s">
        <v>2476</v>
      </c>
      <c r="E443" s="20" t="s">
        <v>1309</v>
      </c>
      <c r="F443" s="20" t="s">
        <v>934</v>
      </c>
      <c r="G443" s="36">
        <v>47360000</v>
      </c>
      <c r="H443" s="19">
        <v>44821</v>
      </c>
      <c r="I443" s="21" t="s">
        <v>351</v>
      </c>
      <c r="J443" s="34" t="s">
        <v>1899</v>
      </c>
      <c r="K443" s="22"/>
      <c r="L443" s="37">
        <v>0</v>
      </c>
      <c r="M443" s="25">
        <v>0</v>
      </c>
      <c r="N443" s="24">
        <f t="shared" si="27"/>
        <v>47360000</v>
      </c>
      <c r="O443" s="39">
        <v>0.7975206611570248</v>
      </c>
      <c r="P443" s="27"/>
      <c r="Q443" s="28"/>
      <c r="R443" s="38"/>
      <c r="T443" s="19">
        <v>44578</v>
      </c>
      <c r="V443" s="45">
        <f t="shared" si="28"/>
        <v>242</v>
      </c>
      <c r="W443" s="44">
        <v>44772</v>
      </c>
      <c r="X443" s="46">
        <f t="shared" si="29"/>
        <v>193</v>
      </c>
      <c r="Y443" s="47">
        <f t="shared" si="30"/>
        <v>0.7975206611570248</v>
      </c>
      <c r="AA443" s="44">
        <f>VLOOKUP(A443,'[2]BASE 2022'!$E$5:$EU$1115,87,0)</f>
        <v>0</v>
      </c>
      <c r="AB443" s="44">
        <f>VLOOKUP(A443,'[2]BASE 2022'!$E$5:$EU$1115,86,0)</f>
        <v>0</v>
      </c>
    </row>
    <row r="444" spans="1:28" ht="17.25" customHeight="1" x14ac:dyDescent="0.3">
      <c r="A444" s="35">
        <v>433</v>
      </c>
      <c r="B444" s="17">
        <v>44575</v>
      </c>
      <c r="C444" s="18">
        <v>44579</v>
      </c>
      <c r="D444" s="31" t="s">
        <v>2476</v>
      </c>
      <c r="E444" s="20" t="s">
        <v>176</v>
      </c>
      <c r="F444" s="20" t="s">
        <v>935</v>
      </c>
      <c r="G444" s="36">
        <v>142140000</v>
      </c>
      <c r="H444" s="19">
        <v>44928</v>
      </c>
      <c r="I444" s="21" t="s">
        <v>351</v>
      </c>
      <c r="J444" s="34" t="s">
        <v>1900</v>
      </c>
      <c r="K444" s="22"/>
      <c r="L444" s="37">
        <v>0</v>
      </c>
      <c r="M444" s="25">
        <v>0</v>
      </c>
      <c r="N444" s="24">
        <f t="shared" si="27"/>
        <v>142140000</v>
      </c>
      <c r="O444" s="39">
        <v>0.55300859598853869</v>
      </c>
      <c r="P444" s="27"/>
      <c r="Q444" s="28"/>
      <c r="R444" s="38"/>
      <c r="T444" s="19">
        <v>44578</v>
      </c>
      <c r="V444" s="45">
        <f t="shared" si="28"/>
        <v>349</v>
      </c>
      <c r="W444" s="44">
        <v>44772</v>
      </c>
      <c r="X444" s="46">
        <f t="shared" si="29"/>
        <v>193</v>
      </c>
      <c r="Y444" s="47">
        <f t="shared" si="30"/>
        <v>0.55300859598853869</v>
      </c>
      <c r="AA444" s="44">
        <f>VLOOKUP(A444,'[2]BASE 2022'!$E$5:$EU$1115,87,0)</f>
        <v>0</v>
      </c>
      <c r="AB444" s="44">
        <f>VLOOKUP(A444,'[2]BASE 2022'!$E$5:$EU$1115,86,0)</f>
        <v>0</v>
      </c>
    </row>
    <row r="445" spans="1:28" ht="17.25" customHeight="1" x14ac:dyDescent="0.3">
      <c r="A445" s="35">
        <v>434</v>
      </c>
      <c r="B445" s="17">
        <v>44575</v>
      </c>
      <c r="C445" s="18">
        <v>44579</v>
      </c>
      <c r="D445" s="31" t="s">
        <v>2476</v>
      </c>
      <c r="E445" s="20" t="s">
        <v>400</v>
      </c>
      <c r="F445" s="20" t="s">
        <v>936</v>
      </c>
      <c r="G445" s="36">
        <v>53000000</v>
      </c>
      <c r="H445" s="19">
        <v>44882</v>
      </c>
      <c r="I445" s="21" t="s">
        <v>351</v>
      </c>
      <c r="J445" s="34" t="s">
        <v>1901</v>
      </c>
      <c r="K445" s="22"/>
      <c r="L445" s="37">
        <v>0</v>
      </c>
      <c r="M445" s="25">
        <v>0</v>
      </c>
      <c r="N445" s="24">
        <f t="shared" si="27"/>
        <v>53000000</v>
      </c>
      <c r="O445" s="39">
        <v>0.63696369636963701</v>
      </c>
      <c r="P445" s="27"/>
      <c r="Q445" s="28"/>
      <c r="R445" s="38"/>
      <c r="T445" s="19">
        <v>44578</v>
      </c>
      <c r="V445" s="45">
        <f t="shared" si="28"/>
        <v>303</v>
      </c>
      <c r="W445" s="44">
        <v>44772</v>
      </c>
      <c r="X445" s="46">
        <f t="shared" si="29"/>
        <v>193</v>
      </c>
      <c r="Y445" s="47">
        <f t="shared" si="30"/>
        <v>0.63696369636963701</v>
      </c>
      <c r="AA445" s="44">
        <f>VLOOKUP(A445,'[2]BASE 2022'!$E$5:$EU$1115,87,0)</f>
        <v>0</v>
      </c>
      <c r="AB445" s="44">
        <f>VLOOKUP(A445,'[2]BASE 2022'!$E$5:$EU$1115,86,0)</f>
        <v>0</v>
      </c>
    </row>
    <row r="446" spans="1:28" ht="17.25" customHeight="1" x14ac:dyDescent="0.3">
      <c r="A446" s="35">
        <v>435</v>
      </c>
      <c r="B446" s="17">
        <v>44575</v>
      </c>
      <c r="C446" s="18">
        <v>44582</v>
      </c>
      <c r="D446" s="31" t="s">
        <v>2476</v>
      </c>
      <c r="E446" s="20" t="s">
        <v>2583</v>
      </c>
      <c r="F446" s="20" t="s">
        <v>480</v>
      </c>
      <c r="G446" s="36">
        <v>88000000</v>
      </c>
      <c r="H446" s="19">
        <v>44882</v>
      </c>
      <c r="I446" s="21" t="s">
        <v>351</v>
      </c>
      <c r="J446" s="34" t="s">
        <v>1902</v>
      </c>
      <c r="K446" s="22"/>
      <c r="L446" s="37">
        <v>0</v>
      </c>
      <c r="M446" s="25">
        <v>0</v>
      </c>
      <c r="N446" s="24">
        <f t="shared" si="27"/>
        <v>88000000</v>
      </c>
      <c r="O446" s="39">
        <v>0.6333333333333333</v>
      </c>
      <c r="P446" s="27"/>
      <c r="Q446" s="28"/>
      <c r="R446" s="38"/>
      <c r="T446" s="19">
        <v>44578</v>
      </c>
      <c r="V446" s="45">
        <f t="shared" si="28"/>
        <v>300</v>
      </c>
      <c r="W446" s="44">
        <v>44772</v>
      </c>
      <c r="X446" s="46">
        <f t="shared" si="29"/>
        <v>190</v>
      </c>
      <c r="Y446" s="47">
        <f t="shared" si="30"/>
        <v>0.6333333333333333</v>
      </c>
      <c r="AA446" s="44">
        <f>VLOOKUP(A446,'[2]BASE 2022'!$E$5:$EU$1115,87,0)</f>
        <v>0</v>
      </c>
      <c r="AB446" s="44">
        <f>VLOOKUP(A446,'[2]BASE 2022'!$E$5:$EU$1115,86,0)</f>
        <v>0</v>
      </c>
    </row>
    <row r="447" spans="1:28" ht="17.25" customHeight="1" x14ac:dyDescent="0.3">
      <c r="A447" s="35">
        <v>436</v>
      </c>
      <c r="B447" s="17">
        <v>44575</v>
      </c>
      <c r="C447" s="18">
        <v>44579</v>
      </c>
      <c r="D447" s="31" t="s">
        <v>2476</v>
      </c>
      <c r="E447" s="20" t="s">
        <v>551</v>
      </c>
      <c r="F447" s="20" t="s">
        <v>481</v>
      </c>
      <c r="G447" s="36">
        <v>92000000</v>
      </c>
      <c r="H447" s="19">
        <v>44882</v>
      </c>
      <c r="I447" s="21" t="s">
        <v>351</v>
      </c>
      <c r="J447" s="34" t="s">
        <v>1903</v>
      </c>
      <c r="K447" s="22"/>
      <c r="L447" s="37">
        <v>0</v>
      </c>
      <c r="M447" s="25">
        <v>0</v>
      </c>
      <c r="N447" s="24">
        <f t="shared" si="27"/>
        <v>92000000</v>
      </c>
      <c r="O447" s="39">
        <v>0.63696369636963701</v>
      </c>
      <c r="P447" s="27"/>
      <c r="Q447" s="28"/>
      <c r="R447" s="38"/>
      <c r="T447" s="19">
        <v>44578</v>
      </c>
      <c r="V447" s="45">
        <f t="shared" si="28"/>
        <v>303</v>
      </c>
      <c r="W447" s="44">
        <v>44772</v>
      </c>
      <c r="X447" s="46">
        <f t="shared" si="29"/>
        <v>193</v>
      </c>
      <c r="Y447" s="47">
        <f t="shared" si="30"/>
        <v>0.63696369636963701</v>
      </c>
      <c r="AA447" s="44">
        <f>VLOOKUP(A447,'[2]BASE 2022'!$E$5:$EU$1115,87,0)</f>
        <v>0</v>
      </c>
      <c r="AB447" s="44">
        <f>VLOOKUP(A447,'[2]BASE 2022'!$E$5:$EU$1115,86,0)</f>
        <v>0</v>
      </c>
    </row>
    <row r="448" spans="1:28" ht="17.25" customHeight="1" x14ac:dyDescent="0.3">
      <c r="A448" s="35">
        <v>437</v>
      </c>
      <c r="B448" s="17">
        <v>44578</v>
      </c>
      <c r="C448" s="18">
        <v>44580</v>
      </c>
      <c r="D448" s="31" t="s">
        <v>2476</v>
      </c>
      <c r="E448" s="20" t="s">
        <v>508</v>
      </c>
      <c r="F448" s="20" t="s">
        <v>937</v>
      </c>
      <c r="G448" s="36">
        <v>87550000</v>
      </c>
      <c r="H448" s="19">
        <v>44883</v>
      </c>
      <c r="I448" s="21" t="s">
        <v>351</v>
      </c>
      <c r="J448" s="34" t="s">
        <v>1904</v>
      </c>
      <c r="K448" s="22"/>
      <c r="L448" s="37">
        <v>0</v>
      </c>
      <c r="M448" s="25">
        <v>0</v>
      </c>
      <c r="N448" s="24">
        <f t="shared" si="27"/>
        <v>87550000</v>
      </c>
      <c r="O448" s="39">
        <v>0.63366336633663367</v>
      </c>
      <c r="P448" s="27"/>
      <c r="Q448" s="28"/>
      <c r="R448" s="38"/>
      <c r="T448" s="19">
        <v>44579</v>
      </c>
      <c r="V448" s="45">
        <f t="shared" si="28"/>
        <v>303</v>
      </c>
      <c r="W448" s="44">
        <v>44772</v>
      </c>
      <c r="X448" s="46">
        <f t="shared" si="29"/>
        <v>192</v>
      </c>
      <c r="Y448" s="47">
        <f t="shared" si="30"/>
        <v>0.63366336633663367</v>
      </c>
      <c r="AA448" s="44">
        <f>VLOOKUP(A448,'[2]BASE 2022'!$E$5:$EU$1115,87,0)</f>
        <v>0</v>
      </c>
      <c r="AB448" s="44">
        <f>VLOOKUP(A448,'[2]BASE 2022'!$E$5:$EU$1115,86,0)</f>
        <v>0</v>
      </c>
    </row>
    <row r="449" spans="1:28" ht="17.25" customHeight="1" x14ac:dyDescent="0.3">
      <c r="A449" s="35">
        <v>438</v>
      </c>
      <c r="B449" s="17">
        <v>44575</v>
      </c>
      <c r="C449" s="18">
        <v>44581</v>
      </c>
      <c r="D449" s="31" t="s">
        <v>2476</v>
      </c>
      <c r="E449" s="20" t="s">
        <v>2345</v>
      </c>
      <c r="F449" s="20" t="s">
        <v>938</v>
      </c>
      <c r="G449" s="36">
        <v>88000000</v>
      </c>
      <c r="H449" s="19">
        <v>44884</v>
      </c>
      <c r="I449" s="21" t="s">
        <v>351</v>
      </c>
      <c r="J449" s="34" t="s">
        <v>1905</v>
      </c>
      <c r="K449" s="22"/>
      <c r="L449" s="37">
        <v>0</v>
      </c>
      <c r="M449" s="25">
        <v>0</v>
      </c>
      <c r="N449" s="24">
        <f t="shared" si="27"/>
        <v>88000000</v>
      </c>
      <c r="O449" s="39">
        <v>0.63036303630363033</v>
      </c>
      <c r="P449" s="27"/>
      <c r="Q449" s="28"/>
      <c r="R449" s="38"/>
      <c r="T449" s="19">
        <v>44578</v>
      </c>
      <c r="V449" s="45">
        <f t="shared" si="28"/>
        <v>303</v>
      </c>
      <c r="W449" s="44">
        <v>44772</v>
      </c>
      <c r="X449" s="46">
        <f t="shared" si="29"/>
        <v>191</v>
      </c>
      <c r="Y449" s="47">
        <f t="shared" si="30"/>
        <v>0.63036303630363033</v>
      </c>
      <c r="AA449" s="44">
        <f>VLOOKUP(A449,'[2]BASE 2022'!$E$5:$EU$1115,87,0)</f>
        <v>0</v>
      </c>
      <c r="AB449" s="44">
        <f>VLOOKUP(A449,'[2]BASE 2022'!$E$5:$EU$1115,86,0)</f>
        <v>0</v>
      </c>
    </row>
    <row r="450" spans="1:28" ht="17.25" customHeight="1" x14ac:dyDescent="0.3">
      <c r="A450" s="35">
        <v>439</v>
      </c>
      <c r="B450" s="17">
        <v>44575</v>
      </c>
      <c r="C450" s="18">
        <v>44579</v>
      </c>
      <c r="D450" s="31" t="s">
        <v>2477</v>
      </c>
      <c r="E450" s="20" t="s">
        <v>354</v>
      </c>
      <c r="F450" s="20" t="s">
        <v>939</v>
      </c>
      <c r="G450" s="36">
        <v>19632000</v>
      </c>
      <c r="H450" s="19">
        <v>44759</v>
      </c>
      <c r="I450" s="21" t="s">
        <v>351</v>
      </c>
      <c r="J450" s="34" t="s">
        <v>1906</v>
      </c>
      <c r="K450" s="22"/>
      <c r="L450" s="37">
        <v>0</v>
      </c>
      <c r="M450" s="25">
        <v>0</v>
      </c>
      <c r="N450" s="24">
        <f t="shared" si="27"/>
        <v>19632000</v>
      </c>
      <c r="O450" s="39">
        <v>1</v>
      </c>
      <c r="P450" s="27"/>
      <c r="Q450" s="28"/>
      <c r="R450" s="38"/>
      <c r="T450" s="19">
        <v>44578</v>
      </c>
      <c r="V450" s="45">
        <f t="shared" si="28"/>
        <v>180</v>
      </c>
      <c r="W450" s="44">
        <v>44772</v>
      </c>
      <c r="X450" s="46">
        <f t="shared" si="29"/>
        <v>193</v>
      </c>
      <c r="Y450" s="47">
        <f t="shared" si="30"/>
        <v>1.0722222222222222</v>
      </c>
      <c r="AA450" s="44">
        <f>VLOOKUP(A450,'[2]BASE 2022'!$E$5:$EU$1115,87,0)</f>
        <v>0</v>
      </c>
      <c r="AB450" s="44">
        <f>VLOOKUP(A450,'[2]BASE 2022'!$E$5:$EU$1115,86,0)</f>
        <v>0</v>
      </c>
    </row>
    <row r="451" spans="1:28" ht="17.25" customHeight="1" x14ac:dyDescent="0.3">
      <c r="A451" s="35">
        <v>440</v>
      </c>
      <c r="B451" s="17">
        <v>44575</v>
      </c>
      <c r="C451" s="18">
        <v>44579</v>
      </c>
      <c r="D451" s="31" t="s">
        <v>2476</v>
      </c>
      <c r="E451" s="20" t="s">
        <v>2346</v>
      </c>
      <c r="F451" s="20" t="s">
        <v>940</v>
      </c>
      <c r="G451" s="36">
        <v>71070000</v>
      </c>
      <c r="H451" s="19">
        <v>44928</v>
      </c>
      <c r="I451" s="21" t="s">
        <v>351</v>
      </c>
      <c r="J451" s="34" t="s">
        <v>1907</v>
      </c>
      <c r="K451" s="22"/>
      <c r="L451" s="37">
        <v>0</v>
      </c>
      <c r="M451" s="25">
        <v>0</v>
      </c>
      <c r="N451" s="24">
        <f t="shared" si="27"/>
        <v>71070000</v>
      </c>
      <c r="O451" s="39">
        <v>0.55300859598853869</v>
      </c>
      <c r="P451" s="27"/>
      <c r="Q451" s="28"/>
      <c r="R451" s="38"/>
      <c r="T451" s="19">
        <v>44578</v>
      </c>
      <c r="V451" s="45">
        <f t="shared" si="28"/>
        <v>349</v>
      </c>
      <c r="W451" s="44">
        <v>44772</v>
      </c>
      <c r="X451" s="46">
        <f t="shared" si="29"/>
        <v>193</v>
      </c>
      <c r="Y451" s="47">
        <f t="shared" si="30"/>
        <v>0.55300859598853869</v>
      </c>
      <c r="AA451" s="44">
        <f>VLOOKUP(A451,'[2]BASE 2022'!$E$5:$EU$1115,87,0)</f>
        <v>0</v>
      </c>
      <c r="AB451" s="44">
        <f>VLOOKUP(A451,'[2]BASE 2022'!$E$5:$EU$1115,86,0)</f>
        <v>0</v>
      </c>
    </row>
    <row r="452" spans="1:28" ht="17.25" customHeight="1" x14ac:dyDescent="0.3">
      <c r="A452" s="35">
        <v>441</v>
      </c>
      <c r="B452" s="17">
        <v>44575</v>
      </c>
      <c r="C452" s="18">
        <v>44578</v>
      </c>
      <c r="D452" s="31" t="s">
        <v>2476</v>
      </c>
      <c r="E452" s="20" t="s">
        <v>1310</v>
      </c>
      <c r="F452" s="20" t="s">
        <v>941</v>
      </c>
      <c r="G452" s="36">
        <v>73600000</v>
      </c>
      <c r="H452" s="19">
        <v>44927</v>
      </c>
      <c r="I452" s="21" t="s">
        <v>351</v>
      </c>
      <c r="J452" s="34" t="s">
        <v>1908</v>
      </c>
      <c r="K452" s="22"/>
      <c r="L452" s="37">
        <v>0</v>
      </c>
      <c r="M452" s="25">
        <v>0</v>
      </c>
      <c r="N452" s="24">
        <f t="shared" si="27"/>
        <v>73600000</v>
      </c>
      <c r="O452" s="39">
        <v>0.55587392550143266</v>
      </c>
      <c r="P452" s="27"/>
      <c r="Q452" s="28"/>
      <c r="R452" s="38"/>
      <c r="T452" s="19">
        <v>44578</v>
      </c>
      <c r="V452" s="45">
        <f t="shared" si="28"/>
        <v>349</v>
      </c>
      <c r="W452" s="44">
        <v>44772</v>
      </c>
      <c r="X452" s="46">
        <f t="shared" si="29"/>
        <v>194</v>
      </c>
      <c r="Y452" s="47">
        <f t="shared" si="30"/>
        <v>0.55587392550143266</v>
      </c>
      <c r="AA452" s="44">
        <f>VLOOKUP(A452,'[2]BASE 2022'!$E$5:$EU$1115,87,0)</f>
        <v>0</v>
      </c>
      <c r="AB452" s="44">
        <f>VLOOKUP(A452,'[2]BASE 2022'!$E$5:$EU$1115,86,0)</f>
        <v>0</v>
      </c>
    </row>
    <row r="453" spans="1:28" ht="17.25" customHeight="1" x14ac:dyDescent="0.3">
      <c r="A453" s="35">
        <v>442</v>
      </c>
      <c r="B453" s="17">
        <v>44575</v>
      </c>
      <c r="C453" s="18">
        <v>44579</v>
      </c>
      <c r="D453" s="31" t="s">
        <v>2476</v>
      </c>
      <c r="E453" s="20" t="s">
        <v>213</v>
      </c>
      <c r="F453" s="20" t="s">
        <v>942</v>
      </c>
      <c r="G453" s="36">
        <v>44700000</v>
      </c>
      <c r="H453" s="19">
        <v>44759</v>
      </c>
      <c r="I453" s="21" t="s">
        <v>351</v>
      </c>
      <c r="J453" s="34" t="s">
        <v>1909</v>
      </c>
      <c r="K453" s="22"/>
      <c r="L453" s="37">
        <v>0</v>
      </c>
      <c r="M453" s="25">
        <v>0</v>
      </c>
      <c r="N453" s="24">
        <f t="shared" si="27"/>
        <v>44700000</v>
      </c>
      <c r="O453" s="39">
        <v>1</v>
      </c>
      <c r="P453" s="27"/>
      <c r="Q453" s="28"/>
      <c r="R453" s="38"/>
      <c r="T453" s="19">
        <v>44578</v>
      </c>
      <c r="V453" s="45">
        <f t="shared" si="28"/>
        <v>180</v>
      </c>
      <c r="W453" s="44">
        <v>44772</v>
      </c>
      <c r="X453" s="46">
        <f t="shared" si="29"/>
        <v>193</v>
      </c>
      <c r="Y453" s="47">
        <f t="shared" si="30"/>
        <v>1.0722222222222222</v>
      </c>
      <c r="AA453" s="44">
        <f>VLOOKUP(A453,'[2]BASE 2022'!$E$5:$EU$1115,87,0)</f>
        <v>0</v>
      </c>
      <c r="AB453" s="44">
        <f>VLOOKUP(A453,'[2]BASE 2022'!$E$5:$EU$1115,86,0)</f>
        <v>0</v>
      </c>
    </row>
    <row r="454" spans="1:28" ht="17.25" customHeight="1" x14ac:dyDescent="0.3">
      <c r="A454" s="35">
        <v>443</v>
      </c>
      <c r="B454" s="17">
        <v>44575</v>
      </c>
      <c r="C454" s="18">
        <v>44578</v>
      </c>
      <c r="D454" s="31" t="s">
        <v>2477</v>
      </c>
      <c r="E454" s="20" t="s">
        <v>1311</v>
      </c>
      <c r="F454" s="20" t="s">
        <v>943</v>
      </c>
      <c r="G454" s="36">
        <v>40250000</v>
      </c>
      <c r="H454" s="19">
        <v>44927</v>
      </c>
      <c r="I454" s="21" t="s">
        <v>351</v>
      </c>
      <c r="J454" s="34" t="s">
        <v>1910</v>
      </c>
      <c r="K454" s="22"/>
      <c r="L454" s="37">
        <v>0</v>
      </c>
      <c r="M454" s="25">
        <v>0</v>
      </c>
      <c r="N454" s="24">
        <f t="shared" si="27"/>
        <v>40250000</v>
      </c>
      <c r="O454" s="39">
        <v>0.55587392550143266</v>
      </c>
      <c r="P454" s="27"/>
      <c r="Q454" s="28"/>
      <c r="R454" s="38"/>
      <c r="T454" s="19">
        <v>44578</v>
      </c>
      <c r="V454" s="45">
        <f t="shared" si="28"/>
        <v>349</v>
      </c>
      <c r="W454" s="44">
        <v>44772</v>
      </c>
      <c r="X454" s="46">
        <f t="shared" si="29"/>
        <v>194</v>
      </c>
      <c r="Y454" s="47">
        <f t="shared" si="30"/>
        <v>0.55587392550143266</v>
      </c>
      <c r="AA454" s="44">
        <f>VLOOKUP(A454,'[2]BASE 2022'!$E$5:$EU$1115,87,0)</f>
        <v>0</v>
      </c>
      <c r="AB454" s="44">
        <f>VLOOKUP(A454,'[2]BASE 2022'!$E$5:$EU$1115,86,0)</f>
        <v>0</v>
      </c>
    </row>
    <row r="455" spans="1:28" ht="17.25" customHeight="1" x14ac:dyDescent="0.3">
      <c r="A455" s="35">
        <v>444</v>
      </c>
      <c r="B455" s="17">
        <v>44578</v>
      </c>
      <c r="C455" s="18">
        <v>44582</v>
      </c>
      <c r="D455" s="31" t="s">
        <v>2476</v>
      </c>
      <c r="E455" s="20" t="s">
        <v>1312</v>
      </c>
      <c r="F455" s="20" t="s">
        <v>944</v>
      </c>
      <c r="G455" s="36">
        <v>80300000</v>
      </c>
      <c r="H455" s="19">
        <v>44915</v>
      </c>
      <c r="I455" s="21" t="s">
        <v>351</v>
      </c>
      <c r="J455" s="34" t="s">
        <v>1911</v>
      </c>
      <c r="K455" s="22"/>
      <c r="L455" s="37">
        <v>0</v>
      </c>
      <c r="M455" s="25">
        <v>0</v>
      </c>
      <c r="N455" s="24">
        <f t="shared" si="27"/>
        <v>80300000</v>
      </c>
      <c r="O455" s="39">
        <v>0.57057057057057059</v>
      </c>
      <c r="P455" s="27"/>
      <c r="Q455" s="28"/>
      <c r="R455" s="38"/>
      <c r="T455" s="19">
        <v>44579</v>
      </c>
      <c r="V455" s="45">
        <f t="shared" si="28"/>
        <v>333</v>
      </c>
      <c r="W455" s="44">
        <v>44772</v>
      </c>
      <c r="X455" s="46">
        <f t="shared" si="29"/>
        <v>190</v>
      </c>
      <c r="Y455" s="47">
        <f t="shared" si="30"/>
        <v>0.57057057057057059</v>
      </c>
      <c r="AA455" s="44">
        <f>VLOOKUP(A455,'[2]BASE 2022'!$E$5:$EU$1115,87,0)</f>
        <v>0</v>
      </c>
      <c r="AB455" s="44">
        <f>VLOOKUP(A455,'[2]BASE 2022'!$E$5:$EU$1115,86,0)</f>
        <v>0</v>
      </c>
    </row>
    <row r="456" spans="1:28" ht="17.25" customHeight="1" x14ac:dyDescent="0.3">
      <c r="A456" s="35">
        <v>445</v>
      </c>
      <c r="B456" s="17">
        <v>44575</v>
      </c>
      <c r="C456" s="18">
        <v>44582</v>
      </c>
      <c r="D456" s="31" t="s">
        <v>2476</v>
      </c>
      <c r="E456" s="20" t="s">
        <v>93</v>
      </c>
      <c r="F456" s="20" t="s">
        <v>945</v>
      </c>
      <c r="G456" s="36">
        <v>43800000</v>
      </c>
      <c r="H456" s="19">
        <v>44762</v>
      </c>
      <c r="I456" s="21" t="s">
        <v>351</v>
      </c>
      <c r="J456" s="34" t="s">
        <v>1912</v>
      </c>
      <c r="K456" s="22"/>
      <c r="L456" s="37">
        <v>0</v>
      </c>
      <c r="M456" s="25">
        <v>0</v>
      </c>
      <c r="N456" s="24">
        <f t="shared" si="27"/>
        <v>43800000</v>
      </c>
      <c r="O456" s="39">
        <v>1</v>
      </c>
      <c r="P456" s="27"/>
      <c r="Q456" s="28"/>
      <c r="R456" s="38"/>
      <c r="T456" s="19">
        <v>44578</v>
      </c>
      <c r="V456" s="45">
        <f t="shared" si="28"/>
        <v>180</v>
      </c>
      <c r="W456" s="44">
        <v>44772</v>
      </c>
      <c r="X456" s="46">
        <f t="shared" si="29"/>
        <v>190</v>
      </c>
      <c r="Y456" s="47">
        <f t="shared" si="30"/>
        <v>1.0555555555555556</v>
      </c>
      <c r="AA456" s="44">
        <f>VLOOKUP(A456,'[2]BASE 2022'!$E$5:$EU$1115,87,0)</f>
        <v>0</v>
      </c>
      <c r="AB456" s="44">
        <f>VLOOKUP(A456,'[2]BASE 2022'!$E$5:$EU$1115,86,0)</f>
        <v>0</v>
      </c>
    </row>
    <row r="457" spans="1:28" ht="17.25" customHeight="1" x14ac:dyDescent="0.3">
      <c r="A457" s="35">
        <v>446</v>
      </c>
      <c r="B457" s="17">
        <v>44575</v>
      </c>
      <c r="C457" s="18">
        <v>44585</v>
      </c>
      <c r="D457" s="31" t="s">
        <v>2476</v>
      </c>
      <c r="E457" s="20" t="s">
        <v>491</v>
      </c>
      <c r="F457" s="20" t="s">
        <v>946</v>
      </c>
      <c r="G457" s="36">
        <v>163800000</v>
      </c>
      <c r="H457" s="19">
        <v>45222</v>
      </c>
      <c r="I457" s="21" t="s">
        <v>2471</v>
      </c>
      <c r="J457" s="34" t="s">
        <v>1913</v>
      </c>
      <c r="K457" s="22">
        <v>1</v>
      </c>
      <c r="L457" s="37">
        <v>7880333</v>
      </c>
      <c r="M457" s="25">
        <v>0</v>
      </c>
      <c r="N457" s="24">
        <f t="shared" si="27"/>
        <v>171680333</v>
      </c>
      <c r="O457" s="39">
        <v>0.29356357927786497</v>
      </c>
      <c r="P457" s="27"/>
      <c r="Q457" s="28"/>
      <c r="R457" s="38"/>
      <c r="T457" s="19">
        <v>44585</v>
      </c>
      <c r="V457" s="45">
        <f t="shared" si="28"/>
        <v>637</v>
      </c>
      <c r="W457" s="44">
        <v>44772</v>
      </c>
      <c r="X457" s="46">
        <f t="shared" si="29"/>
        <v>187</v>
      </c>
      <c r="Y457" s="47">
        <f t="shared" si="30"/>
        <v>0.29356357927786497</v>
      </c>
      <c r="AA457" s="44">
        <f>VLOOKUP(A457,'[2]BASE 2022'!$E$5:$EU$1115,87,0)</f>
        <v>0</v>
      </c>
      <c r="AB457" s="44">
        <f>VLOOKUP(A457,'[2]BASE 2022'!$E$5:$EU$1115,86,0)</f>
        <v>0</v>
      </c>
    </row>
    <row r="458" spans="1:28" ht="17.25" customHeight="1" x14ac:dyDescent="0.3">
      <c r="A458" s="35">
        <v>447</v>
      </c>
      <c r="B458" s="17">
        <v>44575</v>
      </c>
      <c r="C458" s="18">
        <v>44585</v>
      </c>
      <c r="D458" s="31" t="s">
        <v>2476</v>
      </c>
      <c r="E458" s="20" t="s">
        <v>1313</v>
      </c>
      <c r="F458" s="20" t="s">
        <v>947</v>
      </c>
      <c r="G458" s="36">
        <v>133200000</v>
      </c>
      <c r="H458" s="19">
        <v>45130</v>
      </c>
      <c r="I458" s="21" t="s">
        <v>2471</v>
      </c>
      <c r="J458" s="34" t="s">
        <v>1914</v>
      </c>
      <c r="K458" s="22"/>
      <c r="L458" s="37">
        <v>0</v>
      </c>
      <c r="M458" s="25">
        <v>0</v>
      </c>
      <c r="N458" s="24">
        <f t="shared" si="27"/>
        <v>133200000</v>
      </c>
      <c r="O458" s="39">
        <v>0.34311926605504589</v>
      </c>
      <c r="P458" s="27"/>
      <c r="Q458" s="28"/>
      <c r="R458" s="38"/>
      <c r="T458" s="19">
        <v>44585</v>
      </c>
      <c r="V458" s="45">
        <f t="shared" si="28"/>
        <v>545</v>
      </c>
      <c r="W458" s="44">
        <v>44772</v>
      </c>
      <c r="X458" s="46">
        <f t="shared" si="29"/>
        <v>187</v>
      </c>
      <c r="Y458" s="47">
        <f t="shared" si="30"/>
        <v>0.34311926605504589</v>
      </c>
      <c r="AA458" s="44">
        <f>VLOOKUP(A458,'[2]BASE 2022'!$E$5:$EU$1115,87,0)</f>
        <v>0</v>
      </c>
      <c r="AB458" s="44">
        <f>VLOOKUP(A458,'[2]BASE 2022'!$E$5:$EU$1115,86,0)</f>
        <v>0</v>
      </c>
    </row>
    <row r="459" spans="1:28" ht="17.25" customHeight="1" x14ac:dyDescent="0.3">
      <c r="A459" s="35">
        <v>448</v>
      </c>
      <c r="B459" s="17">
        <v>44575</v>
      </c>
      <c r="C459" s="18">
        <v>44581</v>
      </c>
      <c r="D459" s="31" t="s">
        <v>2476</v>
      </c>
      <c r="E459" s="20" t="s">
        <v>548</v>
      </c>
      <c r="F459" s="20" t="s">
        <v>948</v>
      </c>
      <c r="G459" s="36">
        <v>43800000</v>
      </c>
      <c r="H459" s="19">
        <v>44853</v>
      </c>
      <c r="I459" s="21" t="s">
        <v>351</v>
      </c>
      <c r="J459" s="34" t="s">
        <v>1915</v>
      </c>
      <c r="K459" s="22">
        <v>1</v>
      </c>
      <c r="L459" s="37">
        <v>21900000</v>
      </c>
      <c r="M459" s="25">
        <v>0</v>
      </c>
      <c r="N459" s="24">
        <f t="shared" si="27"/>
        <v>65700000</v>
      </c>
      <c r="O459" s="39">
        <v>0.70220588235294112</v>
      </c>
      <c r="P459" s="27"/>
      <c r="Q459" s="28"/>
      <c r="R459" s="38"/>
      <c r="T459" s="19">
        <v>44578</v>
      </c>
      <c r="V459" s="45">
        <f t="shared" si="28"/>
        <v>272</v>
      </c>
      <c r="W459" s="44">
        <v>44772</v>
      </c>
      <c r="X459" s="46">
        <f t="shared" si="29"/>
        <v>191</v>
      </c>
      <c r="Y459" s="47">
        <f t="shared" si="30"/>
        <v>0.70220588235294112</v>
      </c>
      <c r="AA459" s="44">
        <f>VLOOKUP(A459,'[2]BASE 2022'!$E$5:$EU$1115,87,0)</f>
        <v>44762</v>
      </c>
      <c r="AB459" s="44">
        <f>VLOOKUP(A459,'[2]BASE 2022'!$E$5:$EU$1115,86,0)</f>
        <v>44754</v>
      </c>
    </row>
    <row r="460" spans="1:28" ht="17.25" customHeight="1" x14ac:dyDescent="0.3">
      <c r="A460" s="35">
        <v>449</v>
      </c>
      <c r="B460" s="17">
        <v>44575</v>
      </c>
      <c r="C460" s="18">
        <v>44578</v>
      </c>
      <c r="D460" s="31" t="s">
        <v>2476</v>
      </c>
      <c r="E460" s="20" t="s">
        <v>549</v>
      </c>
      <c r="F460" s="20" t="s">
        <v>949</v>
      </c>
      <c r="G460" s="36">
        <v>71070000</v>
      </c>
      <c r="H460" s="19">
        <v>44927</v>
      </c>
      <c r="I460" s="21" t="s">
        <v>351</v>
      </c>
      <c r="J460" s="34" t="s">
        <v>1916</v>
      </c>
      <c r="K460" s="22"/>
      <c r="L460" s="37">
        <v>0</v>
      </c>
      <c r="M460" s="25">
        <v>0</v>
      </c>
      <c r="N460" s="24">
        <f t="shared" si="27"/>
        <v>71070000</v>
      </c>
      <c r="O460" s="39">
        <v>0.55587392550143266</v>
      </c>
      <c r="P460" s="27"/>
      <c r="Q460" s="28"/>
      <c r="R460" s="38"/>
      <c r="T460" s="19">
        <v>44578</v>
      </c>
      <c r="V460" s="45">
        <f t="shared" si="28"/>
        <v>349</v>
      </c>
      <c r="W460" s="44">
        <v>44772</v>
      </c>
      <c r="X460" s="46">
        <f t="shared" si="29"/>
        <v>194</v>
      </c>
      <c r="Y460" s="47">
        <f t="shared" si="30"/>
        <v>0.55587392550143266</v>
      </c>
      <c r="AA460" s="44">
        <f>VLOOKUP(A460,'[2]BASE 2022'!$E$5:$EU$1115,87,0)</f>
        <v>0</v>
      </c>
      <c r="AB460" s="44">
        <f>VLOOKUP(A460,'[2]BASE 2022'!$E$5:$EU$1115,86,0)</f>
        <v>0</v>
      </c>
    </row>
    <row r="461" spans="1:28" ht="17.25" customHeight="1" x14ac:dyDescent="0.3">
      <c r="A461" s="35">
        <v>450</v>
      </c>
      <c r="B461" s="17">
        <v>44575</v>
      </c>
      <c r="C461" s="18">
        <v>44580</v>
      </c>
      <c r="D461" s="31" t="s">
        <v>2476</v>
      </c>
      <c r="E461" s="20" t="s">
        <v>68</v>
      </c>
      <c r="F461" s="20" t="s">
        <v>950</v>
      </c>
      <c r="G461" s="36">
        <v>32100000</v>
      </c>
      <c r="H461" s="19">
        <v>44760</v>
      </c>
      <c r="I461" s="21" t="s">
        <v>351</v>
      </c>
      <c r="J461" s="34" t="s">
        <v>1917</v>
      </c>
      <c r="K461" s="22"/>
      <c r="L461" s="37">
        <v>0</v>
      </c>
      <c r="M461" s="25">
        <v>0</v>
      </c>
      <c r="N461" s="24">
        <f t="shared" ref="N461:N524" si="31">+G461+L461-M461</f>
        <v>32100000</v>
      </c>
      <c r="O461" s="39">
        <v>1</v>
      </c>
      <c r="P461" s="27"/>
      <c r="Q461" s="28"/>
      <c r="R461" s="38"/>
      <c r="T461" s="19">
        <v>44578</v>
      </c>
      <c r="V461" s="45">
        <f t="shared" ref="V461:V524" si="32">+H461-C461</f>
        <v>180</v>
      </c>
      <c r="W461" s="44">
        <v>44772</v>
      </c>
      <c r="X461" s="46">
        <f t="shared" ref="X461:X524" si="33">+W461-C461</f>
        <v>192</v>
      </c>
      <c r="Y461" s="47">
        <f t="shared" ref="Y461:Y524" si="34">+X461/V461</f>
        <v>1.0666666666666667</v>
      </c>
      <c r="AA461" s="44">
        <f>VLOOKUP(A461,'[2]BASE 2022'!$E$5:$EU$1115,87,0)</f>
        <v>0</v>
      </c>
      <c r="AB461" s="44">
        <f>VLOOKUP(A461,'[2]BASE 2022'!$E$5:$EU$1115,86,0)</f>
        <v>0</v>
      </c>
    </row>
    <row r="462" spans="1:28" ht="17.25" customHeight="1" x14ac:dyDescent="0.3">
      <c r="A462" s="35">
        <v>451</v>
      </c>
      <c r="B462" s="17">
        <v>44575</v>
      </c>
      <c r="C462" s="18">
        <v>44580</v>
      </c>
      <c r="D462" s="31" t="s">
        <v>2476</v>
      </c>
      <c r="E462" s="20" t="s">
        <v>1314</v>
      </c>
      <c r="F462" s="20" t="s">
        <v>951</v>
      </c>
      <c r="G462" s="36">
        <v>58300000</v>
      </c>
      <c r="H462" s="19">
        <v>44913</v>
      </c>
      <c r="I462" s="21" t="s">
        <v>351</v>
      </c>
      <c r="J462" s="34" t="s">
        <v>1918</v>
      </c>
      <c r="K462" s="22"/>
      <c r="L462" s="37">
        <v>0</v>
      </c>
      <c r="M462" s="25">
        <v>0</v>
      </c>
      <c r="N462" s="24">
        <f t="shared" si="31"/>
        <v>58300000</v>
      </c>
      <c r="O462" s="39">
        <v>0.57657657657657657</v>
      </c>
      <c r="P462" s="27"/>
      <c r="Q462" s="28"/>
      <c r="R462" s="38"/>
      <c r="T462" s="19">
        <v>44580</v>
      </c>
      <c r="V462" s="45">
        <f t="shared" si="32"/>
        <v>333</v>
      </c>
      <c r="W462" s="44">
        <v>44772</v>
      </c>
      <c r="X462" s="46">
        <f t="shared" si="33"/>
        <v>192</v>
      </c>
      <c r="Y462" s="47">
        <f t="shared" si="34"/>
        <v>0.57657657657657657</v>
      </c>
      <c r="AA462" s="44">
        <f>VLOOKUP(A462,'[2]BASE 2022'!$E$5:$EU$1115,87,0)</f>
        <v>0</v>
      </c>
      <c r="AB462" s="44">
        <f>VLOOKUP(A462,'[2]BASE 2022'!$E$5:$EU$1115,86,0)</f>
        <v>0</v>
      </c>
    </row>
    <row r="463" spans="1:28" ht="17.25" customHeight="1" x14ac:dyDescent="0.3">
      <c r="A463" s="35">
        <v>452</v>
      </c>
      <c r="B463" s="17">
        <v>44575</v>
      </c>
      <c r="C463" s="18">
        <v>44580</v>
      </c>
      <c r="D463" s="31" t="s">
        <v>2476</v>
      </c>
      <c r="E463" s="20" t="s">
        <v>472</v>
      </c>
      <c r="F463" s="20" t="s">
        <v>952</v>
      </c>
      <c r="G463" s="36">
        <v>80300000</v>
      </c>
      <c r="H463" s="19">
        <v>44913</v>
      </c>
      <c r="I463" s="21" t="s">
        <v>351</v>
      </c>
      <c r="J463" s="34" t="s">
        <v>1919</v>
      </c>
      <c r="K463" s="22"/>
      <c r="L463" s="37">
        <v>0</v>
      </c>
      <c r="M463" s="25">
        <v>0</v>
      </c>
      <c r="N463" s="24">
        <f t="shared" si="31"/>
        <v>80300000</v>
      </c>
      <c r="O463" s="39">
        <v>0.57657657657657657</v>
      </c>
      <c r="P463" s="27"/>
      <c r="Q463" s="28"/>
      <c r="R463" s="38"/>
      <c r="T463" s="19">
        <v>44580</v>
      </c>
      <c r="V463" s="45">
        <f t="shared" si="32"/>
        <v>333</v>
      </c>
      <c r="W463" s="44">
        <v>44772</v>
      </c>
      <c r="X463" s="46">
        <f t="shared" si="33"/>
        <v>192</v>
      </c>
      <c r="Y463" s="47">
        <f t="shared" si="34"/>
        <v>0.57657657657657657</v>
      </c>
      <c r="AA463" s="44">
        <f>VLOOKUP(A463,'[2]BASE 2022'!$E$5:$EU$1115,87,0)</f>
        <v>0</v>
      </c>
      <c r="AB463" s="44">
        <f>VLOOKUP(A463,'[2]BASE 2022'!$E$5:$EU$1115,86,0)</f>
        <v>0</v>
      </c>
    </row>
    <row r="464" spans="1:28" ht="17.25" customHeight="1" x14ac:dyDescent="0.3">
      <c r="A464" s="35">
        <v>453</v>
      </c>
      <c r="B464" s="17">
        <v>44575</v>
      </c>
      <c r="C464" s="18">
        <v>44580</v>
      </c>
      <c r="D464" s="31" t="s">
        <v>2476</v>
      </c>
      <c r="E464" s="20" t="s">
        <v>264</v>
      </c>
      <c r="F464" s="20" t="s">
        <v>953</v>
      </c>
      <c r="G464" s="36">
        <v>96603700</v>
      </c>
      <c r="H464" s="19">
        <v>44922</v>
      </c>
      <c r="I464" s="21" t="s">
        <v>351</v>
      </c>
      <c r="J464" s="34" t="s">
        <v>1920</v>
      </c>
      <c r="K464" s="22"/>
      <c r="L464" s="37">
        <v>0</v>
      </c>
      <c r="M464" s="25">
        <v>0</v>
      </c>
      <c r="N464" s="24">
        <f t="shared" si="31"/>
        <v>96603700</v>
      </c>
      <c r="O464" s="39">
        <v>0.56140350877192979</v>
      </c>
      <c r="P464" s="27"/>
      <c r="Q464" s="28"/>
      <c r="R464" s="38"/>
      <c r="T464" s="19">
        <v>44578</v>
      </c>
      <c r="V464" s="45">
        <f t="shared" si="32"/>
        <v>342</v>
      </c>
      <c r="W464" s="44">
        <v>44772</v>
      </c>
      <c r="X464" s="46">
        <f t="shared" si="33"/>
        <v>192</v>
      </c>
      <c r="Y464" s="47">
        <f t="shared" si="34"/>
        <v>0.56140350877192979</v>
      </c>
      <c r="AA464" s="44">
        <f>VLOOKUP(A464,'[2]BASE 2022'!$E$5:$EU$1115,87,0)</f>
        <v>0</v>
      </c>
      <c r="AB464" s="44">
        <f>VLOOKUP(A464,'[2]BASE 2022'!$E$5:$EU$1115,86,0)</f>
        <v>0</v>
      </c>
    </row>
    <row r="465" spans="1:28" ht="17.25" customHeight="1" x14ac:dyDescent="0.3">
      <c r="A465" s="35">
        <v>454</v>
      </c>
      <c r="B465" s="17">
        <v>44575</v>
      </c>
      <c r="C465" s="18">
        <v>44580</v>
      </c>
      <c r="D465" s="31" t="s">
        <v>2476</v>
      </c>
      <c r="E465" s="20" t="s">
        <v>402</v>
      </c>
      <c r="F465" s="20" t="s">
        <v>479</v>
      </c>
      <c r="G465" s="36">
        <v>65739750</v>
      </c>
      <c r="H465" s="19">
        <v>44928</v>
      </c>
      <c r="I465" s="21" t="s">
        <v>351</v>
      </c>
      <c r="J465" s="34" t="s">
        <v>1921</v>
      </c>
      <c r="K465" s="22"/>
      <c r="L465" s="37">
        <v>0</v>
      </c>
      <c r="M465" s="25">
        <v>0</v>
      </c>
      <c r="N465" s="24">
        <f t="shared" si="31"/>
        <v>65739750</v>
      </c>
      <c r="O465" s="39">
        <v>0.55172413793103448</v>
      </c>
      <c r="P465" s="27"/>
      <c r="Q465" s="28"/>
      <c r="R465" s="38"/>
      <c r="T465" s="19">
        <v>44578</v>
      </c>
      <c r="V465" s="45">
        <f t="shared" si="32"/>
        <v>348</v>
      </c>
      <c r="W465" s="44">
        <v>44772</v>
      </c>
      <c r="X465" s="46">
        <f t="shared" si="33"/>
        <v>192</v>
      </c>
      <c r="Y465" s="47">
        <f t="shared" si="34"/>
        <v>0.55172413793103448</v>
      </c>
      <c r="AA465" s="44">
        <f>VLOOKUP(A465,'[2]BASE 2022'!$E$5:$EU$1115,87,0)</f>
        <v>0</v>
      </c>
      <c r="AB465" s="44">
        <f>VLOOKUP(A465,'[2]BASE 2022'!$E$5:$EU$1115,86,0)</f>
        <v>0</v>
      </c>
    </row>
    <row r="466" spans="1:28" ht="17.25" customHeight="1" x14ac:dyDescent="0.3">
      <c r="A466" s="35">
        <v>455</v>
      </c>
      <c r="B466" s="17">
        <v>44578</v>
      </c>
      <c r="C466" s="18">
        <v>44579</v>
      </c>
      <c r="D466" s="31" t="s">
        <v>2476</v>
      </c>
      <c r="E466" s="20" t="s">
        <v>36</v>
      </c>
      <c r="F466" s="20" t="s">
        <v>954</v>
      </c>
      <c r="G466" s="36">
        <v>69525000</v>
      </c>
      <c r="H466" s="19">
        <v>44851</v>
      </c>
      <c r="I466" s="21" t="s">
        <v>351</v>
      </c>
      <c r="J466" s="34" t="s">
        <v>1922</v>
      </c>
      <c r="K466" s="22"/>
      <c r="L466" s="37">
        <v>0</v>
      </c>
      <c r="M466" s="25">
        <v>0</v>
      </c>
      <c r="N466" s="24">
        <f t="shared" si="31"/>
        <v>69525000</v>
      </c>
      <c r="O466" s="39">
        <v>0.7095588235294118</v>
      </c>
      <c r="P466" s="27"/>
      <c r="Q466" s="28"/>
      <c r="R466" s="38"/>
      <c r="T466" s="19">
        <v>44578</v>
      </c>
      <c r="V466" s="45">
        <f t="shared" si="32"/>
        <v>272</v>
      </c>
      <c r="W466" s="44">
        <v>44772</v>
      </c>
      <c r="X466" s="46">
        <f t="shared" si="33"/>
        <v>193</v>
      </c>
      <c r="Y466" s="47">
        <f t="shared" si="34"/>
        <v>0.7095588235294118</v>
      </c>
      <c r="AA466" s="44">
        <f>VLOOKUP(A466,'[2]BASE 2022'!$E$5:$EU$1115,87,0)</f>
        <v>0</v>
      </c>
      <c r="AB466" s="44">
        <f>VLOOKUP(A466,'[2]BASE 2022'!$E$5:$EU$1115,86,0)</f>
        <v>0</v>
      </c>
    </row>
    <row r="467" spans="1:28" ht="17.25" customHeight="1" x14ac:dyDescent="0.3">
      <c r="A467" s="35">
        <v>456</v>
      </c>
      <c r="B467" s="17">
        <v>44578</v>
      </c>
      <c r="C467" s="18">
        <v>44579</v>
      </c>
      <c r="D467" s="31" t="s">
        <v>2476</v>
      </c>
      <c r="E467" s="20" t="s">
        <v>417</v>
      </c>
      <c r="F467" s="20" t="s">
        <v>955</v>
      </c>
      <c r="G467" s="36">
        <v>47700000</v>
      </c>
      <c r="H467" s="19">
        <v>44851</v>
      </c>
      <c r="I467" s="21" t="s">
        <v>351</v>
      </c>
      <c r="J467" s="34" t="s">
        <v>1923</v>
      </c>
      <c r="K467" s="22"/>
      <c r="L467" s="37">
        <v>0</v>
      </c>
      <c r="M467" s="25">
        <v>0</v>
      </c>
      <c r="N467" s="24">
        <f t="shared" si="31"/>
        <v>47700000</v>
      </c>
      <c r="O467" s="39">
        <v>0.7095588235294118</v>
      </c>
      <c r="P467" s="27"/>
      <c r="Q467" s="28"/>
      <c r="R467" s="38"/>
      <c r="T467" s="19">
        <v>44578</v>
      </c>
      <c r="V467" s="45">
        <f t="shared" si="32"/>
        <v>272</v>
      </c>
      <c r="W467" s="44">
        <v>44772</v>
      </c>
      <c r="X467" s="46">
        <f t="shared" si="33"/>
        <v>193</v>
      </c>
      <c r="Y467" s="47">
        <f t="shared" si="34"/>
        <v>0.7095588235294118</v>
      </c>
      <c r="AA467" s="44">
        <f>VLOOKUP(A467,'[2]BASE 2022'!$E$5:$EU$1115,87,0)</f>
        <v>0</v>
      </c>
      <c r="AB467" s="44">
        <f>VLOOKUP(A467,'[2]BASE 2022'!$E$5:$EU$1115,86,0)</f>
        <v>0</v>
      </c>
    </row>
    <row r="468" spans="1:28" ht="17.25" customHeight="1" x14ac:dyDescent="0.3">
      <c r="A468" s="35">
        <v>457</v>
      </c>
      <c r="B468" s="17">
        <v>44578</v>
      </c>
      <c r="C468" s="18">
        <v>44579</v>
      </c>
      <c r="D468" s="31" t="s">
        <v>2476</v>
      </c>
      <c r="E468" s="20" t="s">
        <v>197</v>
      </c>
      <c r="F468" s="20" t="s">
        <v>956</v>
      </c>
      <c r="G468" s="36">
        <v>69525000</v>
      </c>
      <c r="H468" s="19">
        <v>44851</v>
      </c>
      <c r="I468" s="21" t="s">
        <v>351</v>
      </c>
      <c r="J468" s="34" t="s">
        <v>1924</v>
      </c>
      <c r="K468" s="22"/>
      <c r="L468" s="37">
        <v>0</v>
      </c>
      <c r="M468" s="25">
        <v>0</v>
      </c>
      <c r="N468" s="24">
        <f t="shared" si="31"/>
        <v>69525000</v>
      </c>
      <c r="O468" s="39">
        <v>0.7095588235294118</v>
      </c>
      <c r="P468" s="27"/>
      <c r="Q468" s="28"/>
      <c r="R468" s="38"/>
      <c r="T468" s="19">
        <v>44578</v>
      </c>
      <c r="V468" s="45">
        <f t="shared" si="32"/>
        <v>272</v>
      </c>
      <c r="W468" s="44">
        <v>44772</v>
      </c>
      <c r="X468" s="46">
        <f t="shared" si="33"/>
        <v>193</v>
      </c>
      <c r="Y468" s="47">
        <f t="shared" si="34"/>
        <v>0.7095588235294118</v>
      </c>
      <c r="AA468" s="44">
        <f>VLOOKUP(A468,'[2]BASE 2022'!$E$5:$EU$1115,87,0)</f>
        <v>0</v>
      </c>
      <c r="AB468" s="44">
        <f>VLOOKUP(A468,'[2]BASE 2022'!$E$5:$EU$1115,86,0)</f>
        <v>0</v>
      </c>
    </row>
    <row r="469" spans="1:28" ht="17.25" customHeight="1" x14ac:dyDescent="0.3">
      <c r="A469" s="35">
        <v>458</v>
      </c>
      <c r="B469" s="17">
        <v>44578</v>
      </c>
      <c r="C469" s="18">
        <v>44579</v>
      </c>
      <c r="D469" s="31" t="s">
        <v>2476</v>
      </c>
      <c r="E469" s="20" t="s">
        <v>30</v>
      </c>
      <c r="F469" s="20" t="s">
        <v>957</v>
      </c>
      <c r="G469" s="36">
        <v>55620000</v>
      </c>
      <c r="H469" s="19">
        <v>44851</v>
      </c>
      <c r="I469" s="21" t="s">
        <v>351</v>
      </c>
      <c r="J469" s="34" t="s">
        <v>1925</v>
      </c>
      <c r="K469" s="22"/>
      <c r="L469" s="37">
        <v>0</v>
      </c>
      <c r="M469" s="25">
        <v>0</v>
      </c>
      <c r="N469" s="24">
        <f t="shared" si="31"/>
        <v>55620000</v>
      </c>
      <c r="O469" s="39">
        <v>0.7095588235294118</v>
      </c>
      <c r="P469" s="27"/>
      <c r="Q469" s="28"/>
      <c r="R469" s="38"/>
      <c r="T469" s="19">
        <v>44578</v>
      </c>
      <c r="V469" s="45">
        <f t="shared" si="32"/>
        <v>272</v>
      </c>
      <c r="W469" s="44">
        <v>44772</v>
      </c>
      <c r="X469" s="46">
        <f t="shared" si="33"/>
        <v>193</v>
      </c>
      <c r="Y469" s="47">
        <f t="shared" si="34"/>
        <v>0.7095588235294118</v>
      </c>
      <c r="AA469" s="44">
        <f>VLOOKUP(A469,'[2]BASE 2022'!$E$5:$EU$1115,87,0)</f>
        <v>0</v>
      </c>
      <c r="AB469" s="44">
        <f>VLOOKUP(A469,'[2]BASE 2022'!$E$5:$EU$1115,86,0)</f>
        <v>0</v>
      </c>
    </row>
    <row r="470" spans="1:28" ht="17.25" customHeight="1" x14ac:dyDescent="0.3">
      <c r="A470" s="35">
        <v>459</v>
      </c>
      <c r="B470" s="17">
        <v>44578</v>
      </c>
      <c r="C470" s="18">
        <v>44579</v>
      </c>
      <c r="D470" s="31" t="s">
        <v>2477</v>
      </c>
      <c r="E470" s="20" t="s">
        <v>92</v>
      </c>
      <c r="F470" s="20" t="s">
        <v>958</v>
      </c>
      <c r="G470" s="36">
        <v>32445000</v>
      </c>
      <c r="H470" s="19">
        <v>44851</v>
      </c>
      <c r="I470" s="21" t="s">
        <v>351</v>
      </c>
      <c r="J470" s="34" t="s">
        <v>1926</v>
      </c>
      <c r="K470" s="22"/>
      <c r="L470" s="37">
        <v>0</v>
      </c>
      <c r="M470" s="25">
        <v>0</v>
      </c>
      <c r="N470" s="24">
        <f t="shared" si="31"/>
        <v>32445000</v>
      </c>
      <c r="O470" s="39">
        <v>0.7095588235294118</v>
      </c>
      <c r="P470" s="27"/>
      <c r="Q470" s="28"/>
      <c r="R470" s="38"/>
      <c r="T470" s="19">
        <v>44578</v>
      </c>
      <c r="V470" s="45">
        <f t="shared" si="32"/>
        <v>272</v>
      </c>
      <c r="W470" s="44">
        <v>44772</v>
      </c>
      <c r="X470" s="46">
        <f t="shared" si="33"/>
        <v>193</v>
      </c>
      <c r="Y470" s="47">
        <f t="shared" si="34"/>
        <v>0.7095588235294118</v>
      </c>
      <c r="AA470" s="44">
        <f>VLOOKUP(A470,'[2]BASE 2022'!$E$5:$EU$1115,87,0)</f>
        <v>0</v>
      </c>
      <c r="AB470" s="44">
        <f>VLOOKUP(A470,'[2]BASE 2022'!$E$5:$EU$1115,86,0)</f>
        <v>0</v>
      </c>
    </row>
    <row r="471" spans="1:28" ht="17.25" customHeight="1" x14ac:dyDescent="0.3">
      <c r="A471" s="35">
        <v>460</v>
      </c>
      <c r="B471" s="17">
        <v>44578</v>
      </c>
      <c r="C471" s="18">
        <v>44579</v>
      </c>
      <c r="D471" s="31" t="s">
        <v>2476</v>
      </c>
      <c r="E471" s="20" t="s">
        <v>520</v>
      </c>
      <c r="F471" s="20" t="s">
        <v>959</v>
      </c>
      <c r="G471" s="36">
        <v>41715000</v>
      </c>
      <c r="H471" s="19">
        <v>44851</v>
      </c>
      <c r="I471" s="21" t="s">
        <v>351</v>
      </c>
      <c r="J471" s="34" t="s">
        <v>1927</v>
      </c>
      <c r="K471" s="22"/>
      <c r="L471" s="37">
        <v>0</v>
      </c>
      <c r="M471" s="25">
        <v>0</v>
      </c>
      <c r="N471" s="24">
        <f t="shared" si="31"/>
        <v>41715000</v>
      </c>
      <c r="O471" s="39">
        <v>0.7095588235294118</v>
      </c>
      <c r="P471" s="27"/>
      <c r="Q471" s="28"/>
      <c r="R471" s="38"/>
      <c r="T471" s="19">
        <v>44578</v>
      </c>
      <c r="V471" s="45">
        <f t="shared" si="32"/>
        <v>272</v>
      </c>
      <c r="W471" s="44">
        <v>44772</v>
      </c>
      <c r="X471" s="46">
        <f t="shared" si="33"/>
        <v>193</v>
      </c>
      <c r="Y471" s="47">
        <f t="shared" si="34"/>
        <v>0.7095588235294118</v>
      </c>
      <c r="AA471" s="44">
        <f>VLOOKUP(A471,'[2]BASE 2022'!$E$5:$EU$1115,87,0)</f>
        <v>0</v>
      </c>
      <c r="AB471" s="44">
        <f>VLOOKUP(A471,'[2]BASE 2022'!$E$5:$EU$1115,86,0)</f>
        <v>0</v>
      </c>
    </row>
    <row r="472" spans="1:28" ht="17.25" customHeight="1" x14ac:dyDescent="0.3">
      <c r="A472" s="35">
        <v>461</v>
      </c>
      <c r="B472" s="17">
        <v>44578</v>
      </c>
      <c r="C472" s="18">
        <v>44579</v>
      </c>
      <c r="D472" s="31" t="s">
        <v>2477</v>
      </c>
      <c r="E472" s="20" t="s">
        <v>91</v>
      </c>
      <c r="F472" s="20" t="s">
        <v>960</v>
      </c>
      <c r="G472" s="36">
        <v>24903000</v>
      </c>
      <c r="H472" s="19">
        <v>44851</v>
      </c>
      <c r="I472" s="21" t="s">
        <v>351</v>
      </c>
      <c r="J472" s="34" t="s">
        <v>1928</v>
      </c>
      <c r="K472" s="22"/>
      <c r="L472" s="37">
        <v>0</v>
      </c>
      <c r="M472" s="25">
        <v>0</v>
      </c>
      <c r="N472" s="24">
        <f t="shared" si="31"/>
        <v>24903000</v>
      </c>
      <c r="O472" s="39">
        <v>0.7095588235294118</v>
      </c>
      <c r="P472" s="27"/>
      <c r="Q472" s="28"/>
      <c r="R472" s="38"/>
      <c r="T472" s="19">
        <v>44578</v>
      </c>
      <c r="V472" s="45">
        <f t="shared" si="32"/>
        <v>272</v>
      </c>
      <c r="W472" s="44">
        <v>44772</v>
      </c>
      <c r="X472" s="46">
        <f t="shared" si="33"/>
        <v>193</v>
      </c>
      <c r="Y472" s="47">
        <f t="shared" si="34"/>
        <v>0.7095588235294118</v>
      </c>
      <c r="AA472" s="44">
        <f>VLOOKUP(A472,'[2]BASE 2022'!$E$5:$EU$1115,87,0)</f>
        <v>0</v>
      </c>
      <c r="AB472" s="44">
        <f>VLOOKUP(A472,'[2]BASE 2022'!$E$5:$EU$1115,86,0)</f>
        <v>0</v>
      </c>
    </row>
    <row r="473" spans="1:28" ht="17.25" customHeight="1" x14ac:dyDescent="0.3">
      <c r="A473" s="35">
        <v>462</v>
      </c>
      <c r="B473" s="17">
        <v>44578</v>
      </c>
      <c r="C473" s="18">
        <v>44579</v>
      </c>
      <c r="D473" s="31" t="s">
        <v>2477</v>
      </c>
      <c r="E473" s="20" t="s">
        <v>81</v>
      </c>
      <c r="F473" s="20" t="s">
        <v>961</v>
      </c>
      <c r="G473" s="36">
        <v>24903000</v>
      </c>
      <c r="H473" s="19">
        <v>44851</v>
      </c>
      <c r="I473" s="21" t="s">
        <v>351</v>
      </c>
      <c r="J473" s="34" t="s">
        <v>1929</v>
      </c>
      <c r="K473" s="22"/>
      <c r="L473" s="37">
        <v>0</v>
      </c>
      <c r="M473" s="25">
        <v>0</v>
      </c>
      <c r="N473" s="24">
        <f t="shared" si="31"/>
        <v>24903000</v>
      </c>
      <c r="O473" s="39">
        <v>0.7095588235294118</v>
      </c>
      <c r="P473" s="27"/>
      <c r="Q473" s="28"/>
      <c r="R473" s="38"/>
      <c r="T473" s="19">
        <v>44578</v>
      </c>
      <c r="V473" s="45">
        <f t="shared" si="32"/>
        <v>272</v>
      </c>
      <c r="W473" s="44">
        <v>44772</v>
      </c>
      <c r="X473" s="46">
        <f t="shared" si="33"/>
        <v>193</v>
      </c>
      <c r="Y473" s="47">
        <f t="shared" si="34"/>
        <v>0.7095588235294118</v>
      </c>
      <c r="AA473" s="44">
        <f>VLOOKUP(A473,'[2]BASE 2022'!$E$5:$EU$1115,87,0)</f>
        <v>0</v>
      </c>
      <c r="AB473" s="44">
        <f>VLOOKUP(A473,'[2]BASE 2022'!$E$5:$EU$1115,86,0)</f>
        <v>0</v>
      </c>
    </row>
    <row r="474" spans="1:28" ht="17.25" customHeight="1" x14ac:dyDescent="0.3">
      <c r="A474" s="35">
        <v>463</v>
      </c>
      <c r="B474" s="17">
        <v>44575</v>
      </c>
      <c r="C474" s="18">
        <v>44579</v>
      </c>
      <c r="D474" s="31" t="s">
        <v>2476</v>
      </c>
      <c r="E474" s="20" t="s">
        <v>533</v>
      </c>
      <c r="F474" s="20" t="s">
        <v>962</v>
      </c>
      <c r="G474" s="36">
        <v>110990000</v>
      </c>
      <c r="H474" s="19">
        <v>44912</v>
      </c>
      <c r="I474" s="21" t="s">
        <v>351</v>
      </c>
      <c r="J474" s="34" t="s">
        <v>1930</v>
      </c>
      <c r="K474" s="22"/>
      <c r="L474" s="37">
        <v>0</v>
      </c>
      <c r="M474" s="25">
        <v>0</v>
      </c>
      <c r="N474" s="24">
        <f t="shared" si="31"/>
        <v>110990000</v>
      </c>
      <c r="O474" s="39">
        <v>0.57957957957957962</v>
      </c>
      <c r="P474" s="27"/>
      <c r="Q474" s="28"/>
      <c r="R474" s="38"/>
      <c r="T474" s="19">
        <v>44578</v>
      </c>
      <c r="V474" s="45">
        <f t="shared" si="32"/>
        <v>333</v>
      </c>
      <c r="W474" s="44">
        <v>44772</v>
      </c>
      <c r="X474" s="46">
        <f t="shared" si="33"/>
        <v>193</v>
      </c>
      <c r="Y474" s="47">
        <f t="shared" si="34"/>
        <v>0.57957957957957962</v>
      </c>
      <c r="AA474" s="44">
        <f>VLOOKUP(A474,'[2]BASE 2022'!$E$5:$EU$1115,87,0)</f>
        <v>0</v>
      </c>
      <c r="AB474" s="44">
        <f>VLOOKUP(A474,'[2]BASE 2022'!$E$5:$EU$1115,86,0)</f>
        <v>0</v>
      </c>
    </row>
    <row r="475" spans="1:28" ht="17.25" customHeight="1" x14ac:dyDescent="0.3">
      <c r="A475" s="35">
        <v>464</v>
      </c>
      <c r="B475" s="17">
        <v>44575</v>
      </c>
      <c r="C475" s="18">
        <v>44579</v>
      </c>
      <c r="D475" s="31" t="s">
        <v>2477</v>
      </c>
      <c r="E475" s="20" t="s">
        <v>387</v>
      </c>
      <c r="F475" s="20" t="s">
        <v>963</v>
      </c>
      <c r="G475" s="36">
        <v>50600000</v>
      </c>
      <c r="H475" s="19">
        <v>44927</v>
      </c>
      <c r="I475" s="21" t="s">
        <v>351</v>
      </c>
      <c r="J475" s="34" t="s">
        <v>1931</v>
      </c>
      <c r="K475" s="22"/>
      <c r="L475" s="37">
        <v>0</v>
      </c>
      <c r="M475" s="25">
        <v>0</v>
      </c>
      <c r="N475" s="24">
        <f t="shared" si="31"/>
        <v>50600000</v>
      </c>
      <c r="O475" s="39">
        <v>0.5545977011494253</v>
      </c>
      <c r="P475" s="27"/>
      <c r="Q475" s="28"/>
      <c r="R475" s="38"/>
      <c r="T475" s="19">
        <v>44578</v>
      </c>
      <c r="V475" s="45">
        <f t="shared" si="32"/>
        <v>348</v>
      </c>
      <c r="W475" s="44">
        <v>44772</v>
      </c>
      <c r="X475" s="46">
        <f t="shared" si="33"/>
        <v>193</v>
      </c>
      <c r="Y475" s="47">
        <f t="shared" si="34"/>
        <v>0.5545977011494253</v>
      </c>
      <c r="AA475" s="44">
        <f>VLOOKUP(A475,'[2]BASE 2022'!$E$5:$EU$1115,87,0)</f>
        <v>0</v>
      </c>
      <c r="AB475" s="44">
        <f>VLOOKUP(A475,'[2]BASE 2022'!$E$5:$EU$1115,86,0)</f>
        <v>0</v>
      </c>
    </row>
    <row r="476" spans="1:28" ht="17.25" customHeight="1" x14ac:dyDescent="0.3">
      <c r="A476" s="35">
        <v>465</v>
      </c>
      <c r="B476" s="17">
        <v>44575</v>
      </c>
      <c r="C476" s="18">
        <v>44580</v>
      </c>
      <c r="D476" s="31" t="s">
        <v>2476</v>
      </c>
      <c r="E476" s="20" t="s">
        <v>270</v>
      </c>
      <c r="F476" s="20" t="s">
        <v>102</v>
      </c>
      <c r="G476" s="36">
        <v>65739750</v>
      </c>
      <c r="H476" s="19">
        <v>44928</v>
      </c>
      <c r="I476" s="21" t="s">
        <v>351</v>
      </c>
      <c r="J476" s="34" t="s">
        <v>1932</v>
      </c>
      <c r="K476" s="22"/>
      <c r="L476" s="37">
        <v>0</v>
      </c>
      <c r="M476" s="25">
        <v>0</v>
      </c>
      <c r="N476" s="24">
        <f t="shared" si="31"/>
        <v>65739750</v>
      </c>
      <c r="O476" s="39">
        <v>0.55172413793103448</v>
      </c>
      <c r="P476" s="27"/>
      <c r="Q476" s="28"/>
      <c r="R476" s="38"/>
      <c r="T476" s="19">
        <v>44579</v>
      </c>
      <c r="V476" s="45">
        <f t="shared" si="32"/>
        <v>348</v>
      </c>
      <c r="W476" s="44">
        <v>44772</v>
      </c>
      <c r="X476" s="46">
        <f t="shared" si="33"/>
        <v>192</v>
      </c>
      <c r="Y476" s="47">
        <f t="shared" si="34"/>
        <v>0.55172413793103448</v>
      </c>
      <c r="AA476" s="44">
        <f>VLOOKUP(A476,'[2]BASE 2022'!$E$5:$EU$1115,87,0)</f>
        <v>0</v>
      </c>
      <c r="AB476" s="44">
        <f>VLOOKUP(A476,'[2]BASE 2022'!$E$5:$EU$1115,86,0)</f>
        <v>0</v>
      </c>
    </row>
    <row r="477" spans="1:28" ht="17.25" customHeight="1" x14ac:dyDescent="0.3">
      <c r="A477" s="35">
        <v>466</v>
      </c>
      <c r="B477" s="17">
        <v>44575</v>
      </c>
      <c r="C477" s="18">
        <v>44579</v>
      </c>
      <c r="D477" s="31" t="s">
        <v>2477</v>
      </c>
      <c r="E477" s="20" t="s">
        <v>1315</v>
      </c>
      <c r="F477" s="20" t="s">
        <v>754</v>
      </c>
      <c r="G477" s="36">
        <v>21000000</v>
      </c>
      <c r="H477" s="19">
        <v>44759</v>
      </c>
      <c r="I477" s="21" t="s">
        <v>351</v>
      </c>
      <c r="J477" s="34" t="s">
        <v>1933</v>
      </c>
      <c r="K477" s="22"/>
      <c r="L477" s="37">
        <v>0</v>
      </c>
      <c r="M477" s="25">
        <v>0</v>
      </c>
      <c r="N477" s="24">
        <f t="shared" si="31"/>
        <v>21000000</v>
      </c>
      <c r="O477" s="39">
        <v>1</v>
      </c>
      <c r="P477" s="27"/>
      <c r="Q477" s="28"/>
      <c r="R477" s="38"/>
      <c r="T477" s="19">
        <v>44578</v>
      </c>
      <c r="V477" s="45">
        <f t="shared" si="32"/>
        <v>180</v>
      </c>
      <c r="W477" s="44">
        <v>44772</v>
      </c>
      <c r="X477" s="46">
        <f t="shared" si="33"/>
        <v>193</v>
      </c>
      <c r="Y477" s="47">
        <f t="shared" si="34"/>
        <v>1.0722222222222222</v>
      </c>
      <c r="AA477" s="44">
        <f>VLOOKUP(A477,'[2]BASE 2022'!$E$5:$EU$1115,87,0)</f>
        <v>0</v>
      </c>
      <c r="AB477" s="44">
        <f>VLOOKUP(A477,'[2]BASE 2022'!$E$5:$EU$1115,86,0)</f>
        <v>0</v>
      </c>
    </row>
    <row r="478" spans="1:28" ht="17.25" customHeight="1" x14ac:dyDescent="0.3">
      <c r="A478" s="35">
        <v>467</v>
      </c>
      <c r="B478" s="17">
        <v>44575</v>
      </c>
      <c r="C478" s="18">
        <v>44578</v>
      </c>
      <c r="D478" s="31" t="s">
        <v>2477</v>
      </c>
      <c r="E478" s="20" t="s">
        <v>2495</v>
      </c>
      <c r="F478" s="20" t="s">
        <v>754</v>
      </c>
      <c r="G478" s="36">
        <v>21000000</v>
      </c>
      <c r="H478" s="19">
        <v>44758</v>
      </c>
      <c r="I478" s="21" t="s">
        <v>351</v>
      </c>
      <c r="J478" s="34" t="s">
        <v>1934</v>
      </c>
      <c r="K478" s="22"/>
      <c r="L478" s="37">
        <v>0</v>
      </c>
      <c r="M478" s="25">
        <v>0</v>
      </c>
      <c r="N478" s="24">
        <f t="shared" si="31"/>
        <v>21000000</v>
      </c>
      <c r="O478" s="39">
        <v>1</v>
      </c>
      <c r="P478" s="27"/>
      <c r="Q478" s="28"/>
      <c r="R478" s="38"/>
      <c r="T478" s="19">
        <v>44578</v>
      </c>
      <c r="V478" s="45">
        <f t="shared" si="32"/>
        <v>180</v>
      </c>
      <c r="W478" s="44">
        <v>44772</v>
      </c>
      <c r="X478" s="46">
        <f t="shared" si="33"/>
        <v>194</v>
      </c>
      <c r="Y478" s="47">
        <f t="shared" si="34"/>
        <v>1.0777777777777777</v>
      </c>
      <c r="AA478" s="44">
        <f>VLOOKUP(A478,'[2]BASE 2022'!$E$5:$EU$1115,87,0)</f>
        <v>0</v>
      </c>
      <c r="AB478" s="44">
        <f>VLOOKUP(A478,'[2]BASE 2022'!$E$5:$EU$1115,86,0)</f>
        <v>0</v>
      </c>
    </row>
    <row r="479" spans="1:28" ht="17.25" customHeight="1" x14ac:dyDescent="0.3">
      <c r="A479" s="35">
        <v>468</v>
      </c>
      <c r="B479" s="17">
        <v>44575</v>
      </c>
      <c r="C479" s="18">
        <v>44579</v>
      </c>
      <c r="D479" s="31" t="s">
        <v>2477</v>
      </c>
      <c r="E479" s="20" t="s">
        <v>199</v>
      </c>
      <c r="F479" s="20" t="s">
        <v>789</v>
      </c>
      <c r="G479" s="36">
        <v>21000000</v>
      </c>
      <c r="H479" s="19">
        <v>44759</v>
      </c>
      <c r="I479" s="21" t="s">
        <v>351</v>
      </c>
      <c r="J479" s="34" t="s">
        <v>1935</v>
      </c>
      <c r="K479" s="22"/>
      <c r="L479" s="37">
        <v>0</v>
      </c>
      <c r="M479" s="25">
        <v>0</v>
      </c>
      <c r="N479" s="24">
        <f t="shared" si="31"/>
        <v>21000000</v>
      </c>
      <c r="O479" s="39">
        <v>1</v>
      </c>
      <c r="P479" s="27"/>
      <c r="Q479" s="28"/>
      <c r="R479" s="38"/>
      <c r="T479" s="19">
        <v>44578</v>
      </c>
      <c r="V479" s="45">
        <f t="shared" si="32"/>
        <v>180</v>
      </c>
      <c r="W479" s="44">
        <v>44772</v>
      </c>
      <c r="X479" s="46">
        <f t="shared" si="33"/>
        <v>193</v>
      </c>
      <c r="Y479" s="47">
        <f t="shared" si="34"/>
        <v>1.0722222222222222</v>
      </c>
      <c r="AA479" s="44">
        <f>VLOOKUP(A479,'[2]BASE 2022'!$E$5:$EU$1115,87,0)</f>
        <v>0</v>
      </c>
      <c r="AB479" s="44">
        <f>VLOOKUP(A479,'[2]BASE 2022'!$E$5:$EU$1115,86,0)</f>
        <v>0</v>
      </c>
    </row>
    <row r="480" spans="1:28" ht="17.25" customHeight="1" x14ac:dyDescent="0.3">
      <c r="A480" s="35">
        <v>469</v>
      </c>
      <c r="B480" s="17">
        <v>44581</v>
      </c>
      <c r="C480" s="18">
        <v>44585</v>
      </c>
      <c r="D480" s="31" t="s">
        <v>2476</v>
      </c>
      <c r="E480" s="20" t="s">
        <v>2347</v>
      </c>
      <c r="F480" s="20" t="s">
        <v>964</v>
      </c>
      <c r="G480" s="36">
        <v>57783000</v>
      </c>
      <c r="H480" s="19">
        <v>44918</v>
      </c>
      <c r="I480" s="21" t="s">
        <v>351</v>
      </c>
      <c r="J480" s="34" t="s">
        <v>1936</v>
      </c>
      <c r="K480" s="22"/>
      <c r="L480" s="37">
        <v>0</v>
      </c>
      <c r="M480" s="25">
        <v>0</v>
      </c>
      <c r="N480" s="24">
        <f t="shared" si="31"/>
        <v>57783000</v>
      </c>
      <c r="O480" s="39">
        <v>0.56156156156156156</v>
      </c>
      <c r="P480" s="27"/>
      <c r="Q480" s="28"/>
      <c r="R480" s="38"/>
      <c r="T480" s="19">
        <v>44581</v>
      </c>
      <c r="V480" s="45">
        <f t="shared" si="32"/>
        <v>333</v>
      </c>
      <c r="W480" s="44">
        <v>44772</v>
      </c>
      <c r="X480" s="46">
        <f t="shared" si="33"/>
        <v>187</v>
      </c>
      <c r="Y480" s="47">
        <f t="shared" si="34"/>
        <v>0.56156156156156156</v>
      </c>
      <c r="AA480" s="44">
        <f>VLOOKUP(A480,'[2]BASE 2022'!$E$5:$EU$1115,87,0)</f>
        <v>0</v>
      </c>
      <c r="AB480" s="44">
        <f>VLOOKUP(A480,'[2]BASE 2022'!$E$5:$EU$1115,86,0)</f>
        <v>0</v>
      </c>
    </row>
    <row r="481" spans="1:28" ht="17.25" customHeight="1" x14ac:dyDescent="0.3">
      <c r="A481" s="35">
        <v>470</v>
      </c>
      <c r="B481" s="17">
        <v>44581</v>
      </c>
      <c r="C481" s="18">
        <v>44585</v>
      </c>
      <c r="D481" s="31" t="s">
        <v>2476</v>
      </c>
      <c r="E481" s="20" t="s">
        <v>1316</v>
      </c>
      <c r="F481" s="20" t="s">
        <v>965</v>
      </c>
      <c r="G481" s="36">
        <v>57783000</v>
      </c>
      <c r="H481" s="19">
        <v>44918</v>
      </c>
      <c r="I481" s="21" t="s">
        <v>351</v>
      </c>
      <c r="J481" s="34" t="s">
        <v>1937</v>
      </c>
      <c r="K481" s="22"/>
      <c r="L481" s="37">
        <v>0</v>
      </c>
      <c r="M481" s="25">
        <v>0</v>
      </c>
      <c r="N481" s="24">
        <f t="shared" si="31"/>
        <v>57783000</v>
      </c>
      <c r="O481" s="39">
        <v>0.56156156156156156</v>
      </c>
      <c r="P481" s="27"/>
      <c r="Q481" s="28"/>
      <c r="R481" s="38"/>
      <c r="T481" s="19">
        <v>44581</v>
      </c>
      <c r="V481" s="45">
        <f t="shared" si="32"/>
        <v>333</v>
      </c>
      <c r="W481" s="44">
        <v>44772</v>
      </c>
      <c r="X481" s="46">
        <f t="shared" si="33"/>
        <v>187</v>
      </c>
      <c r="Y481" s="47">
        <f t="shared" si="34"/>
        <v>0.56156156156156156</v>
      </c>
      <c r="AA481" s="44">
        <f>VLOOKUP(A481,'[2]BASE 2022'!$E$5:$EU$1115,87,0)</f>
        <v>0</v>
      </c>
      <c r="AB481" s="44">
        <f>VLOOKUP(A481,'[2]BASE 2022'!$E$5:$EU$1115,86,0)</f>
        <v>0</v>
      </c>
    </row>
    <row r="482" spans="1:28" ht="17.25" customHeight="1" x14ac:dyDescent="0.3">
      <c r="A482" s="35">
        <v>471</v>
      </c>
      <c r="B482" s="17">
        <v>44578</v>
      </c>
      <c r="C482" s="18">
        <v>44581</v>
      </c>
      <c r="D482" s="31" t="s">
        <v>2476</v>
      </c>
      <c r="E482" s="20" t="s">
        <v>47</v>
      </c>
      <c r="F482" s="20" t="s">
        <v>347</v>
      </c>
      <c r="G482" s="36">
        <v>84700000</v>
      </c>
      <c r="H482" s="19">
        <v>44914</v>
      </c>
      <c r="I482" s="21" t="s">
        <v>351</v>
      </c>
      <c r="J482" s="34" t="s">
        <v>1938</v>
      </c>
      <c r="K482" s="22"/>
      <c r="L482" s="37">
        <v>0</v>
      </c>
      <c r="M482" s="25">
        <v>0</v>
      </c>
      <c r="N482" s="24">
        <f t="shared" si="31"/>
        <v>84700000</v>
      </c>
      <c r="O482" s="39">
        <v>0.57357357357357353</v>
      </c>
      <c r="P482" s="27"/>
      <c r="Q482" s="28"/>
      <c r="R482" s="38"/>
      <c r="T482" s="19">
        <v>44579</v>
      </c>
      <c r="V482" s="45">
        <f t="shared" si="32"/>
        <v>333</v>
      </c>
      <c r="W482" s="44">
        <v>44772</v>
      </c>
      <c r="X482" s="46">
        <f t="shared" si="33"/>
        <v>191</v>
      </c>
      <c r="Y482" s="47">
        <f t="shared" si="34"/>
        <v>0.57357357357357353</v>
      </c>
      <c r="AA482" s="44">
        <f>VLOOKUP(A482,'[2]BASE 2022'!$E$5:$EU$1115,87,0)</f>
        <v>0</v>
      </c>
      <c r="AB482" s="44">
        <f>VLOOKUP(A482,'[2]BASE 2022'!$E$5:$EU$1115,86,0)</f>
        <v>0</v>
      </c>
    </row>
    <row r="483" spans="1:28" ht="17.25" customHeight="1" x14ac:dyDescent="0.3">
      <c r="A483" s="35">
        <v>472</v>
      </c>
      <c r="B483" s="17">
        <v>44578</v>
      </c>
      <c r="C483" s="18">
        <v>44581</v>
      </c>
      <c r="D483" s="31" t="s">
        <v>2476</v>
      </c>
      <c r="E483" s="20" t="s">
        <v>1317</v>
      </c>
      <c r="F483" s="20" t="s">
        <v>966</v>
      </c>
      <c r="G483" s="36">
        <v>56860000</v>
      </c>
      <c r="H483" s="19">
        <v>44884</v>
      </c>
      <c r="I483" s="21" t="s">
        <v>351</v>
      </c>
      <c r="J483" s="34" t="s">
        <v>1939</v>
      </c>
      <c r="K483" s="22"/>
      <c r="L483" s="37">
        <v>0</v>
      </c>
      <c r="M483" s="25">
        <v>0</v>
      </c>
      <c r="N483" s="24">
        <f t="shared" si="31"/>
        <v>56860000</v>
      </c>
      <c r="O483" s="39">
        <v>0.63036303630363033</v>
      </c>
      <c r="P483" s="27"/>
      <c r="Q483" s="28"/>
      <c r="R483" s="38"/>
      <c r="T483" s="19">
        <v>44579</v>
      </c>
      <c r="V483" s="45">
        <f t="shared" si="32"/>
        <v>303</v>
      </c>
      <c r="W483" s="44">
        <v>44772</v>
      </c>
      <c r="X483" s="46">
        <f t="shared" si="33"/>
        <v>191</v>
      </c>
      <c r="Y483" s="47">
        <f t="shared" si="34"/>
        <v>0.63036303630363033</v>
      </c>
      <c r="AA483" s="44">
        <f>VLOOKUP(A483,'[2]BASE 2022'!$E$5:$EU$1115,87,0)</f>
        <v>0</v>
      </c>
      <c r="AB483" s="44">
        <f>VLOOKUP(A483,'[2]BASE 2022'!$E$5:$EU$1115,86,0)</f>
        <v>0</v>
      </c>
    </row>
    <row r="484" spans="1:28" ht="17.25" customHeight="1" x14ac:dyDescent="0.3">
      <c r="A484" s="35">
        <v>473</v>
      </c>
      <c r="B484" s="17">
        <v>44578</v>
      </c>
      <c r="C484" s="18">
        <v>44581</v>
      </c>
      <c r="D484" s="31" t="s">
        <v>2476</v>
      </c>
      <c r="E484" s="20" t="s">
        <v>1318</v>
      </c>
      <c r="F484" s="20" t="s">
        <v>869</v>
      </c>
      <c r="G484" s="36">
        <v>84700000</v>
      </c>
      <c r="H484" s="19">
        <v>44914</v>
      </c>
      <c r="I484" s="21" t="s">
        <v>351</v>
      </c>
      <c r="J484" s="34" t="s">
        <v>1940</v>
      </c>
      <c r="K484" s="22"/>
      <c r="L484" s="37">
        <v>0</v>
      </c>
      <c r="M484" s="25">
        <v>0</v>
      </c>
      <c r="N484" s="24">
        <f t="shared" si="31"/>
        <v>84700000</v>
      </c>
      <c r="O484" s="39">
        <v>0.57357357357357353</v>
      </c>
      <c r="P484" s="27"/>
      <c r="Q484" s="28"/>
      <c r="R484" s="38"/>
      <c r="T484" s="19">
        <v>44579</v>
      </c>
      <c r="V484" s="45">
        <f t="shared" si="32"/>
        <v>333</v>
      </c>
      <c r="W484" s="44">
        <v>44772</v>
      </c>
      <c r="X484" s="46">
        <f t="shared" si="33"/>
        <v>191</v>
      </c>
      <c r="Y484" s="47">
        <f t="shared" si="34"/>
        <v>0.57357357357357353</v>
      </c>
      <c r="AA484" s="44">
        <f>VLOOKUP(A484,'[2]BASE 2022'!$E$5:$EU$1115,87,0)</f>
        <v>0</v>
      </c>
      <c r="AB484" s="44">
        <f>VLOOKUP(A484,'[2]BASE 2022'!$E$5:$EU$1115,86,0)</f>
        <v>0</v>
      </c>
    </row>
    <row r="485" spans="1:28" ht="17.25" customHeight="1" x14ac:dyDescent="0.3">
      <c r="A485" s="35">
        <v>474</v>
      </c>
      <c r="B485" s="17">
        <v>44578</v>
      </c>
      <c r="C485" s="18">
        <v>44581</v>
      </c>
      <c r="D485" s="31" t="s">
        <v>2476</v>
      </c>
      <c r="E485" s="20" t="s">
        <v>299</v>
      </c>
      <c r="F485" s="20" t="s">
        <v>967</v>
      </c>
      <c r="G485" s="36">
        <v>101200000</v>
      </c>
      <c r="H485" s="19">
        <v>44914</v>
      </c>
      <c r="I485" s="21" t="s">
        <v>351</v>
      </c>
      <c r="J485" s="34" t="s">
        <v>1941</v>
      </c>
      <c r="K485" s="22"/>
      <c r="L485" s="37">
        <v>0</v>
      </c>
      <c r="M485" s="25">
        <v>0</v>
      </c>
      <c r="N485" s="24">
        <f t="shared" si="31"/>
        <v>101200000</v>
      </c>
      <c r="O485" s="39">
        <v>0.57357357357357353</v>
      </c>
      <c r="P485" s="27"/>
      <c r="Q485" s="28"/>
      <c r="R485" s="38"/>
      <c r="T485" s="19">
        <v>44579</v>
      </c>
      <c r="V485" s="45">
        <f t="shared" si="32"/>
        <v>333</v>
      </c>
      <c r="W485" s="44">
        <v>44772</v>
      </c>
      <c r="X485" s="46">
        <f t="shared" si="33"/>
        <v>191</v>
      </c>
      <c r="Y485" s="47">
        <f t="shared" si="34"/>
        <v>0.57357357357357353</v>
      </c>
      <c r="AA485" s="44">
        <f>VLOOKUP(A485,'[2]BASE 2022'!$E$5:$EU$1115,87,0)</f>
        <v>0</v>
      </c>
      <c r="AB485" s="44">
        <f>VLOOKUP(A485,'[2]BASE 2022'!$E$5:$EU$1115,86,0)</f>
        <v>0</v>
      </c>
    </row>
    <row r="486" spans="1:28" ht="17.25" customHeight="1" x14ac:dyDescent="0.3">
      <c r="A486" s="35">
        <v>475</v>
      </c>
      <c r="B486" s="17">
        <v>44578</v>
      </c>
      <c r="C486" s="18">
        <v>44581</v>
      </c>
      <c r="D486" s="31" t="s">
        <v>2476</v>
      </c>
      <c r="E486" s="20" t="s">
        <v>369</v>
      </c>
      <c r="F486" s="20" t="s">
        <v>968</v>
      </c>
      <c r="G486" s="36">
        <v>77000000</v>
      </c>
      <c r="H486" s="19">
        <v>44884</v>
      </c>
      <c r="I486" s="21" t="s">
        <v>351</v>
      </c>
      <c r="J486" s="34" t="s">
        <v>1942</v>
      </c>
      <c r="K486" s="22"/>
      <c r="L486" s="37">
        <v>0</v>
      </c>
      <c r="M486" s="25">
        <v>0</v>
      </c>
      <c r="N486" s="24">
        <f t="shared" si="31"/>
        <v>77000000</v>
      </c>
      <c r="O486" s="39">
        <v>0.63036303630363033</v>
      </c>
      <c r="P486" s="27"/>
      <c r="Q486" s="28"/>
      <c r="R486" s="38"/>
      <c r="T486" s="19">
        <v>44579</v>
      </c>
      <c r="V486" s="45">
        <f t="shared" si="32"/>
        <v>303</v>
      </c>
      <c r="W486" s="44">
        <v>44772</v>
      </c>
      <c r="X486" s="46">
        <f t="shared" si="33"/>
        <v>191</v>
      </c>
      <c r="Y486" s="47">
        <f t="shared" si="34"/>
        <v>0.63036303630363033</v>
      </c>
      <c r="AA486" s="44">
        <f>VLOOKUP(A486,'[2]BASE 2022'!$E$5:$EU$1115,87,0)</f>
        <v>0</v>
      </c>
      <c r="AB486" s="44">
        <f>VLOOKUP(A486,'[2]BASE 2022'!$E$5:$EU$1115,86,0)</f>
        <v>0</v>
      </c>
    </row>
    <row r="487" spans="1:28" ht="17.25" customHeight="1" x14ac:dyDescent="0.3">
      <c r="A487" s="35">
        <v>476</v>
      </c>
      <c r="B487" s="17">
        <v>44578</v>
      </c>
      <c r="C487" s="18">
        <v>44581</v>
      </c>
      <c r="D487" s="31" t="s">
        <v>2476</v>
      </c>
      <c r="E487" s="20" t="s">
        <v>377</v>
      </c>
      <c r="F487" s="20" t="s">
        <v>969</v>
      </c>
      <c r="G487" s="36">
        <v>84700000</v>
      </c>
      <c r="H487" s="19">
        <v>44914</v>
      </c>
      <c r="I487" s="21" t="s">
        <v>351</v>
      </c>
      <c r="J487" s="34" t="s">
        <v>1943</v>
      </c>
      <c r="K487" s="22"/>
      <c r="L487" s="37">
        <v>0</v>
      </c>
      <c r="M487" s="25">
        <v>0</v>
      </c>
      <c r="N487" s="24">
        <f t="shared" si="31"/>
        <v>84700000</v>
      </c>
      <c r="O487" s="39">
        <v>0.57357357357357353</v>
      </c>
      <c r="P487" s="27"/>
      <c r="Q487" s="28"/>
      <c r="R487" s="38"/>
      <c r="T487" s="19">
        <v>44579</v>
      </c>
      <c r="V487" s="45">
        <f t="shared" si="32"/>
        <v>333</v>
      </c>
      <c r="W487" s="44">
        <v>44772</v>
      </c>
      <c r="X487" s="46">
        <f t="shared" si="33"/>
        <v>191</v>
      </c>
      <c r="Y487" s="47">
        <f t="shared" si="34"/>
        <v>0.57357357357357353</v>
      </c>
      <c r="AA487" s="44">
        <f>VLOOKUP(A487,'[2]BASE 2022'!$E$5:$EU$1115,87,0)</f>
        <v>0</v>
      </c>
      <c r="AB487" s="44">
        <f>VLOOKUP(A487,'[2]BASE 2022'!$E$5:$EU$1115,86,0)</f>
        <v>0</v>
      </c>
    </row>
    <row r="488" spans="1:28" ht="17.25" customHeight="1" x14ac:dyDescent="0.3">
      <c r="A488" s="35">
        <v>477</v>
      </c>
      <c r="B488" s="17">
        <v>44578</v>
      </c>
      <c r="C488" s="18">
        <v>44581</v>
      </c>
      <c r="D488" s="31" t="s">
        <v>2476</v>
      </c>
      <c r="E488" s="20" t="s">
        <v>408</v>
      </c>
      <c r="F488" s="20" t="s">
        <v>970</v>
      </c>
      <c r="G488" s="36">
        <v>78795000</v>
      </c>
      <c r="H488" s="19">
        <v>44853</v>
      </c>
      <c r="I488" s="21" t="s">
        <v>351</v>
      </c>
      <c r="J488" s="34" t="s">
        <v>1944</v>
      </c>
      <c r="K488" s="22"/>
      <c r="L488" s="37">
        <v>0</v>
      </c>
      <c r="M488" s="25">
        <v>0</v>
      </c>
      <c r="N488" s="24">
        <f t="shared" si="31"/>
        <v>78795000</v>
      </c>
      <c r="O488" s="39">
        <v>0.70220588235294112</v>
      </c>
      <c r="P488" s="27"/>
      <c r="Q488" s="28"/>
      <c r="R488" s="38"/>
      <c r="T488" s="19">
        <v>44579</v>
      </c>
      <c r="V488" s="45">
        <f t="shared" si="32"/>
        <v>272</v>
      </c>
      <c r="W488" s="44">
        <v>44772</v>
      </c>
      <c r="X488" s="46">
        <f t="shared" si="33"/>
        <v>191</v>
      </c>
      <c r="Y488" s="47">
        <f t="shared" si="34"/>
        <v>0.70220588235294112</v>
      </c>
      <c r="AA488" s="44">
        <f>VLOOKUP(A488,'[2]BASE 2022'!$E$5:$EU$1115,87,0)</f>
        <v>0</v>
      </c>
      <c r="AB488" s="44">
        <f>VLOOKUP(A488,'[2]BASE 2022'!$E$5:$EU$1115,86,0)</f>
        <v>0</v>
      </c>
    </row>
    <row r="489" spans="1:28" ht="17.25" customHeight="1" x14ac:dyDescent="0.3">
      <c r="A489" s="35">
        <v>478</v>
      </c>
      <c r="B489" s="17">
        <v>44578</v>
      </c>
      <c r="C489" s="18">
        <v>44580</v>
      </c>
      <c r="D489" s="31" t="s">
        <v>2476</v>
      </c>
      <c r="E489" s="20" t="s">
        <v>304</v>
      </c>
      <c r="F489" s="20" t="s">
        <v>971</v>
      </c>
      <c r="G489" s="36">
        <v>77000000</v>
      </c>
      <c r="H489" s="19">
        <v>44913</v>
      </c>
      <c r="I489" s="21" t="s">
        <v>351</v>
      </c>
      <c r="J489" s="34" t="s">
        <v>1945</v>
      </c>
      <c r="K489" s="22"/>
      <c r="L489" s="37">
        <v>0</v>
      </c>
      <c r="M489" s="25">
        <v>0</v>
      </c>
      <c r="N489" s="24">
        <f t="shared" si="31"/>
        <v>77000000</v>
      </c>
      <c r="O489" s="39">
        <v>0.57657657657657657</v>
      </c>
      <c r="P489" s="27"/>
      <c r="Q489" s="28"/>
      <c r="R489" s="38"/>
      <c r="T489" s="19">
        <v>44578</v>
      </c>
      <c r="V489" s="45">
        <f t="shared" si="32"/>
        <v>333</v>
      </c>
      <c r="W489" s="44">
        <v>44772</v>
      </c>
      <c r="X489" s="46">
        <f t="shared" si="33"/>
        <v>192</v>
      </c>
      <c r="Y489" s="47">
        <f t="shared" si="34"/>
        <v>0.57657657657657657</v>
      </c>
      <c r="AA489" s="44">
        <f>VLOOKUP(A489,'[2]BASE 2022'!$E$5:$EU$1115,87,0)</f>
        <v>0</v>
      </c>
      <c r="AB489" s="44">
        <f>VLOOKUP(A489,'[2]BASE 2022'!$E$5:$EU$1115,86,0)</f>
        <v>0</v>
      </c>
    </row>
    <row r="490" spans="1:28" ht="17.25" customHeight="1" x14ac:dyDescent="0.3">
      <c r="A490" s="35">
        <v>479</v>
      </c>
      <c r="B490" s="17">
        <v>44579</v>
      </c>
      <c r="C490" s="18">
        <v>44580</v>
      </c>
      <c r="D490" s="31" t="s">
        <v>2476</v>
      </c>
      <c r="E490" s="20" t="s">
        <v>450</v>
      </c>
      <c r="F490" s="20" t="s">
        <v>972</v>
      </c>
      <c r="G490" s="36">
        <v>77050000</v>
      </c>
      <c r="H490" s="19">
        <v>44913</v>
      </c>
      <c r="I490" s="21" t="s">
        <v>351</v>
      </c>
      <c r="J490" s="34" t="s">
        <v>1946</v>
      </c>
      <c r="K490" s="22"/>
      <c r="L490" s="37">
        <v>0</v>
      </c>
      <c r="M490" s="25">
        <v>0</v>
      </c>
      <c r="N490" s="24">
        <f t="shared" si="31"/>
        <v>77050000</v>
      </c>
      <c r="O490" s="39">
        <v>0.57657657657657657</v>
      </c>
      <c r="P490" s="27"/>
      <c r="Q490" s="28"/>
      <c r="R490" s="38"/>
      <c r="T490" s="19">
        <v>44579</v>
      </c>
      <c r="V490" s="45">
        <f t="shared" si="32"/>
        <v>333</v>
      </c>
      <c r="W490" s="44">
        <v>44772</v>
      </c>
      <c r="X490" s="46">
        <f t="shared" si="33"/>
        <v>192</v>
      </c>
      <c r="Y490" s="47">
        <f t="shared" si="34"/>
        <v>0.57657657657657657</v>
      </c>
      <c r="AA490" s="44">
        <f>VLOOKUP(A490,'[2]BASE 2022'!$E$5:$EU$1115,87,0)</f>
        <v>0</v>
      </c>
      <c r="AB490" s="44">
        <f>VLOOKUP(A490,'[2]BASE 2022'!$E$5:$EU$1115,86,0)</f>
        <v>0</v>
      </c>
    </row>
    <row r="491" spans="1:28" ht="17.25" customHeight="1" x14ac:dyDescent="0.3">
      <c r="A491" s="35">
        <v>480</v>
      </c>
      <c r="B491" s="17">
        <v>44578</v>
      </c>
      <c r="C491" s="18">
        <v>44582</v>
      </c>
      <c r="D491" s="31" t="s">
        <v>2477</v>
      </c>
      <c r="E491" s="20" t="s">
        <v>355</v>
      </c>
      <c r="F491" s="20" t="s">
        <v>973</v>
      </c>
      <c r="G491" s="36">
        <v>19800000</v>
      </c>
      <c r="H491" s="19">
        <v>44762</v>
      </c>
      <c r="I491" s="21" t="s">
        <v>351</v>
      </c>
      <c r="J491" s="34" t="s">
        <v>1947</v>
      </c>
      <c r="K491" s="22"/>
      <c r="L491" s="37">
        <v>0</v>
      </c>
      <c r="M491" s="25">
        <v>0</v>
      </c>
      <c r="N491" s="24">
        <f t="shared" si="31"/>
        <v>19800000</v>
      </c>
      <c r="O491" s="39">
        <v>1</v>
      </c>
      <c r="P491" s="27"/>
      <c r="Q491" s="28"/>
      <c r="R491" s="38"/>
      <c r="T491" s="19">
        <v>44579</v>
      </c>
      <c r="V491" s="45">
        <f t="shared" si="32"/>
        <v>180</v>
      </c>
      <c r="W491" s="44">
        <v>44772</v>
      </c>
      <c r="X491" s="46">
        <f t="shared" si="33"/>
        <v>190</v>
      </c>
      <c r="Y491" s="47">
        <f t="shared" si="34"/>
        <v>1.0555555555555556</v>
      </c>
      <c r="AA491" s="44">
        <f>VLOOKUP(A491,'[2]BASE 2022'!$E$5:$EU$1115,87,0)</f>
        <v>0</v>
      </c>
      <c r="AB491" s="44">
        <f>VLOOKUP(A491,'[2]BASE 2022'!$E$5:$EU$1115,86,0)</f>
        <v>0</v>
      </c>
    </row>
    <row r="492" spans="1:28" ht="17.25" customHeight="1" x14ac:dyDescent="0.3">
      <c r="A492" s="35">
        <v>481</v>
      </c>
      <c r="B492" s="17">
        <v>44578</v>
      </c>
      <c r="C492" s="18">
        <v>44580</v>
      </c>
      <c r="D492" s="31" t="s">
        <v>2476</v>
      </c>
      <c r="E492" s="20" t="s">
        <v>540</v>
      </c>
      <c r="F492" s="20" t="s">
        <v>974</v>
      </c>
      <c r="G492" s="36">
        <v>84700000</v>
      </c>
      <c r="H492" s="19">
        <v>44913</v>
      </c>
      <c r="I492" s="21" t="s">
        <v>351</v>
      </c>
      <c r="J492" s="34" t="s">
        <v>1948</v>
      </c>
      <c r="K492" s="22"/>
      <c r="L492" s="37">
        <v>0</v>
      </c>
      <c r="M492" s="25">
        <v>0</v>
      </c>
      <c r="N492" s="24">
        <f t="shared" si="31"/>
        <v>84700000</v>
      </c>
      <c r="O492" s="39">
        <v>0.57657657657657657</v>
      </c>
      <c r="P492" s="27"/>
      <c r="Q492" s="28"/>
      <c r="R492" s="38"/>
      <c r="T492" s="19">
        <v>44579</v>
      </c>
      <c r="V492" s="45">
        <f t="shared" si="32"/>
        <v>333</v>
      </c>
      <c r="W492" s="44">
        <v>44772</v>
      </c>
      <c r="X492" s="46">
        <f t="shared" si="33"/>
        <v>192</v>
      </c>
      <c r="Y492" s="47">
        <f t="shared" si="34"/>
        <v>0.57657657657657657</v>
      </c>
      <c r="AA492" s="44">
        <f>VLOOKUP(A492,'[2]BASE 2022'!$E$5:$EU$1115,87,0)</f>
        <v>0</v>
      </c>
      <c r="AB492" s="44">
        <f>VLOOKUP(A492,'[2]BASE 2022'!$E$5:$EU$1115,86,0)</f>
        <v>0</v>
      </c>
    </row>
    <row r="493" spans="1:28" ht="17.25" customHeight="1" x14ac:dyDescent="0.3">
      <c r="A493" s="35">
        <v>482</v>
      </c>
      <c r="B493" s="17">
        <v>44578</v>
      </c>
      <c r="C493" s="18">
        <v>44580</v>
      </c>
      <c r="D493" s="31" t="s">
        <v>2476</v>
      </c>
      <c r="E493" s="20" t="s">
        <v>2584</v>
      </c>
      <c r="F493" s="20" t="s">
        <v>975</v>
      </c>
      <c r="G493" s="36">
        <v>104500000</v>
      </c>
      <c r="H493" s="19">
        <v>44913</v>
      </c>
      <c r="I493" s="21" t="s">
        <v>351</v>
      </c>
      <c r="J493" s="34" t="s">
        <v>1949</v>
      </c>
      <c r="K493" s="22"/>
      <c r="L493" s="37">
        <v>0</v>
      </c>
      <c r="M493" s="25">
        <v>0</v>
      </c>
      <c r="N493" s="24">
        <f t="shared" si="31"/>
        <v>104500000</v>
      </c>
      <c r="O493" s="39">
        <v>0.57657657657657657</v>
      </c>
      <c r="P493" s="27"/>
      <c r="Q493" s="28"/>
      <c r="R493" s="38"/>
      <c r="T493" s="19">
        <v>44579</v>
      </c>
      <c r="V493" s="45">
        <f t="shared" si="32"/>
        <v>333</v>
      </c>
      <c r="W493" s="44">
        <v>44772</v>
      </c>
      <c r="X493" s="46">
        <f t="shared" si="33"/>
        <v>192</v>
      </c>
      <c r="Y493" s="47">
        <f t="shared" si="34"/>
        <v>0.57657657657657657</v>
      </c>
      <c r="AA493" s="44">
        <f>VLOOKUP(A493,'[2]BASE 2022'!$E$5:$EU$1115,87,0)</f>
        <v>0</v>
      </c>
      <c r="AB493" s="44">
        <f>VLOOKUP(A493,'[2]BASE 2022'!$E$5:$EU$1115,86,0)</f>
        <v>0</v>
      </c>
    </row>
    <row r="494" spans="1:28" ht="17.25" customHeight="1" x14ac:dyDescent="0.3">
      <c r="A494" s="35">
        <v>483</v>
      </c>
      <c r="B494" s="17">
        <v>44578</v>
      </c>
      <c r="C494" s="18">
        <v>44580</v>
      </c>
      <c r="D494" s="31" t="s">
        <v>2476</v>
      </c>
      <c r="E494" s="20" t="s">
        <v>328</v>
      </c>
      <c r="F494" s="20" t="s">
        <v>762</v>
      </c>
      <c r="G494" s="36">
        <v>57783000</v>
      </c>
      <c r="H494" s="19">
        <v>44913</v>
      </c>
      <c r="I494" s="21" t="s">
        <v>351</v>
      </c>
      <c r="J494" s="34" t="s">
        <v>1950</v>
      </c>
      <c r="K494" s="22"/>
      <c r="L494" s="37">
        <v>0</v>
      </c>
      <c r="M494" s="25">
        <v>0</v>
      </c>
      <c r="N494" s="24">
        <f t="shared" si="31"/>
        <v>57783000</v>
      </c>
      <c r="O494" s="39">
        <v>0.57657657657657657</v>
      </c>
      <c r="P494" s="27"/>
      <c r="Q494" s="28"/>
      <c r="R494" s="38"/>
      <c r="T494" s="19">
        <v>44579</v>
      </c>
      <c r="V494" s="45">
        <f t="shared" si="32"/>
        <v>333</v>
      </c>
      <c r="W494" s="44">
        <v>44772</v>
      </c>
      <c r="X494" s="46">
        <f t="shared" si="33"/>
        <v>192</v>
      </c>
      <c r="Y494" s="47">
        <f t="shared" si="34"/>
        <v>0.57657657657657657</v>
      </c>
      <c r="AA494" s="44">
        <f>VLOOKUP(A494,'[2]BASE 2022'!$E$5:$EU$1115,87,0)</f>
        <v>0</v>
      </c>
      <c r="AB494" s="44">
        <f>VLOOKUP(A494,'[2]BASE 2022'!$E$5:$EU$1115,86,0)</f>
        <v>0</v>
      </c>
    </row>
    <row r="495" spans="1:28" ht="17.25" customHeight="1" x14ac:dyDescent="0.3">
      <c r="A495" s="35">
        <v>484</v>
      </c>
      <c r="B495" s="17">
        <v>44578</v>
      </c>
      <c r="C495" s="18">
        <v>44581</v>
      </c>
      <c r="D495" s="31" t="s">
        <v>2476</v>
      </c>
      <c r="E495" s="20" t="s">
        <v>60</v>
      </c>
      <c r="F495" s="20" t="s">
        <v>976</v>
      </c>
      <c r="G495" s="36">
        <v>96305000</v>
      </c>
      <c r="H495" s="19">
        <v>44914</v>
      </c>
      <c r="I495" s="21" t="s">
        <v>351</v>
      </c>
      <c r="J495" s="34" t="s">
        <v>1951</v>
      </c>
      <c r="K495" s="22"/>
      <c r="L495" s="37">
        <v>0</v>
      </c>
      <c r="M495" s="25">
        <v>0</v>
      </c>
      <c r="N495" s="24">
        <f t="shared" si="31"/>
        <v>96305000</v>
      </c>
      <c r="O495" s="39">
        <v>0.57357357357357353</v>
      </c>
      <c r="P495" s="27"/>
      <c r="Q495" s="28"/>
      <c r="R495" s="38"/>
      <c r="T495" s="19">
        <v>44579</v>
      </c>
      <c r="V495" s="45">
        <f t="shared" si="32"/>
        <v>333</v>
      </c>
      <c r="W495" s="44">
        <v>44772</v>
      </c>
      <c r="X495" s="46">
        <f t="shared" si="33"/>
        <v>191</v>
      </c>
      <c r="Y495" s="47">
        <f t="shared" si="34"/>
        <v>0.57357357357357353</v>
      </c>
      <c r="AA495" s="44">
        <f>VLOOKUP(A495,'[2]BASE 2022'!$E$5:$EU$1115,87,0)</f>
        <v>0</v>
      </c>
      <c r="AB495" s="44">
        <f>VLOOKUP(A495,'[2]BASE 2022'!$E$5:$EU$1115,86,0)</f>
        <v>0</v>
      </c>
    </row>
    <row r="496" spans="1:28" ht="17.25" customHeight="1" x14ac:dyDescent="0.3">
      <c r="A496" s="35">
        <v>485</v>
      </c>
      <c r="B496" s="17">
        <v>44578</v>
      </c>
      <c r="C496" s="18">
        <v>44582</v>
      </c>
      <c r="D496" s="31" t="s">
        <v>2476</v>
      </c>
      <c r="E496" s="20" t="s">
        <v>2393</v>
      </c>
      <c r="F496" s="20" t="s">
        <v>977</v>
      </c>
      <c r="G496" s="36">
        <v>92400000</v>
      </c>
      <c r="H496" s="19">
        <v>44915</v>
      </c>
      <c r="I496" s="21" t="s">
        <v>351</v>
      </c>
      <c r="J496" s="34" t="s">
        <v>1952</v>
      </c>
      <c r="K496" s="22"/>
      <c r="L496" s="37">
        <v>0</v>
      </c>
      <c r="M496" s="25">
        <v>0</v>
      </c>
      <c r="N496" s="24">
        <f t="shared" si="31"/>
        <v>92400000</v>
      </c>
      <c r="O496" s="39">
        <v>0.57057057057057059</v>
      </c>
      <c r="P496" s="27"/>
      <c r="Q496" s="28"/>
      <c r="R496" s="38"/>
      <c r="T496" s="19">
        <v>44579</v>
      </c>
      <c r="V496" s="45">
        <f t="shared" si="32"/>
        <v>333</v>
      </c>
      <c r="W496" s="44">
        <v>44772</v>
      </c>
      <c r="X496" s="46">
        <f t="shared" si="33"/>
        <v>190</v>
      </c>
      <c r="Y496" s="47">
        <f t="shared" si="34"/>
        <v>0.57057057057057059</v>
      </c>
      <c r="AA496" s="44">
        <f>VLOOKUP(A496,'[2]BASE 2022'!$E$5:$EU$1115,87,0)</f>
        <v>0</v>
      </c>
      <c r="AB496" s="44">
        <f>VLOOKUP(A496,'[2]BASE 2022'!$E$5:$EU$1115,86,0)</f>
        <v>0</v>
      </c>
    </row>
    <row r="497" spans="1:28" ht="17.25" customHeight="1" x14ac:dyDescent="0.3">
      <c r="A497" s="35">
        <v>486</v>
      </c>
      <c r="B497" s="17">
        <v>44578</v>
      </c>
      <c r="C497" s="18">
        <v>44581</v>
      </c>
      <c r="D497" s="31" t="s">
        <v>2476</v>
      </c>
      <c r="E497" s="20" t="s">
        <v>56</v>
      </c>
      <c r="F497" s="20" t="s">
        <v>978</v>
      </c>
      <c r="G497" s="36">
        <v>74800000</v>
      </c>
      <c r="H497" s="19">
        <v>44914</v>
      </c>
      <c r="I497" s="21" t="s">
        <v>351</v>
      </c>
      <c r="J497" s="34" t="s">
        <v>1953</v>
      </c>
      <c r="K497" s="22"/>
      <c r="L497" s="37">
        <v>0</v>
      </c>
      <c r="M497" s="25">
        <v>0</v>
      </c>
      <c r="N497" s="24">
        <f t="shared" si="31"/>
        <v>74800000</v>
      </c>
      <c r="O497" s="39">
        <v>0.57357357357357353</v>
      </c>
      <c r="P497" s="27"/>
      <c r="Q497" s="28"/>
      <c r="R497" s="38"/>
      <c r="T497" s="19">
        <v>44579</v>
      </c>
      <c r="V497" s="45">
        <f t="shared" si="32"/>
        <v>333</v>
      </c>
      <c r="W497" s="44">
        <v>44772</v>
      </c>
      <c r="X497" s="46">
        <f t="shared" si="33"/>
        <v>191</v>
      </c>
      <c r="Y497" s="47">
        <f t="shared" si="34"/>
        <v>0.57357357357357353</v>
      </c>
      <c r="AA497" s="44">
        <f>VLOOKUP(A497,'[2]BASE 2022'!$E$5:$EU$1115,87,0)</f>
        <v>0</v>
      </c>
      <c r="AB497" s="44">
        <f>VLOOKUP(A497,'[2]BASE 2022'!$E$5:$EU$1115,86,0)</f>
        <v>0</v>
      </c>
    </row>
    <row r="498" spans="1:28" ht="17.25" customHeight="1" x14ac:dyDescent="0.3">
      <c r="A498" s="35">
        <v>487</v>
      </c>
      <c r="B498" s="17">
        <v>44578</v>
      </c>
      <c r="C498" s="18">
        <v>44580</v>
      </c>
      <c r="D498" s="31" t="s">
        <v>2476</v>
      </c>
      <c r="E498" s="20" t="s">
        <v>61</v>
      </c>
      <c r="F498" s="20" t="s">
        <v>979</v>
      </c>
      <c r="G498" s="36">
        <v>104500000</v>
      </c>
      <c r="H498" s="19">
        <v>44913</v>
      </c>
      <c r="I498" s="21" t="s">
        <v>351</v>
      </c>
      <c r="J498" s="34" t="s">
        <v>1954</v>
      </c>
      <c r="K498" s="22"/>
      <c r="L498" s="37">
        <v>0</v>
      </c>
      <c r="M498" s="25">
        <v>0</v>
      </c>
      <c r="N498" s="24">
        <f t="shared" si="31"/>
        <v>104500000</v>
      </c>
      <c r="O498" s="39">
        <v>0.57657657657657657</v>
      </c>
      <c r="P498" s="27"/>
      <c r="Q498" s="28"/>
      <c r="R498" s="38"/>
      <c r="T498" s="19">
        <v>44579</v>
      </c>
      <c r="V498" s="45">
        <f t="shared" si="32"/>
        <v>333</v>
      </c>
      <c r="W498" s="44">
        <v>44772</v>
      </c>
      <c r="X498" s="46">
        <f t="shared" si="33"/>
        <v>192</v>
      </c>
      <c r="Y498" s="47">
        <f t="shared" si="34"/>
        <v>0.57657657657657657</v>
      </c>
      <c r="AA498" s="44">
        <f>VLOOKUP(A498,'[2]BASE 2022'!$E$5:$EU$1115,87,0)</f>
        <v>0</v>
      </c>
      <c r="AB498" s="44">
        <f>VLOOKUP(A498,'[2]BASE 2022'!$E$5:$EU$1115,86,0)</f>
        <v>0</v>
      </c>
    </row>
    <row r="499" spans="1:28" ht="17.25" customHeight="1" x14ac:dyDescent="0.3">
      <c r="A499" s="35">
        <v>488</v>
      </c>
      <c r="B499" s="17">
        <v>44578</v>
      </c>
      <c r="C499" s="18">
        <v>44581</v>
      </c>
      <c r="D499" s="31" t="s">
        <v>2476</v>
      </c>
      <c r="E499" s="20" t="s">
        <v>434</v>
      </c>
      <c r="F499" s="20" t="s">
        <v>948</v>
      </c>
      <c r="G499" s="36">
        <v>80300000</v>
      </c>
      <c r="H499" s="19">
        <v>44914</v>
      </c>
      <c r="I499" s="21" t="s">
        <v>351</v>
      </c>
      <c r="J499" s="34" t="s">
        <v>1955</v>
      </c>
      <c r="K499" s="22"/>
      <c r="L499" s="37">
        <v>0</v>
      </c>
      <c r="M499" s="25">
        <v>0</v>
      </c>
      <c r="N499" s="24">
        <f t="shared" si="31"/>
        <v>80300000</v>
      </c>
      <c r="O499" s="39">
        <v>0.57357357357357353</v>
      </c>
      <c r="P499" s="27"/>
      <c r="Q499" s="28"/>
      <c r="R499" s="38"/>
      <c r="T499" s="19">
        <v>44579</v>
      </c>
      <c r="V499" s="45">
        <f t="shared" si="32"/>
        <v>333</v>
      </c>
      <c r="W499" s="44">
        <v>44772</v>
      </c>
      <c r="X499" s="46">
        <f t="shared" si="33"/>
        <v>191</v>
      </c>
      <c r="Y499" s="47">
        <f t="shared" si="34"/>
        <v>0.57357357357357353</v>
      </c>
      <c r="AA499" s="44">
        <f>VLOOKUP(A499,'[2]BASE 2022'!$E$5:$EU$1115,87,0)</f>
        <v>0</v>
      </c>
      <c r="AB499" s="44">
        <f>VLOOKUP(A499,'[2]BASE 2022'!$E$5:$EU$1115,86,0)</f>
        <v>0</v>
      </c>
    </row>
    <row r="500" spans="1:28" ht="17.25" customHeight="1" x14ac:dyDescent="0.3">
      <c r="A500" s="35">
        <v>489</v>
      </c>
      <c r="B500" s="17">
        <v>44578</v>
      </c>
      <c r="C500" s="18">
        <v>44579</v>
      </c>
      <c r="D500" s="31" t="s">
        <v>2476</v>
      </c>
      <c r="E500" s="20" t="s">
        <v>1319</v>
      </c>
      <c r="F500" s="20" t="s">
        <v>980</v>
      </c>
      <c r="G500" s="36">
        <v>43800000</v>
      </c>
      <c r="H500" s="19">
        <v>44851</v>
      </c>
      <c r="I500" s="21" t="s">
        <v>351</v>
      </c>
      <c r="J500" s="34" t="s">
        <v>1956</v>
      </c>
      <c r="K500" s="22">
        <v>1</v>
      </c>
      <c r="L500" s="37">
        <v>21900000</v>
      </c>
      <c r="M500" s="25">
        <v>0</v>
      </c>
      <c r="N500" s="24">
        <f t="shared" si="31"/>
        <v>65700000</v>
      </c>
      <c r="O500" s="39">
        <v>0.7095588235294118</v>
      </c>
      <c r="P500" s="27"/>
      <c r="Q500" s="28"/>
      <c r="R500" s="38"/>
      <c r="T500" s="19">
        <v>44579</v>
      </c>
      <c r="V500" s="45">
        <f t="shared" si="32"/>
        <v>272</v>
      </c>
      <c r="W500" s="44">
        <v>44772</v>
      </c>
      <c r="X500" s="46">
        <f t="shared" si="33"/>
        <v>193</v>
      </c>
      <c r="Y500" s="47">
        <f t="shared" si="34"/>
        <v>0.7095588235294118</v>
      </c>
      <c r="AA500" s="44">
        <f>VLOOKUP(A500,'[2]BASE 2022'!$E$5:$EU$1115,87,0)</f>
        <v>44760</v>
      </c>
      <c r="AB500" s="44">
        <f>VLOOKUP(A500,'[2]BASE 2022'!$E$5:$EU$1115,86,0)</f>
        <v>44757</v>
      </c>
    </row>
    <row r="501" spans="1:28" ht="17.25" customHeight="1" x14ac:dyDescent="0.3">
      <c r="A501" s="35">
        <v>490</v>
      </c>
      <c r="B501" s="17">
        <v>44578</v>
      </c>
      <c r="C501" s="18">
        <v>44582</v>
      </c>
      <c r="D501" s="31" t="s">
        <v>2476</v>
      </c>
      <c r="E501" s="20" t="s">
        <v>200</v>
      </c>
      <c r="F501" s="20" t="s">
        <v>981</v>
      </c>
      <c r="G501" s="36">
        <v>96603700</v>
      </c>
      <c r="H501" s="19">
        <v>44924</v>
      </c>
      <c r="I501" s="21" t="s">
        <v>351</v>
      </c>
      <c r="J501" s="34" t="s">
        <v>1957</v>
      </c>
      <c r="K501" s="22"/>
      <c r="L501" s="37">
        <v>0</v>
      </c>
      <c r="M501" s="25">
        <v>0</v>
      </c>
      <c r="N501" s="24">
        <f t="shared" si="31"/>
        <v>96603700</v>
      </c>
      <c r="O501" s="39">
        <v>0.55555555555555558</v>
      </c>
      <c r="P501" s="27"/>
      <c r="Q501" s="28"/>
      <c r="R501" s="38"/>
      <c r="T501" s="19">
        <v>44579</v>
      </c>
      <c r="V501" s="45">
        <f t="shared" si="32"/>
        <v>342</v>
      </c>
      <c r="W501" s="44">
        <v>44772</v>
      </c>
      <c r="X501" s="46">
        <f t="shared" si="33"/>
        <v>190</v>
      </c>
      <c r="Y501" s="47">
        <f t="shared" si="34"/>
        <v>0.55555555555555558</v>
      </c>
      <c r="AA501" s="44">
        <f>VLOOKUP(A501,'[2]BASE 2022'!$E$5:$EU$1115,87,0)</f>
        <v>0</v>
      </c>
      <c r="AB501" s="44">
        <f>VLOOKUP(A501,'[2]BASE 2022'!$E$5:$EU$1115,86,0)</f>
        <v>0</v>
      </c>
    </row>
    <row r="502" spans="1:28" ht="17.25" customHeight="1" x14ac:dyDescent="0.3">
      <c r="A502" s="35">
        <v>491</v>
      </c>
      <c r="B502" s="17">
        <v>44578</v>
      </c>
      <c r="C502" s="18">
        <v>44580</v>
      </c>
      <c r="D502" s="31" t="s">
        <v>2476</v>
      </c>
      <c r="E502" s="20" t="s">
        <v>492</v>
      </c>
      <c r="F502" s="20" t="s">
        <v>982</v>
      </c>
      <c r="G502" s="36">
        <v>73325700</v>
      </c>
      <c r="H502" s="19">
        <v>44922</v>
      </c>
      <c r="I502" s="21" t="s">
        <v>351</v>
      </c>
      <c r="J502" s="34" t="s">
        <v>1958</v>
      </c>
      <c r="K502" s="22"/>
      <c r="L502" s="37">
        <v>0</v>
      </c>
      <c r="M502" s="25">
        <v>0</v>
      </c>
      <c r="N502" s="24">
        <f t="shared" si="31"/>
        <v>73325700</v>
      </c>
      <c r="O502" s="39">
        <v>0.56140350877192979</v>
      </c>
      <c r="P502" s="27"/>
      <c r="Q502" s="28"/>
      <c r="R502" s="38"/>
      <c r="T502" s="19">
        <v>44578</v>
      </c>
      <c r="V502" s="45">
        <f t="shared" si="32"/>
        <v>342</v>
      </c>
      <c r="W502" s="44">
        <v>44772</v>
      </c>
      <c r="X502" s="46">
        <f t="shared" si="33"/>
        <v>192</v>
      </c>
      <c r="Y502" s="47">
        <f t="shared" si="34"/>
        <v>0.56140350877192979</v>
      </c>
      <c r="AA502" s="44">
        <f>VLOOKUP(A502,'[2]BASE 2022'!$E$5:$EU$1115,87,0)</f>
        <v>0</v>
      </c>
      <c r="AB502" s="44">
        <f>VLOOKUP(A502,'[2]BASE 2022'!$E$5:$EU$1115,86,0)</f>
        <v>0</v>
      </c>
    </row>
    <row r="503" spans="1:28" ht="17.25" customHeight="1" x14ac:dyDescent="0.3">
      <c r="A503" s="35">
        <v>492</v>
      </c>
      <c r="B503" s="17">
        <v>44578</v>
      </c>
      <c r="C503" s="18">
        <v>44580</v>
      </c>
      <c r="D503" s="31" t="s">
        <v>2476</v>
      </c>
      <c r="E503" s="20" t="s">
        <v>2394</v>
      </c>
      <c r="F503" s="20" t="s">
        <v>983</v>
      </c>
      <c r="G503" s="36">
        <v>64596450</v>
      </c>
      <c r="H503" s="19">
        <v>44922</v>
      </c>
      <c r="I503" s="21" t="s">
        <v>351</v>
      </c>
      <c r="J503" s="34" t="s">
        <v>1959</v>
      </c>
      <c r="K503" s="22"/>
      <c r="L503" s="37">
        <v>0</v>
      </c>
      <c r="M503" s="25">
        <v>0</v>
      </c>
      <c r="N503" s="24">
        <f t="shared" si="31"/>
        <v>64596450</v>
      </c>
      <c r="O503" s="39">
        <v>0.56140350877192979</v>
      </c>
      <c r="P503" s="27"/>
      <c r="Q503" s="28"/>
      <c r="R503" s="38"/>
      <c r="T503" s="19">
        <v>44578</v>
      </c>
      <c r="V503" s="45">
        <f t="shared" si="32"/>
        <v>342</v>
      </c>
      <c r="W503" s="44">
        <v>44772</v>
      </c>
      <c r="X503" s="46">
        <f t="shared" si="33"/>
        <v>192</v>
      </c>
      <c r="Y503" s="47">
        <f t="shared" si="34"/>
        <v>0.56140350877192979</v>
      </c>
      <c r="AA503" s="44">
        <f>VLOOKUP(A503,'[2]BASE 2022'!$E$5:$EU$1115,87,0)</f>
        <v>0</v>
      </c>
      <c r="AB503" s="44">
        <f>VLOOKUP(A503,'[2]BASE 2022'!$E$5:$EU$1115,86,0)</f>
        <v>0</v>
      </c>
    </row>
    <row r="504" spans="1:28" ht="17.25" customHeight="1" x14ac:dyDescent="0.3">
      <c r="A504" s="35">
        <v>493</v>
      </c>
      <c r="B504" s="17">
        <v>44578</v>
      </c>
      <c r="C504" s="18">
        <v>44580</v>
      </c>
      <c r="D504" s="31" t="s">
        <v>2476</v>
      </c>
      <c r="E504" s="20" t="s">
        <v>545</v>
      </c>
      <c r="F504" s="20" t="s">
        <v>204</v>
      </c>
      <c r="G504" s="36">
        <v>64596450</v>
      </c>
      <c r="H504" s="19">
        <v>44922</v>
      </c>
      <c r="I504" s="21" t="s">
        <v>351</v>
      </c>
      <c r="J504" s="34" t="s">
        <v>1960</v>
      </c>
      <c r="K504" s="22"/>
      <c r="L504" s="37">
        <v>0</v>
      </c>
      <c r="M504" s="25">
        <v>0</v>
      </c>
      <c r="N504" s="24">
        <f t="shared" si="31"/>
        <v>64596450</v>
      </c>
      <c r="O504" s="39">
        <v>0.56140350877192979</v>
      </c>
      <c r="P504" s="27"/>
      <c r="Q504" s="28"/>
      <c r="R504" s="38"/>
      <c r="T504" s="19">
        <v>44578</v>
      </c>
      <c r="V504" s="45">
        <f t="shared" si="32"/>
        <v>342</v>
      </c>
      <c r="W504" s="44">
        <v>44772</v>
      </c>
      <c r="X504" s="46">
        <f t="shared" si="33"/>
        <v>192</v>
      </c>
      <c r="Y504" s="47">
        <f t="shared" si="34"/>
        <v>0.56140350877192979</v>
      </c>
      <c r="AA504" s="44">
        <f>VLOOKUP(A504,'[2]BASE 2022'!$E$5:$EU$1115,87,0)</f>
        <v>0</v>
      </c>
      <c r="AB504" s="44">
        <f>VLOOKUP(A504,'[2]BASE 2022'!$E$5:$EU$1115,86,0)</f>
        <v>0</v>
      </c>
    </row>
    <row r="505" spans="1:28" ht="17.25" customHeight="1" x14ac:dyDescent="0.3">
      <c r="A505" s="35">
        <v>494</v>
      </c>
      <c r="B505" s="17">
        <v>44578</v>
      </c>
      <c r="C505" s="18">
        <v>44580</v>
      </c>
      <c r="D505" s="31" t="s">
        <v>2476</v>
      </c>
      <c r="E505" s="20" t="s">
        <v>505</v>
      </c>
      <c r="F505" s="20" t="s">
        <v>204</v>
      </c>
      <c r="G505" s="36">
        <v>64767945</v>
      </c>
      <c r="H505" s="19">
        <v>44922</v>
      </c>
      <c r="I505" s="21" t="s">
        <v>351</v>
      </c>
      <c r="J505" s="34" t="s">
        <v>1961</v>
      </c>
      <c r="K505" s="22"/>
      <c r="L505" s="37">
        <v>0</v>
      </c>
      <c r="M505" s="25">
        <v>0</v>
      </c>
      <c r="N505" s="24">
        <f t="shared" si="31"/>
        <v>64767945</v>
      </c>
      <c r="O505" s="39">
        <v>0.56140350877192979</v>
      </c>
      <c r="P505" s="27"/>
      <c r="Q505" s="28"/>
      <c r="R505" s="38"/>
      <c r="T505" s="19">
        <v>44578</v>
      </c>
      <c r="V505" s="45">
        <f t="shared" si="32"/>
        <v>342</v>
      </c>
      <c r="W505" s="44">
        <v>44772</v>
      </c>
      <c r="X505" s="46">
        <f t="shared" si="33"/>
        <v>192</v>
      </c>
      <c r="Y505" s="47">
        <f t="shared" si="34"/>
        <v>0.56140350877192979</v>
      </c>
      <c r="AA505" s="44">
        <f>VLOOKUP(A505,'[2]BASE 2022'!$E$5:$EU$1115,87,0)</f>
        <v>0</v>
      </c>
      <c r="AB505" s="44">
        <f>VLOOKUP(A505,'[2]BASE 2022'!$E$5:$EU$1115,86,0)</f>
        <v>0</v>
      </c>
    </row>
    <row r="506" spans="1:28" ht="17.25" customHeight="1" x14ac:dyDescent="0.3">
      <c r="A506" s="35">
        <v>495</v>
      </c>
      <c r="B506" s="17">
        <v>44578</v>
      </c>
      <c r="C506" s="18">
        <v>44580</v>
      </c>
      <c r="D506" s="31" t="s">
        <v>2476</v>
      </c>
      <c r="E506" s="20" t="s">
        <v>1320</v>
      </c>
      <c r="F506" s="20" t="s">
        <v>104</v>
      </c>
      <c r="G506" s="36">
        <v>73325700</v>
      </c>
      <c r="H506" s="19">
        <v>44922</v>
      </c>
      <c r="I506" s="21" t="s">
        <v>351</v>
      </c>
      <c r="J506" s="34" t="s">
        <v>1962</v>
      </c>
      <c r="K506" s="22"/>
      <c r="L506" s="37">
        <v>0</v>
      </c>
      <c r="M506" s="25">
        <v>0</v>
      </c>
      <c r="N506" s="24">
        <f t="shared" si="31"/>
        <v>73325700</v>
      </c>
      <c r="O506" s="39">
        <v>0.56140350877192979</v>
      </c>
      <c r="P506" s="27"/>
      <c r="Q506" s="28"/>
      <c r="R506" s="38"/>
      <c r="T506" s="19">
        <v>44579</v>
      </c>
      <c r="V506" s="45">
        <f t="shared" si="32"/>
        <v>342</v>
      </c>
      <c r="W506" s="44">
        <v>44772</v>
      </c>
      <c r="X506" s="46">
        <f t="shared" si="33"/>
        <v>192</v>
      </c>
      <c r="Y506" s="47">
        <f t="shared" si="34"/>
        <v>0.56140350877192979</v>
      </c>
      <c r="AA506" s="44">
        <f>VLOOKUP(A506,'[2]BASE 2022'!$E$5:$EU$1115,87,0)</f>
        <v>0</v>
      </c>
      <c r="AB506" s="44">
        <f>VLOOKUP(A506,'[2]BASE 2022'!$E$5:$EU$1115,86,0)</f>
        <v>0</v>
      </c>
    </row>
    <row r="507" spans="1:28" ht="17.25" customHeight="1" x14ac:dyDescent="0.3">
      <c r="A507" s="35">
        <v>496</v>
      </c>
      <c r="B507" s="17">
        <v>44578</v>
      </c>
      <c r="C507" s="18">
        <v>44580</v>
      </c>
      <c r="D507" s="31" t="s">
        <v>2476</v>
      </c>
      <c r="E507" s="20" t="s">
        <v>1321</v>
      </c>
      <c r="F507" s="20" t="s">
        <v>984</v>
      </c>
      <c r="G507" s="36">
        <v>64767945</v>
      </c>
      <c r="H507" s="19">
        <v>44922</v>
      </c>
      <c r="I507" s="21" t="s">
        <v>351</v>
      </c>
      <c r="J507" s="34" t="s">
        <v>1963</v>
      </c>
      <c r="K507" s="22"/>
      <c r="L507" s="37">
        <v>0</v>
      </c>
      <c r="M507" s="25">
        <v>0</v>
      </c>
      <c r="N507" s="24">
        <f t="shared" si="31"/>
        <v>64767945</v>
      </c>
      <c r="O507" s="39">
        <v>0.56140350877192979</v>
      </c>
      <c r="P507" s="27"/>
      <c r="Q507" s="28"/>
      <c r="R507" s="38"/>
      <c r="T507" s="19">
        <v>44579</v>
      </c>
      <c r="V507" s="45">
        <f t="shared" si="32"/>
        <v>342</v>
      </c>
      <c r="W507" s="44">
        <v>44772</v>
      </c>
      <c r="X507" s="46">
        <f t="shared" si="33"/>
        <v>192</v>
      </c>
      <c r="Y507" s="47">
        <f t="shared" si="34"/>
        <v>0.56140350877192979</v>
      </c>
      <c r="AA507" s="44">
        <f>VLOOKUP(A507,'[2]BASE 2022'!$E$5:$EU$1115,87,0)</f>
        <v>0</v>
      </c>
      <c r="AB507" s="44">
        <f>VLOOKUP(A507,'[2]BASE 2022'!$E$5:$EU$1115,86,0)</f>
        <v>0</v>
      </c>
    </row>
    <row r="508" spans="1:28" ht="17.25" customHeight="1" x14ac:dyDescent="0.3">
      <c r="A508" s="35">
        <v>497</v>
      </c>
      <c r="B508" s="17">
        <v>44578</v>
      </c>
      <c r="C508" s="18">
        <v>44580</v>
      </c>
      <c r="D508" s="31" t="s">
        <v>2476</v>
      </c>
      <c r="E508" s="20" t="s">
        <v>247</v>
      </c>
      <c r="F508" s="20" t="s">
        <v>34</v>
      </c>
      <c r="G508" s="36">
        <v>65739750</v>
      </c>
      <c r="H508" s="19">
        <v>44928</v>
      </c>
      <c r="I508" s="21" t="s">
        <v>351</v>
      </c>
      <c r="J508" s="34" t="s">
        <v>1964</v>
      </c>
      <c r="K508" s="22"/>
      <c r="L508" s="37">
        <v>0</v>
      </c>
      <c r="M508" s="25">
        <v>0</v>
      </c>
      <c r="N508" s="24">
        <f t="shared" si="31"/>
        <v>65739750</v>
      </c>
      <c r="O508" s="39">
        <v>0.55172413793103448</v>
      </c>
      <c r="P508" s="27"/>
      <c r="Q508" s="28"/>
      <c r="R508" s="38"/>
      <c r="T508" s="19">
        <v>44579</v>
      </c>
      <c r="V508" s="45">
        <f t="shared" si="32"/>
        <v>348</v>
      </c>
      <c r="W508" s="44">
        <v>44772</v>
      </c>
      <c r="X508" s="46">
        <f t="shared" si="33"/>
        <v>192</v>
      </c>
      <c r="Y508" s="47">
        <f t="shared" si="34"/>
        <v>0.55172413793103448</v>
      </c>
      <c r="AA508" s="44">
        <f>VLOOKUP(A508,'[2]BASE 2022'!$E$5:$EU$1115,87,0)</f>
        <v>0</v>
      </c>
      <c r="AB508" s="44">
        <f>VLOOKUP(A508,'[2]BASE 2022'!$E$5:$EU$1115,86,0)</f>
        <v>0</v>
      </c>
    </row>
    <row r="509" spans="1:28" ht="17.25" customHeight="1" x14ac:dyDescent="0.3">
      <c r="A509" s="35">
        <v>498</v>
      </c>
      <c r="B509" s="17">
        <v>44578</v>
      </c>
      <c r="C509" s="18">
        <v>44580</v>
      </c>
      <c r="D509" s="31" t="s">
        <v>2476</v>
      </c>
      <c r="E509" s="20" t="s">
        <v>496</v>
      </c>
      <c r="F509" s="20" t="s">
        <v>62</v>
      </c>
      <c r="G509" s="36">
        <v>65739750</v>
      </c>
      <c r="H509" s="19">
        <v>44928</v>
      </c>
      <c r="I509" s="21" t="s">
        <v>351</v>
      </c>
      <c r="J509" s="34" t="s">
        <v>1965</v>
      </c>
      <c r="K509" s="22"/>
      <c r="L509" s="37">
        <v>0</v>
      </c>
      <c r="M509" s="25">
        <v>0</v>
      </c>
      <c r="N509" s="24">
        <f t="shared" si="31"/>
        <v>65739750</v>
      </c>
      <c r="O509" s="39">
        <v>0.55172413793103448</v>
      </c>
      <c r="P509" s="27"/>
      <c r="Q509" s="28"/>
      <c r="R509" s="38"/>
      <c r="T509" s="19">
        <v>44578</v>
      </c>
      <c r="V509" s="45">
        <f t="shared" si="32"/>
        <v>348</v>
      </c>
      <c r="W509" s="44">
        <v>44772</v>
      </c>
      <c r="X509" s="46">
        <f t="shared" si="33"/>
        <v>192</v>
      </c>
      <c r="Y509" s="47">
        <f t="shared" si="34"/>
        <v>0.55172413793103448</v>
      </c>
      <c r="AA509" s="44">
        <f>VLOOKUP(A509,'[2]BASE 2022'!$E$5:$EU$1115,87,0)</f>
        <v>0</v>
      </c>
      <c r="AB509" s="44">
        <f>VLOOKUP(A509,'[2]BASE 2022'!$E$5:$EU$1115,86,0)</f>
        <v>0</v>
      </c>
    </row>
    <row r="510" spans="1:28" ht="17.25" customHeight="1" x14ac:dyDescent="0.3">
      <c r="A510" s="35">
        <v>499</v>
      </c>
      <c r="B510" s="17">
        <v>44578</v>
      </c>
      <c r="C510" s="18">
        <v>44580</v>
      </c>
      <c r="D510" s="31" t="s">
        <v>2476</v>
      </c>
      <c r="E510" s="20" t="s">
        <v>1322</v>
      </c>
      <c r="F510" s="20" t="s">
        <v>62</v>
      </c>
      <c r="G510" s="36">
        <v>64596450</v>
      </c>
      <c r="H510" s="19">
        <v>44922</v>
      </c>
      <c r="I510" s="21" t="s">
        <v>351</v>
      </c>
      <c r="J510" s="34" t="s">
        <v>1966</v>
      </c>
      <c r="K510" s="22"/>
      <c r="L510" s="37">
        <v>0</v>
      </c>
      <c r="M510" s="25">
        <v>0</v>
      </c>
      <c r="N510" s="24">
        <f t="shared" si="31"/>
        <v>64596450</v>
      </c>
      <c r="O510" s="39">
        <v>0.56140350877192979</v>
      </c>
      <c r="P510" s="27"/>
      <c r="Q510" s="28"/>
      <c r="R510" s="38"/>
      <c r="T510" s="19">
        <v>44578</v>
      </c>
      <c r="V510" s="45">
        <f t="shared" si="32"/>
        <v>342</v>
      </c>
      <c r="W510" s="44">
        <v>44772</v>
      </c>
      <c r="X510" s="46">
        <f t="shared" si="33"/>
        <v>192</v>
      </c>
      <c r="Y510" s="47">
        <f t="shared" si="34"/>
        <v>0.56140350877192979</v>
      </c>
      <c r="AA510" s="44">
        <f>VLOOKUP(A510,'[2]BASE 2022'!$E$5:$EU$1115,87,0)</f>
        <v>0</v>
      </c>
      <c r="AB510" s="44">
        <f>VLOOKUP(A510,'[2]BASE 2022'!$E$5:$EU$1115,86,0)</f>
        <v>0</v>
      </c>
    </row>
    <row r="511" spans="1:28" ht="17.25" customHeight="1" x14ac:dyDescent="0.3">
      <c r="A511" s="35">
        <v>500</v>
      </c>
      <c r="B511" s="17">
        <v>44578</v>
      </c>
      <c r="C511" s="18">
        <v>44580</v>
      </c>
      <c r="D511" s="31" t="s">
        <v>2476</v>
      </c>
      <c r="E511" s="20" t="s">
        <v>318</v>
      </c>
      <c r="F511" s="20" t="s">
        <v>985</v>
      </c>
      <c r="G511" s="36">
        <v>58879950</v>
      </c>
      <c r="H511" s="19">
        <v>44892</v>
      </c>
      <c r="I511" s="21" t="s">
        <v>351</v>
      </c>
      <c r="J511" s="34" t="s">
        <v>1967</v>
      </c>
      <c r="K511" s="22"/>
      <c r="L511" s="37">
        <v>0</v>
      </c>
      <c r="M511" s="25">
        <v>0</v>
      </c>
      <c r="N511" s="24">
        <f t="shared" si="31"/>
        <v>58879950</v>
      </c>
      <c r="O511" s="39">
        <v>0.61538461538461542</v>
      </c>
      <c r="P511" s="27"/>
      <c r="Q511" s="28"/>
      <c r="R511" s="38"/>
      <c r="T511" s="19">
        <v>44578</v>
      </c>
      <c r="V511" s="45">
        <f t="shared" si="32"/>
        <v>312</v>
      </c>
      <c r="W511" s="44">
        <v>44772</v>
      </c>
      <c r="X511" s="46">
        <f t="shared" si="33"/>
        <v>192</v>
      </c>
      <c r="Y511" s="47">
        <f t="shared" si="34"/>
        <v>0.61538461538461542</v>
      </c>
      <c r="AA511" s="44">
        <f>VLOOKUP(A511,'[2]BASE 2022'!$E$5:$EU$1115,87,0)</f>
        <v>0</v>
      </c>
      <c r="AB511" s="44">
        <f>VLOOKUP(A511,'[2]BASE 2022'!$E$5:$EU$1115,86,0)</f>
        <v>0</v>
      </c>
    </row>
    <row r="512" spans="1:28" ht="17.25" customHeight="1" x14ac:dyDescent="0.3">
      <c r="A512" s="35">
        <v>501</v>
      </c>
      <c r="B512" s="17">
        <v>44578</v>
      </c>
      <c r="C512" s="18">
        <v>44580</v>
      </c>
      <c r="D512" s="31" t="s">
        <v>2476</v>
      </c>
      <c r="E512" s="20" t="s">
        <v>440</v>
      </c>
      <c r="F512" s="20" t="s">
        <v>986</v>
      </c>
      <c r="G512" s="36">
        <v>66836700</v>
      </c>
      <c r="H512" s="19">
        <v>44922</v>
      </c>
      <c r="I512" s="21" t="s">
        <v>351</v>
      </c>
      <c r="J512" s="34" t="s">
        <v>1968</v>
      </c>
      <c r="K512" s="22"/>
      <c r="L512" s="37">
        <v>0</v>
      </c>
      <c r="M512" s="25">
        <v>0</v>
      </c>
      <c r="N512" s="24">
        <f t="shared" si="31"/>
        <v>66836700</v>
      </c>
      <c r="O512" s="39">
        <v>0.56140350877192979</v>
      </c>
      <c r="P512" s="27"/>
      <c r="Q512" s="28"/>
      <c r="R512" s="38"/>
      <c r="T512" s="19">
        <v>44578</v>
      </c>
      <c r="V512" s="45">
        <f t="shared" si="32"/>
        <v>342</v>
      </c>
      <c r="W512" s="44">
        <v>44772</v>
      </c>
      <c r="X512" s="46">
        <f t="shared" si="33"/>
        <v>192</v>
      </c>
      <c r="Y512" s="47">
        <f t="shared" si="34"/>
        <v>0.56140350877192979</v>
      </c>
      <c r="AA512" s="44">
        <f>VLOOKUP(A512,'[2]BASE 2022'!$E$5:$EU$1115,87,0)</f>
        <v>0</v>
      </c>
      <c r="AB512" s="44">
        <f>VLOOKUP(A512,'[2]BASE 2022'!$E$5:$EU$1115,86,0)</f>
        <v>0</v>
      </c>
    </row>
    <row r="513" spans="1:28" ht="17.25" customHeight="1" x14ac:dyDescent="0.3">
      <c r="A513" s="35">
        <v>502</v>
      </c>
      <c r="B513" s="17">
        <v>44578</v>
      </c>
      <c r="C513" s="18">
        <v>44580</v>
      </c>
      <c r="D513" s="31" t="s">
        <v>2476</v>
      </c>
      <c r="E513" s="20" t="s">
        <v>131</v>
      </c>
      <c r="F513" s="20" t="s">
        <v>987</v>
      </c>
      <c r="G513" s="36">
        <v>34299000</v>
      </c>
      <c r="H513" s="19">
        <v>44760</v>
      </c>
      <c r="I513" s="21" t="s">
        <v>351</v>
      </c>
      <c r="J513" s="34" t="s">
        <v>1969</v>
      </c>
      <c r="K513" s="22"/>
      <c r="L513" s="37">
        <v>0</v>
      </c>
      <c r="M513" s="25">
        <v>0</v>
      </c>
      <c r="N513" s="24">
        <f t="shared" si="31"/>
        <v>34299000</v>
      </c>
      <c r="O513" s="39">
        <v>1</v>
      </c>
      <c r="P513" s="27"/>
      <c r="Q513" s="28"/>
      <c r="R513" s="38"/>
      <c r="T513" s="19">
        <v>44578</v>
      </c>
      <c r="V513" s="45">
        <f t="shared" si="32"/>
        <v>180</v>
      </c>
      <c r="W513" s="44">
        <v>44772</v>
      </c>
      <c r="X513" s="46">
        <f t="shared" si="33"/>
        <v>192</v>
      </c>
      <c r="Y513" s="47">
        <f t="shared" si="34"/>
        <v>1.0666666666666667</v>
      </c>
      <c r="AA513" s="44">
        <f>VLOOKUP(A513,'[2]BASE 2022'!$E$5:$EU$1115,87,0)</f>
        <v>0</v>
      </c>
      <c r="AB513" s="44">
        <f>VLOOKUP(A513,'[2]BASE 2022'!$E$5:$EU$1115,86,0)</f>
        <v>0</v>
      </c>
    </row>
    <row r="514" spans="1:28" ht="17.25" customHeight="1" x14ac:dyDescent="0.3">
      <c r="A514" s="35">
        <v>503</v>
      </c>
      <c r="B514" s="17">
        <v>44578</v>
      </c>
      <c r="C514" s="18">
        <v>44580</v>
      </c>
      <c r="D514" s="31" t="s">
        <v>2476</v>
      </c>
      <c r="E514" s="20" t="s">
        <v>343</v>
      </c>
      <c r="F514" s="20" t="s">
        <v>988</v>
      </c>
      <c r="G514" s="36">
        <v>64596450</v>
      </c>
      <c r="H514" s="19">
        <v>44922</v>
      </c>
      <c r="I514" s="21" t="s">
        <v>351</v>
      </c>
      <c r="J514" s="34" t="s">
        <v>1970</v>
      </c>
      <c r="K514" s="22"/>
      <c r="L514" s="37">
        <v>0</v>
      </c>
      <c r="M514" s="25">
        <v>0</v>
      </c>
      <c r="N514" s="24">
        <f t="shared" si="31"/>
        <v>64596450</v>
      </c>
      <c r="O514" s="39">
        <v>0.56140350877192979</v>
      </c>
      <c r="P514" s="27"/>
      <c r="Q514" s="28"/>
      <c r="R514" s="38"/>
      <c r="T514" s="19">
        <v>44578</v>
      </c>
      <c r="V514" s="45">
        <f t="shared" si="32"/>
        <v>342</v>
      </c>
      <c r="W514" s="44">
        <v>44772</v>
      </c>
      <c r="X514" s="46">
        <f t="shared" si="33"/>
        <v>192</v>
      </c>
      <c r="Y514" s="47">
        <f t="shared" si="34"/>
        <v>0.56140350877192979</v>
      </c>
      <c r="AA514" s="44">
        <f>VLOOKUP(A514,'[2]BASE 2022'!$E$5:$EU$1115,87,0)</f>
        <v>0</v>
      </c>
      <c r="AB514" s="44">
        <f>VLOOKUP(A514,'[2]BASE 2022'!$E$5:$EU$1115,86,0)</f>
        <v>0</v>
      </c>
    </row>
    <row r="515" spans="1:28" ht="17.25" customHeight="1" x14ac:dyDescent="0.3">
      <c r="A515" s="35">
        <v>504</v>
      </c>
      <c r="B515" s="17">
        <v>44578</v>
      </c>
      <c r="C515" s="18">
        <v>44580</v>
      </c>
      <c r="D515" s="31" t="s">
        <v>2476</v>
      </c>
      <c r="E515" s="20" t="s">
        <v>110</v>
      </c>
      <c r="F515" s="20" t="s">
        <v>103</v>
      </c>
      <c r="G515" s="36">
        <v>34299000</v>
      </c>
      <c r="H515" s="19">
        <v>44760</v>
      </c>
      <c r="I515" s="21" t="s">
        <v>351</v>
      </c>
      <c r="J515" s="34" t="s">
        <v>1971</v>
      </c>
      <c r="K515" s="22"/>
      <c r="L515" s="37">
        <v>0</v>
      </c>
      <c r="M515" s="25">
        <v>0</v>
      </c>
      <c r="N515" s="24">
        <f t="shared" si="31"/>
        <v>34299000</v>
      </c>
      <c r="O515" s="39">
        <v>1</v>
      </c>
      <c r="P515" s="27"/>
      <c r="Q515" s="28"/>
      <c r="R515" s="38"/>
      <c r="T515" s="19">
        <v>44578</v>
      </c>
      <c r="V515" s="45">
        <f t="shared" si="32"/>
        <v>180</v>
      </c>
      <c r="W515" s="44">
        <v>44772</v>
      </c>
      <c r="X515" s="46">
        <f t="shared" si="33"/>
        <v>192</v>
      </c>
      <c r="Y515" s="47">
        <f t="shared" si="34"/>
        <v>1.0666666666666667</v>
      </c>
      <c r="AA515" s="44">
        <f>VLOOKUP(A515,'[2]BASE 2022'!$E$5:$EU$1115,87,0)</f>
        <v>0</v>
      </c>
      <c r="AB515" s="44">
        <f>VLOOKUP(A515,'[2]BASE 2022'!$E$5:$EU$1115,86,0)</f>
        <v>0</v>
      </c>
    </row>
    <row r="516" spans="1:28" ht="17.25" customHeight="1" x14ac:dyDescent="0.3">
      <c r="A516" s="35">
        <v>505</v>
      </c>
      <c r="B516" s="17">
        <v>44582</v>
      </c>
      <c r="C516" s="18">
        <v>44586</v>
      </c>
      <c r="D516" s="31" t="s">
        <v>2476</v>
      </c>
      <c r="E516" s="20" t="s">
        <v>2395</v>
      </c>
      <c r="F516" s="20" t="s">
        <v>989</v>
      </c>
      <c r="G516" s="36">
        <v>64596450</v>
      </c>
      <c r="H516" s="19">
        <v>44928</v>
      </c>
      <c r="I516" s="21" t="s">
        <v>351</v>
      </c>
      <c r="J516" s="34" t="s">
        <v>1972</v>
      </c>
      <c r="K516" s="22"/>
      <c r="L516" s="37">
        <v>0</v>
      </c>
      <c r="M516" s="25">
        <v>0</v>
      </c>
      <c r="N516" s="24">
        <f t="shared" si="31"/>
        <v>64596450</v>
      </c>
      <c r="O516" s="39">
        <v>0.54385964912280704</v>
      </c>
      <c r="P516" s="27"/>
      <c r="Q516" s="28"/>
      <c r="R516" s="38"/>
      <c r="T516" s="19">
        <v>44585</v>
      </c>
      <c r="V516" s="45">
        <f t="shared" si="32"/>
        <v>342</v>
      </c>
      <c r="W516" s="44">
        <v>44772</v>
      </c>
      <c r="X516" s="46">
        <f t="shared" si="33"/>
        <v>186</v>
      </c>
      <c r="Y516" s="47">
        <f t="shared" si="34"/>
        <v>0.54385964912280704</v>
      </c>
      <c r="AA516" s="44">
        <f>VLOOKUP(A516,'[2]BASE 2022'!$E$5:$EU$1115,87,0)</f>
        <v>0</v>
      </c>
      <c r="AB516" s="44">
        <f>VLOOKUP(A516,'[2]BASE 2022'!$E$5:$EU$1115,86,0)</f>
        <v>0</v>
      </c>
    </row>
    <row r="517" spans="1:28" ht="17.25" customHeight="1" x14ac:dyDescent="0.3">
      <c r="A517" s="35">
        <v>506</v>
      </c>
      <c r="B517" s="17">
        <v>44578</v>
      </c>
      <c r="C517" s="18">
        <v>44580</v>
      </c>
      <c r="D517" s="31" t="s">
        <v>2476</v>
      </c>
      <c r="E517" s="20" t="s">
        <v>1323</v>
      </c>
      <c r="F517" s="20" t="s">
        <v>102</v>
      </c>
      <c r="G517" s="36">
        <v>64596450</v>
      </c>
      <c r="H517" s="19">
        <v>44922</v>
      </c>
      <c r="I517" s="21" t="s">
        <v>351</v>
      </c>
      <c r="J517" s="34" t="s">
        <v>1973</v>
      </c>
      <c r="K517" s="22"/>
      <c r="L517" s="37">
        <v>0</v>
      </c>
      <c r="M517" s="25">
        <v>0</v>
      </c>
      <c r="N517" s="24">
        <f t="shared" si="31"/>
        <v>64596450</v>
      </c>
      <c r="O517" s="39">
        <v>0.56140350877192979</v>
      </c>
      <c r="P517" s="27"/>
      <c r="Q517" s="28"/>
      <c r="R517" s="38"/>
      <c r="T517" s="19">
        <v>44578</v>
      </c>
      <c r="V517" s="45">
        <f t="shared" si="32"/>
        <v>342</v>
      </c>
      <c r="W517" s="44">
        <v>44772</v>
      </c>
      <c r="X517" s="46">
        <f t="shared" si="33"/>
        <v>192</v>
      </c>
      <c r="Y517" s="47">
        <f t="shared" si="34"/>
        <v>0.56140350877192979</v>
      </c>
      <c r="AA517" s="44">
        <f>VLOOKUP(A517,'[2]BASE 2022'!$E$5:$EU$1115,87,0)</f>
        <v>0</v>
      </c>
      <c r="AB517" s="44">
        <f>VLOOKUP(A517,'[2]BASE 2022'!$E$5:$EU$1115,86,0)</f>
        <v>0</v>
      </c>
    </row>
    <row r="518" spans="1:28" ht="17.25" customHeight="1" x14ac:dyDescent="0.3">
      <c r="A518" s="35">
        <v>507</v>
      </c>
      <c r="B518" s="17">
        <v>44578</v>
      </c>
      <c r="C518" s="18">
        <v>44580</v>
      </c>
      <c r="D518" s="31" t="s">
        <v>2476</v>
      </c>
      <c r="E518" s="20" t="s">
        <v>114</v>
      </c>
      <c r="F518" s="20" t="s">
        <v>113</v>
      </c>
      <c r="G518" s="36">
        <v>52221000</v>
      </c>
      <c r="H518" s="19">
        <v>44922</v>
      </c>
      <c r="I518" s="21" t="s">
        <v>351</v>
      </c>
      <c r="J518" s="34" t="s">
        <v>1974</v>
      </c>
      <c r="K518" s="22"/>
      <c r="L518" s="37">
        <v>0</v>
      </c>
      <c r="M518" s="25">
        <v>0</v>
      </c>
      <c r="N518" s="24">
        <f t="shared" si="31"/>
        <v>52221000</v>
      </c>
      <c r="O518" s="39">
        <v>0.56140350877192979</v>
      </c>
      <c r="P518" s="27"/>
      <c r="Q518" s="28"/>
      <c r="R518" s="38"/>
      <c r="T518" s="19">
        <v>44578</v>
      </c>
      <c r="V518" s="45">
        <f t="shared" si="32"/>
        <v>342</v>
      </c>
      <c r="W518" s="44">
        <v>44772</v>
      </c>
      <c r="X518" s="46">
        <f t="shared" si="33"/>
        <v>192</v>
      </c>
      <c r="Y518" s="47">
        <f t="shared" si="34"/>
        <v>0.56140350877192979</v>
      </c>
      <c r="AA518" s="44">
        <f>VLOOKUP(A518,'[2]BASE 2022'!$E$5:$EU$1115,87,0)</f>
        <v>0</v>
      </c>
      <c r="AB518" s="44">
        <f>VLOOKUP(A518,'[2]BASE 2022'!$E$5:$EU$1115,86,0)</f>
        <v>0</v>
      </c>
    </row>
    <row r="519" spans="1:28" ht="17.25" customHeight="1" x14ac:dyDescent="0.3">
      <c r="A519" s="35">
        <v>508</v>
      </c>
      <c r="B519" s="17">
        <v>44578</v>
      </c>
      <c r="C519" s="18">
        <v>44581</v>
      </c>
      <c r="D519" s="31" t="s">
        <v>2476</v>
      </c>
      <c r="E519" s="20" t="s">
        <v>157</v>
      </c>
      <c r="F519" s="20" t="s">
        <v>990</v>
      </c>
      <c r="G519" s="36">
        <v>88837500</v>
      </c>
      <c r="H519" s="19">
        <v>44930</v>
      </c>
      <c r="I519" s="21" t="s">
        <v>351</v>
      </c>
      <c r="J519" s="34" t="s">
        <v>1975</v>
      </c>
      <c r="K519" s="22"/>
      <c r="L519" s="37">
        <v>0</v>
      </c>
      <c r="M519" s="25">
        <v>0</v>
      </c>
      <c r="N519" s="24">
        <f t="shared" si="31"/>
        <v>88837500</v>
      </c>
      <c r="O519" s="39">
        <v>0.54727793696275073</v>
      </c>
      <c r="P519" s="27"/>
      <c r="Q519" s="28"/>
      <c r="R519" s="38"/>
      <c r="T519" s="19">
        <v>44579</v>
      </c>
      <c r="V519" s="45">
        <f t="shared" si="32"/>
        <v>349</v>
      </c>
      <c r="W519" s="44">
        <v>44772</v>
      </c>
      <c r="X519" s="46">
        <f t="shared" si="33"/>
        <v>191</v>
      </c>
      <c r="Y519" s="47">
        <f t="shared" si="34"/>
        <v>0.54727793696275073</v>
      </c>
      <c r="AA519" s="44">
        <f>VLOOKUP(A519,'[2]BASE 2022'!$E$5:$EU$1115,87,0)</f>
        <v>0</v>
      </c>
      <c r="AB519" s="44">
        <f>VLOOKUP(A519,'[2]BASE 2022'!$E$5:$EU$1115,86,0)</f>
        <v>0</v>
      </c>
    </row>
    <row r="520" spans="1:28" ht="17.25" customHeight="1" x14ac:dyDescent="0.3">
      <c r="A520" s="35">
        <v>509</v>
      </c>
      <c r="B520" s="17">
        <v>44578</v>
      </c>
      <c r="C520" s="18">
        <v>44579</v>
      </c>
      <c r="D520" s="31" t="s">
        <v>2476</v>
      </c>
      <c r="E520" s="20" t="s">
        <v>158</v>
      </c>
      <c r="F520" s="20" t="s">
        <v>991</v>
      </c>
      <c r="G520" s="36">
        <v>153985000</v>
      </c>
      <c r="H520" s="19">
        <v>45048</v>
      </c>
      <c r="I520" s="21" t="s">
        <v>351</v>
      </c>
      <c r="J520" s="34" t="s">
        <v>1976</v>
      </c>
      <c r="K520" s="22"/>
      <c r="L520" s="37">
        <v>0</v>
      </c>
      <c r="M520" s="25">
        <v>0</v>
      </c>
      <c r="N520" s="24">
        <f t="shared" si="31"/>
        <v>153985000</v>
      </c>
      <c r="O520" s="39">
        <v>0.4115138592750533</v>
      </c>
      <c r="P520" s="27"/>
      <c r="Q520" s="28"/>
      <c r="R520" s="38"/>
      <c r="T520" s="19">
        <v>44578</v>
      </c>
      <c r="V520" s="45">
        <f t="shared" si="32"/>
        <v>469</v>
      </c>
      <c r="W520" s="44">
        <v>44772</v>
      </c>
      <c r="X520" s="46">
        <f t="shared" si="33"/>
        <v>193</v>
      </c>
      <c r="Y520" s="47">
        <f t="shared" si="34"/>
        <v>0.4115138592750533</v>
      </c>
      <c r="AA520" s="44">
        <f>VLOOKUP(A520,'[2]BASE 2022'!$E$5:$EU$1115,87,0)</f>
        <v>0</v>
      </c>
      <c r="AB520" s="44">
        <f>VLOOKUP(A520,'[2]BASE 2022'!$E$5:$EU$1115,86,0)</f>
        <v>0</v>
      </c>
    </row>
    <row r="521" spans="1:28" ht="17.25" customHeight="1" x14ac:dyDescent="0.3">
      <c r="A521" s="35">
        <v>510</v>
      </c>
      <c r="B521" s="17">
        <v>44578</v>
      </c>
      <c r="C521" s="18">
        <v>44579</v>
      </c>
      <c r="D521" s="31" t="s">
        <v>2476</v>
      </c>
      <c r="E521" s="20" t="s">
        <v>445</v>
      </c>
      <c r="F521" s="20" t="s">
        <v>992</v>
      </c>
      <c r="G521" s="36">
        <v>63448000</v>
      </c>
      <c r="H521" s="19">
        <v>44918</v>
      </c>
      <c r="I521" s="21" t="s">
        <v>351</v>
      </c>
      <c r="J521" s="34" t="s">
        <v>1977</v>
      </c>
      <c r="K521" s="22"/>
      <c r="L521" s="37">
        <v>0</v>
      </c>
      <c r="M521" s="25">
        <v>0</v>
      </c>
      <c r="N521" s="24">
        <f t="shared" si="31"/>
        <v>63448000</v>
      </c>
      <c r="O521" s="39">
        <v>0.56932153392330387</v>
      </c>
      <c r="P521" s="27"/>
      <c r="Q521" s="28"/>
      <c r="R521" s="38"/>
      <c r="T521" s="19">
        <v>44578</v>
      </c>
      <c r="V521" s="45">
        <f t="shared" si="32"/>
        <v>339</v>
      </c>
      <c r="W521" s="44">
        <v>44772</v>
      </c>
      <c r="X521" s="46">
        <f t="shared" si="33"/>
        <v>193</v>
      </c>
      <c r="Y521" s="47">
        <f t="shared" si="34"/>
        <v>0.56932153392330387</v>
      </c>
      <c r="AA521" s="44">
        <f>VLOOKUP(A521,'[2]BASE 2022'!$E$5:$EU$1115,87,0)</f>
        <v>0</v>
      </c>
      <c r="AB521" s="44">
        <f>VLOOKUP(A521,'[2]BASE 2022'!$E$5:$EU$1115,86,0)</f>
        <v>0</v>
      </c>
    </row>
    <row r="522" spans="1:28" ht="17.25" customHeight="1" x14ac:dyDescent="0.3">
      <c r="A522" s="35">
        <v>511</v>
      </c>
      <c r="B522" s="17">
        <v>44578</v>
      </c>
      <c r="C522" s="18">
        <v>44580</v>
      </c>
      <c r="D522" s="31" t="s">
        <v>2476</v>
      </c>
      <c r="E522" s="20" t="s">
        <v>132</v>
      </c>
      <c r="F522" s="20" t="s">
        <v>993</v>
      </c>
      <c r="G522" s="36">
        <v>98931500</v>
      </c>
      <c r="H522" s="19">
        <v>44922</v>
      </c>
      <c r="I522" s="21" t="s">
        <v>351</v>
      </c>
      <c r="J522" s="34" t="s">
        <v>1978</v>
      </c>
      <c r="K522" s="22"/>
      <c r="L522" s="37">
        <v>0</v>
      </c>
      <c r="M522" s="25">
        <v>0</v>
      </c>
      <c r="N522" s="24">
        <f t="shared" si="31"/>
        <v>98931500</v>
      </c>
      <c r="O522" s="39">
        <v>0.56140350877192979</v>
      </c>
      <c r="P522" s="27"/>
      <c r="Q522" s="28"/>
      <c r="R522" s="38"/>
      <c r="T522" s="19">
        <v>44579</v>
      </c>
      <c r="V522" s="45">
        <f t="shared" si="32"/>
        <v>342</v>
      </c>
      <c r="W522" s="44">
        <v>44772</v>
      </c>
      <c r="X522" s="46">
        <f t="shared" si="33"/>
        <v>192</v>
      </c>
      <c r="Y522" s="47">
        <f t="shared" si="34"/>
        <v>0.56140350877192979</v>
      </c>
      <c r="AA522" s="44">
        <f>VLOOKUP(A522,'[2]BASE 2022'!$E$5:$EU$1115,87,0)</f>
        <v>0</v>
      </c>
      <c r="AB522" s="44">
        <f>VLOOKUP(A522,'[2]BASE 2022'!$E$5:$EU$1115,86,0)</f>
        <v>0</v>
      </c>
    </row>
    <row r="523" spans="1:28" ht="17.25" customHeight="1" x14ac:dyDescent="0.3">
      <c r="A523" s="35">
        <v>512</v>
      </c>
      <c r="B523" s="17">
        <v>44578</v>
      </c>
      <c r="C523" s="18">
        <v>44581</v>
      </c>
      <c r="D523" s="31" t="s">
        <v>2476</v>
      </c>
      <c r="E523" s="20" t="s">
        <v>327</v>
      </c>
      <c r="F523" s="20" t="s">
        <v>172</v>
      </c>
      <c r="G523" s="36">
        <v>64596450</v>
      </c>
      <c r="H523" s="19">
        <v>44923</v>
      </c>
      <c r="I523" s="21" t="s">
        <v>351</v>
      </c>
      <c r="J523" s="34" t="s">
        <v>1979</v>
      </c>
      <c r="K523" s="22"/>
      <c r="L523" s="37">
        <v>0</v>
      </c>
      <c r="M523" s="25">
        <v>0</v>
      </c>
      <c r="N523" s="24">
        <f t="shared" si="31"/>
        <v>64596450</v>
      </c>
      <c r="O523" s="39">
        <v>0.55847953216374269</v>
      </c>
      <c r="P523" s="27"/>
      <c r="Q523" s="28"/>
      <c r="R523" s="38"/>
      <c r="T523" s="19">
        <v>44581</v>
      </c>
      <c r="V523" s="45">
        <f t="shared" si="32"/>
        <v>342</v>
      </c>
      <c r="W523" s="44">
        <v>44772</v>
      </c>
      <c r="X523" s="46">
        <f t="shared" si="33"/>
        <v>191</v>
      </c>
      <c r="Y523" s="47">
        <f t="shared" si="34"/>
        <v>0.55847953216374269</v>
      </c>
      <c r="AA523" s="44">
        <f>VLOOKUP(A523,'[2]BASE 2022'!$E$5:$EU$1115,87,0)</f>
        <v>0</v>
      </c>
      <c r="AB523" s="44">
        <f>VLOOKUP(A523,'[2]BASE 2022'!$E$5:$EU$1115,86,0)</f>
        <v>0</v>
      </c>
    </row>
    <row r="524" spans="1:28" ht="17.25" customHeight="1" x14ac:dyDescent="0.3">
      <c r="A524" s="35">
        <v>513</v>
      </c>
      <c r="B524" s="17">
        <v>44578</v>
      </c>
      <c r="C524" s="18">
        <v>44581</v>
      </c>
      <c r="D524" s="31" t="s">
        <v>2476</v>
      </c>
      <c r="E524" s="20" t="s">
        <v>1324</v>
      </c>
      <c r="F524" s="20" t="s">
        <v>457</v>
      </c>
      <c r="G524" s="36">
        <v>75653500</v>
      </c>
      <c r="H524" s="19">
        <v>44923</v>
      </c>
      <c r="I524" s="21" t="s">
        <v>351</v>
      </c>
      <c r="J524" s="34" t="s">
        <v>1980</v>
      </c>
      <c r="K524" s="22"/>
      <c r="L524" s="37">
        <v>0</v>
      </c>
      <c r="M524" s="25">
        <v>0</v>
      </c>
      <c r="N524" s="24">
        <f t="shared" si="31"/>
        <v>75653500</v>
      </c>
      <c r="O524" s="39">
        <v>0.55847953216374269</v>
      </c>
      <c r="P524" s="27"/>
      <c r="Q524" s="28"/>
      <c r="R524" s="38"/>
      <c r="T524" s="19">
        <v>44581</v>
      </c>
      <c r="V524" s="45">
        <f t="shared" si="32"/>
        <v>342</v>
      </c>
      <c r="W524" s="44">
        <v>44772</v>
      </c>
      <c r="X524" s="46">
        <f t="shared" si="33"/>
        <v>191</v>
      </c>
      <c r="Y524" s="47">
        <f t="shared" si="34"/>
        <v>0.55847953216374269</v>
      </c>
      <c r="AA524" s="44">
        <f>VLOOKUP(A524,'[2]BASE 2022'!$E$5:$EU$1115,87,0)</f>
        <v>0</v>
      </c>
      <c r="AB524" s="44">
        <f>VLOOKUP(A524,'[2]BASE 2022'!$E$5:$EU$1115,86,0)</f>
        <v>0</v>
      </c>
    </row>
    <row r="525" spans="1:28" ht="17.25" customHeight="1" x14ac:dyDescent="0.3">
      <c r="A525" s="35">
        <v>514</v>
      </c>
      <c r="B525" s="17">
        <v>44578</v>
      </c>
      <c r="C525" s="18">
        <v>44580</v>
      </c>
      <c r="D525" s="31" t="s">
        <v>2476</v>
      </c>
      <c r="E525" s="20" t="s">
        <v>214</v>
      </c>
      <c r="F525" s="20" t="s">
        <v>994</v>
      </c>
      <c r="G525" s="36">
        <v>73645000</v>
      </c>
      <c r="H525" s="19">
        <v>44913</v>
      </c>
      <c r="I525" s="21" t="s">
        <v>351</v>
      </c>
      <c r="J525" s="34" t="s">
        <v>1981</v>
      </c>
      <c r="K525" s="22"/>
      <c r="L525" s="37">
        <v>0</v>
      </c>
      <c r="M525" s="25">
        <v>0</v>
      </c>
      <c r="N525" s="24">
        <f t="shared" ref="N525:N588" si="35">+G525+L525-M525</f>
        <v>73645000</v>
      </c>
      <c r="O525" s="39">
        <v>0.57657657657657657</v>
      </c>
      <c r="P525" s="27"/>
      <c r="Q525" s="28"/>
      <c r="R525" s="38"/>
      <c r="T525" s="19">
        <v>44579</v>
      </c>
      <c r="V525" s="45">
        <f t="shared" ref="V525:V588" si="36">+H525-C525</f>
        <v>333</v>
      </c>
      <c r="W525" s="44">
        <v>44772</v>
      </c>
      <c r="X525" s="46">
        <f t="shared" ref="X525:X588" si="37">+W525-C525</f>
        <v>192</v>
      </c>
      <c r="Y525" s="47">
        <f t="shared" ref="Y525:Y588" si="38">+X525/V525</f>
        <v>0.57657657657657657</v>
      </c>
      <c r="AA525" s="44">
        <f>VLOOKUP(A525,'[2]BASE 2022'!$E$5:$EU$1115,87,0)</f>
        <v>0</v>
      </c>
      <c r="AB525" s="44">
        <f>VLOOKUP(A525,'[2]BASE 2022'!$E$5:$EU$1115,86,0)</f>
        <v>0</v>
      </c>
    </row>
    <row r="526" spans="1:28" ht="17.25" customHeight="1" x14ac:dyDescent="0.3">
      <c r="A526" s="35">
        <v>515</v>
      </c>
      <c r="B526" s="17">
        <v>44578</v>
      </c>
      <c r="C526" s="18">
        <v>44580</v>
      </c>
      <c r="D526" s="31" t="s">
        <v>2476</v>
      </c>
      <c r="E526" s="20" t="s">
        <v>190</v>
      </c>
      <c r="F526" s="20" t="s">
        <v>995</v>
      </c>
      <c r="G526" s="36">
        <v>73645000</v>
      </c>
      <c r="H526" s="19">
        <v>44913</v>
      </c>
      <c r="I526" s="21" t="s">
        <v>351</v>
      </c>
      <c r="J526" s="34" t="s">
        <v>1982</v>
      </c>
      <c r="K526" s="22"/>
      <c r="L526" s="37">
        <v>0</v>
      </c>
      <c r="M526" s="25">
        <v>0</v>
      </c>
      <c r="N526" s="24">
        <f t="shared" si="35"/>
        <v>73645000</v>
      </c>
      <c r="O526" s="39">
        <v>0.57657657657657657</v>
      </c>
      <c r="P526" s="27"/>
      <c r="Q526" s="28"/>
      <c r="R526" s="38"/>
      <c r="T526" s="19">
        <v>44579</v>
      </c>
      <c r="V526" s="45">
        <f t="shared" si="36"/>
        <v>333</v>
      </c>
      <c r="W526" s="44">
        <v>44772</v>
      </c>
      <c r="X526" s="46">
        <f t="shared" si="37"/>
        <v>192</v>
      </c>
      <c r="Y526" s="47">
        <f t="shared" si="38"/>
        <v>0.57657657657657657</v>
      </c>
      <c r="AA526" s="44">
        <f>VLOOKUP(A526,'[2]BASE 2022'!$E$5:$EU$1115,87,0)</f>
        <v>0</v>
      </c>
      <c r="AB526" s="44">
        <f>VLOOKUP(A526,'[2]BASE 2022'!$E$5:$EU$1115,86,0)</f>
        <v>0</v>
      </c>
    </row>
    <row r="527" spans="1:28" ht="17.25" customHeight="1" x14ac:dyDescent="0.3">
      <c r="A527" s="35">
        <v>516</v>
      </c>
      <c r="B527" s="17">
        <v>44578</v>
      </c>
      <c r="C527" s="18">
        <v>44579</v>
      </c>
      <c r="D527" s="31" t="s">
        <v>2476</v>
      </c>
      <c r="E527" s="20" t="s">
        <v>1325</v>
      </c>
      <c r="F527" s="20" t="s">
        <v>996</v>
      </c>
      <c r="G527" s="36">
        <v>106513330</v>
      </c>
      <c r="H527" s="19">
        <v>44912</v>
      </c>
      <c r="I527" s="21" t="s">
        <v>351</v>
      </c>
      <c r="J527" s="34" t="s">
        <v>1983</v>
      </c>
      <c r="K527" s="22"/>
      <c r="L527" s="37">
        <v>0</v>
      </c>
      <c r="M527" s="25">
        <v>0</v>
      </c>
      <c r="N527" s="24">
        <f t="shared" si="35"/>
        <v>106513330</v>
      </c>
      <c r="O527" s="39">
        <v>0.57957957957957962</v>
      </c>
      <c r="P527" s="27"/>
      <c r="Q527" s="28"/>
      <c r="R527" s="38"/>
      <c r="T527" s="19">
        <v>44579</v>
      </c>
      <c r="V527" s="45">
        <f t="shared" si="36"/>
        <v>333</v>
      </c>
      <c r="W527" s="44">
        <v>44772</v>
      </c>
      <c r="X527" s="46">
        <f t="shared" si="37"/>
        <v>193</v>
      </c>
      <c r="Y527" s="47">
        <f t="shared" si="38"/>
        <v>0.57957957957957962</v>
      </c>
      <c r="AA527" s="44">
        <f>VLOOKUP(A527,'[2]BASE 2022'!$E$5:$EU$1115,87,0)</f>
        <v>0</v>
      </c>
      <c r="AB527" s="44">
        <f>VLOOKUP(A527,'[2]BASE 2022'!$E$5:$EU$1115,86,0)</f>
        <v>0</v>
      </c>
    </row>
    <row r="528" spans="1:28" ht="17.25" customHeight="1" x14ac:dyDescent="0.3">
      <c r="A528" s="35">
        <v>517</v>
      </c>
      <c r="B528" s="17">
        <v>44579</v>
      </c>
      <c r="C528" s="18">
        <v>44580</v>
      </c>
      <c r="D528" s="31" t="s">
        <v>2476</v>
      </c>
      <c r="E528" s="20" t="s">
        <v>2396</v>
      </c>
      <c r="F528" s="20" t="s">
        <v>997</v>
      </c>
      <c r="G528" s="36">
        <v>89507000</v>
      </c>
      <c r="H528" s="19">
        <v>44913</v>
      </c>
      <c r="I528" s="21" t="s">
        <v>351</v>
      </c>
      <c r="J528" s="34" t="s">
        <v>1984</v>
      </c>
      <c r="K528" s="22"/>
      <c r="L528" s="37">
        <v>0</v>
      </c>
      <c r="M528" s="25">
        <v>0</v>
      </c>
      <c r="N528" s="24">
        <f t="shared" si="35"/>
        <v>89507000</v>
      </c>
      <c r="O528" s="39">
        <v>0.57657657657657657</v>
      </c>
      <c r="P528" s="27"/>
      <c r="Q528" s="28"/>
      <c r="R528" s="38"/>
      <c r="T528" s="19">
        <v>44579</v>
      </c>
      <c r="V528" s="45">
        <f t="shared" si="36"/>
        <v>333</v>
      </c>
      <c r="W528" s="44">
        <v>44772</v>
      </c>
      <c r="X528" s="46">
        <f t="shared" si="37"/>
        <v>192</v>
      </c>
      <c r="Y528" s="47">
        <f t="shared" si="38"/>
        <v>0.57657657657657657</v>
      </c>
      <c r="AA528" s="44">
        <f>VLOOKUP(A528,'[2]BASE 2022'!$E$5:$EU$1115,87,0)</f>
        <v>0</v>
      </c>
      <c r="AB528" s="44">
        <f>VLOOKUP(A528,'[2]BASE 2022'!$E$5:$EU$1115,86,0)</f>
        <v>0</v>
      </c>
    </row>
    <row r="529" spans="1:28" ht="17.25" customHeight="1" x14ac:dyDescent="0.3">
      <c r="A529" s="35">
        <v>518</v>
      </c>
      <c r="B529" s="17">
        <v>44578</v>
      </c>
      <c r="C529" s="18">
        <v>44579</v>
      </c>
      <c r="D529" s="31" t="s">
        <v>2476</v>
      </c>
      <c r="E529" s="20" t="s">
        <v>501</v>
      </c>
      <c r="F529" s="20" t="s">
        <v>998</v>
      </c>
      <c r="G529" s="36">
        <v>89507000</v>
      </c>
      <c r="H529" s="19">
        <v>44912</v>
      </c>
      <c r="I529" s="21" t="s">
        <v>351</v>
      </c>
      <c r="J529" s="34" t="s">
        <v>1985</v>
      </c>
      <c r="K529" s="22"/>
      <c r="L529" s="37">
        <v>0</v>
      </c>
      <c r="M529" s="25">
        <v>0</v>
      </c>
      <c r="N529" s="24">
        <f t="shared" si="35"/>
        <v>89507000</v>
      </c>
      <c r="O529" s="39">
        <v>0.57957957957957962</v>
      </c>
      <c r="P529" s="27"/>
      <c r="Q529" s="28"/>
      <c r="R529" s="38"/>
      <c r="T529" s="19">
        <v>44579</v>
      </c>
      <c r="V529" s="45">
        <f t="shared" si="36"/>
        <v>333</v>
      </c>
      <c r="W529" s="44">
        <v>44772</v>
      </c>
      <c r="X529" s="46">
        <f t="shared" si="37"/>
        <v>193</v>
      </c>
      <c r="Y529" s="47">
        <f t="shared" si="38"/>
        <v>0.57957957957957962</v>
      </c>
      <c r="AA529" s="44">
        <f>VLOOKUP(A529,'[2]BASE 2022'!$E$5:$EU$1115,87,0)</f>
        <v>0</v>
      </c>
      <c r="AB529" s="44">
        <f>VLOOKUP(A529,'[2]BASE 2022'!$E$5:$EU$1115,86,0)</f>
        <v>0</v>
      </c>
    </row>
    <row r="530" spans="1:28" ht="17.25" customHeight="1" x14ac:dyDescent="0.3">
      <c r="A530" s="35">
        <v>519</v>
      </c>
      <c r="B530" s="17">
        <v>44579</v>
      </c>
      <c r="C530" s="18">
        <v>44580</v>
      </c>
      <c r="D530" s="31" t="s">
        <v>2476</v>
      </c>
      <c r="E530" s="20" t="s">
        <v>1326</v>
      </c>
      <c r="F530" s="20" t="s">
        <v>999</v>
      </c>
      <c r="G530" s="36">
        <v>73645000</v>
      </c>
      <c r="H530" s="19">
        <v>44913</v>
      </c>
      <c r="I530" s="21" t="s">
        <v>351</v>
      </c>
      <c r="J530" s="34" t="s">
        <v>1986</v>
      </c>
      <c r="K530" s="22"/>
      <c r="L530" s="37">
        <v>0</v>
      </c>
      <c r="M530" s="25">
        <v>0</v>
      </c>
      <c r="N530" s="24">
        <f t="shared" si="35"/>
        <v>73645000</v>
      </c>
      <c r="O530" s="39">
        <v>0.57657657657657657</v>
      </c>
      <c r="P530" s="27"/>
      <c r="Q530" s="28"/>
      <c r="R530" s="38"/>
      <c r="T530" s="19">
        <v>44579</v>
      </c>
      <c r="V530" s="45">
        <f t="shared" si="36"/>
        <v>333</v>
      </c>
      <c r="W530" s="44">
        <v>44772</v>
      </c>
      <c r="X530" s="46">
        <f t="shared" si="37"/>
        <v>192</v>
      </c>
      <c r="Y530" s="47">
        <f t="shared" si="38"/>
        <v>0.57657657657657657</v>
      </c>
      <c r="AA530" s="44">
        <f>VLOOKUP(A530,'[2]BASE 2022'!$E$5:$EU$1115,87,0)</f>
        <v>0</v>
      </c>
      <c r="AB530" s="44">
        <f>VLOOKUP(A530,'[2]BASE 2022'!$E$5:$EU$1115,86,0)</f>
        <v>0</v>
      </c>
    </row>
    <row r="531" spans="1:28" ht="17.25" customHeight="1" x14ac:dyDescent="0.3">
      <c r="A531" s="35">
        <v>520</v>
      </c>
      <c r="B531" s="17">
        <v>44578</v>
      </c>
      <c r="C531" s="18">
        <v>44585</v>
      </c>
      <c r="D531" s="31" t="s">
        <v>2476</v>
      </c>
      <c r="E531" s="20" t="s">
        <v>1327</v>
      </c>
      <c r="F531" s="20" t="s">
        <v>1000</v>
      </c>
      <c r="G531" s="36">
        <v>47510079.850000001</v>
      </c>
      <c r="H531" s="19">
        <v>44827</v>
      </c>
      <c r="I531" s="21" t="s">
        <v>2471</v>
      </c>
      <c r="J531" s="34" t="s">
        <v>1987</v>
      </c>
      <c r="K531" s="22"/>
      <c r="L531" s="37">
        <v>0</v>
      </c>
      <c r="M531" s="25">
        <v>0</v>
      </c>
      <c r="N531" s="24">
        <f t="shared" si="35"/>
        <v>47510079.850000001</v>
      </c>
      <c r="O531" s="39">
        <v>0.77272727272727271</v>
      </c>
      <c r="P531" s="27"/>
      <c r="Q531" s="28"/>
      <c r="R531" s="38"/>
      <c r="T531" s="19">
        <v>44585</v>
      </c>
      <c r="V531" s="45">
        <f t="shared" si="36"/>
        <v>242</v>
      </c>
      <c r="W531" s="44">
        <v>44772</v>
      </c>
      <c r="X531" s="46">
        <f t="shared" si="37"/>
        <v>187</v>
      </c>
      <c r="Y531" s="47">
        <f t="shared" si="38"/>
        <v>0.77272727272727271</v>
      </c>
      <c r="AA531" s="44">
        <f>VLOOKUP(A531,'[2]BASE 2022'!$E$5:$EU$1115,87,0)</f>
        <v>0</v>
      </c>
      <c r="AB531" s="44">
        <f>VLOOKUP(A531,'[2]BASE 2022'!$E$5:$EU$1115,86,0)</f>
        <v>0</v>
      </c>
    </row>
    <row r="532" spans="1:28" ht="17.25" customHeight="1" x14ac:dyDescent="0.3">
      <c r="A532" s="35">
        <v>521</v>
      </c>
      <c r="B532" s="17">
        <v>44578</v>
      </c>
      <c r="C532" s="18">
        <v>44580</v>
      </c>
      <c r="D532" s="31" t="s">
        <v>2476</v>
      </c>
      <c r="E532" s="20" t="s">
        <v>1328</v>
      </c>
      <c r="F532" s="20" t="s">
        <v>1001</v>
      </c>
      <c r="G532" s="36">
        <v>124810000</v>
      </c>
      <c r="H532" s="19">
        <v>44791</v>
      </c>
      <c r="I532" s="21" t="s">
        <v>351</v>
      </c>
      <c r="J532" s="34" t="s">
        <v>1988</v>
      </c>
      <c r="K532" s="22"/>
      <c r="L532" s="37">
        <v>0</v>
      </c>
      <c r="M532" s="25">
        <v>0</v>
      </c>
      <c r="N532" s="24">
        <f t="shared" si="35"/>
        <v>124810000</v>
      </c>
      <c r="O532" s="39">
        <v>0.90995260663507105</v>
      </c>
      <c r="P532" s="27"/>
      <c r="Q532" s="28"/>
      <c r="R532" s="38"/>
      <c r="T532" s="19">
        <v>44579</v>
      </c>
      <c r="V532" s="45">
        <f t="shared" si="36"/>
        <v>211</v>
      </c>
      <c r="W532" s="44">
        <v>44772</v>
      </c>
      <c r="X532" s="46">
        <f t="shared" si="37"/>
        <v>192</v>
      </c>
      <c r="Y532" s="47">
        <f t="shared" si="38"/>
        <v>0.90995260663507105</v>
      </c>
      <c r="AA532" s="44">
        <f>VLOOKUP(A532,'[2]BASE 2022'!$E$5:$EU$1115,87,0)</f>
        <v>44792</v>
      </c>
      <c r="AB532" s="44">
        <f>VLOOKUP(A532,'[2]BASE 2022'!$E$5:$EU$1115,86,0)</f>
        <v>44781</v>
      </c>
    </row>
    <row r="533" spans="1:28" ht="17.25" customHeight="1" x14ac:dyDescent="0.3">
      <c r="A533" s="35">
        <v>522</v>
      </c>
      <c r="B533" s="17">
        <v>44579</v>
      </c>
      <c r="C533" s="18">
        <v>44581</v>
      </c>
      <c r="D533" s="31" t="s">
        <v>2476</v>
      </c>
      <c r="E533" s="20" t="s">
        <v>1329</v>
      </c>
      <c r="F533" s="20" t="s">
        <v>1002</v>
      </c>
      <c r="G533" s="36">
        <v>49000000</v>
      </c>
      <c r="H533" s="19">
        <v>44792</v>
      </c>
      <c r="I533" s="21" t="s">
        <v>351</v>
      </c>
      <c r="J533" s="34" t="s">
        <v>1989</v>
      </c>
      <c r="K533" s="22"/>
      <c r="L533" s="37">
        <v>0</v>
      </c>
      <c r="M533" s="25">
        <v>0</v>
      </c>
      <c r="N533" s="24">
        <f t="shared" si="35"/>
        <v>49000000</v>
      </c>
      <c r="O533" s="39">
        <v>0.90521327014218012</v>
      </c>
      <c r="P533" s="27"/>
      <c r="Q533" s="28"/>
      <c r="R533" s="38"/>
      <c r="T533" s="19">
        <v>44580</v>
      </c>
      <c r="V533" s="45">
        <f t="shared" si="36"/>
        <v>211</v>
      </c>
      <c r="W533" s="44">
        <v>44772</v>
      </c>
      <c r="X533" s="46">
        <f t="shared" si="37"/>
        <v>191</v>
      </c>
      <c r="Y533" s="47">
        <f t="shared" si="38"/>
        <v>0.90521327014218012</v>
      </c>
      <c r="AA533" s="44">
        <f>VLOOKUP(A533,'[2]BASE 2022'!$E$5:$EU$1115,87,0)</f>
        <v>0</v>
      </c>
      <c r="AB533" s="44">
        <f>VLOOKUP(A533,'[2]BASE 2022'!$E$5:$EU$1115,86,0)</f>
        <v>0</v>
      </c>
    </row>
    <row r="534" spans="1:28" ht="17.25" customHeight="1" x14ac:dyDescent="0.3">
      <c r="A534" s="35">
        <v>523</v>
      </c>
      <c r="B534" s="17">
        <v>44578</v>
      </c>
      <c r="C534" s="18">
        <v>44580</v>
      </c>
      <c r="D534" s="31" t="s">
        <v>2476</v>
      </c>
      <c r="E534" s="20" t="s">
        <v>1330</v>
      </c>
      <c r="F534" s="20" t="s">
        <v>1003</v>
      </c>
      <c r="G534" s="36">
        <v>57890000</v>
      </c>
      <c r="H534" s="19">
        <v>44791</v>
      </c>
      <c r="I534" s="21" t="s">
        <v>351</v>
      </c>
      <c r="J534" s="34" t="s">
        <v>1990</v>
      </c>
      <c r="K534" s="22"/>
      <c r="L534" s="37">
        <v>0</v>
      </c>
      <c r="M534" s="25">
        <v>0</v>
      </c>
      <c r="N534" s="24">
        <f t="shared" si="35"/>
        <v>57890000</v>
      </c>
      <c r="O534" s="39">
        <v>0.90995260663507105</v>
      </c>
      <c r="P534" s="27"/>
      <c r="Q534" s="28"/>
      <c r="R534" s="38"/>
      <c r="T534" s="19">
        <v>44579</v>
      </c>
      <c r="V534" s="45">
        <f t="shared" si="36"/>
        <v>211</v>
      </c>
      <c r="W534" s="44">
        <v>44772</v>
      </c>
      <c r="X534" s="46">
        <f t="shared" si="37"/>
        <v>192</v>
      </c>
      <c r="Y534" s="47">
        <f t="shared" si="38"/>
        <v>0.90995260663507105</v>
      </c>
      <c r="AA534" s="44">
        <f>VLOOKUP(A534,'[2]BASE 2022'!$E$5:$EU$1115,87,0)</f>
        <v>44792</v>
      </c>
      <c r="AB534" s="44">
        <f>VLOOKUP(A534,'[2]BASE 2022'!$E$5:$EU$1115,86,0)</f>
        <v>44784</v>
      </c>
    </row>
    <row r="535" spans="1:28" ht="17.25" customHeight="1" x14ac:dyDescent="0.3">
      <c r="A535" s="35">
        <v>524</v>
      </c>
      <c r="B535" s="17">
        <v>44578</v>
      </c>
      <c r="C535" s="18">
        <v>44580</v>
      </c>
      <c r="D535" s="31" t="s">
        <v>2476</v>
      </c>
      <c r="E535" s="20" t="s">
        <v>2348</v>
      </c>
      <c r="F535" s="20" t="s">
        <v>1004</v>
      </c>
      <c r="G535" s="36">
        <v>88837500</v>
      </c>
      <c r="H535" s="19">
        <v>44929</v>
      </c>
      <c r="I535" s="21" t="s">
        <v>351</v>
      </c>
      <c r="J535" s="34" t="s">
        <v>1991</v>
      </c>
      <c r="K535" s="22"/>
      <c r="L535" s="37">
        <v>0</v>
      </c>
      <c r="M535" s="25">
        <v>0</v>
      </c>
      <c r="N535" s="24">
        <f t="shared" si="35"/>
        <v>88837500</v>
      </c>
      <c r="O535" s="39">
        <v>0.55014326647564471</v>
      </c>
      <c r="P535" s="27"/>
      <c r="Q535" s="28"/>
      <c r="R535" s="38"/>
      <c r="T535" s="19">
        <v>44579</v>
      </c>
      <c r="V535" s="45">
        <f t="shared" si="36"/>
        <v>349</v>
      </c>
      <c r="W535" s="44">
        <v>44772</v>
      </c>
      <c r="X535" s="46">
        <f t="shared" si="37"/>
        <v>192</v>
      </c>
      <c r="Y535" s="47">
        <f t="shared" si="38"/>
        <v>0.55014326647564471</v>
      </c>
      <c r="AA535" s="44">
        <f>VLOOKUP(A535,'[2]BASE 2022'!$E$5:$EU$1115,87,0)</f>
        <v>0</v>
      </c>
      <c r="AB535" s="44">
        <f>VLOOKUP(A535,'[2]BASE 2022'!$E$5:$EU$1115,86,0)</f>
        <v>0</v>
      </c>
    </row>
    <row r="536" spans="1:28" ht="17.25" customHeight="1" x14ac:dyDescent="0.3">
      <c r="A536" s="35">
        <v>525</v>
      </c>
      <c r="B536" s="17">
        <v>44578</v>
      </c>
      <c r="C536" s="18">
        <v>44579</v>
      </c>
      <c r="D536" s="31" t="s">
        <v>2476</v>
      </c>
      <c r="E536" s="20" t="s">
        <v>427</v>
      </c>
      <c r="F536" s="20" t="s">
        <v>1005</v>
      </c>
      <c r="G536" s="36">
        <v>46800000</v>
      </c>
      <c r="H536" s="19">
        <v>44759</v>
      </c>
      <c r="I536" s="21" t="s">
        <v>351</v>
      </c>
      <c r="J536" s="34" t="s">
        <v>1992</v>
      </c>
      <c r="K536" s="22"/>
      <c r="L536" s="37">
        <v>0</v>
      </c>
      <c r="M536" s="25">
        <v>0</v>
      </c>
      <c r="N536" s="24">
        <f t="shared" si="35"/>
        <v>46800000</v>
      </c>
      <c r="O536" s="39">
        <v>1</v>
      </c>
      <c r="P536" s="27"/>
      <c r="Q536" s="28"/>
      <c r="R536" s="38"/>
      <c r="T536" s="19">
        <v>44579</v>
      </c>
      <c r="V536" s="45">
        <f t="shared" si="36"/>
        <v>180</v>
      </c>
      <c r="W536" s="44">
        <v>44772</v>
      </c>
      <c r="X536" s="46">
        <f t="shared" si="37"/>
        <v>193</v>
      </c>
      <c r="Y536" s="47">
        <f t="shared" si="38"/>
        <v>1.0722222222222222</v>
      </c>
      <c r="AA536" s="44">
        <f>VLOOKUP(A536,'[2]BASE 2022'!$E$5:$EU$1115,87,0)</f>
        <v>0</v>
      </c>
      <c r="AB536" s="44">
        <f>VLOOKUP(A536,'[2]BASE 2022'!$E$5:$EU$1115,86,0)</f>
        <v>0</v>
      </c>
    </row>
    <row r="537" spans="1:28" ht="17.25" customHeight="1" x14ac:dyDescent="0.3">
      <c r="A537" s="35">
        <v>526</v>
      </c>
      <c r="B537" s="17">
        <v>44578</v>
      </c>
      <c r="C537" s="18">
        <v>44582</v>
      </c>
      <c r="D537" s="31" t="s">
        <v>2476</v>
      </c>
      <c r="E537" s="20" t="s">
        <v>511</v>
      </c>
      <c r="F537" s="20" t="s">
        <v>1006</v>
      </c>
      <c r="G537" s="36">
        <v>67980000</v>
      </c>
      <c r="H537" s="19">
        <v>44915</v>
      </c>
      <c r="I537" s="21" t="s">
        <v>351</v>
      </c>
      <c r="J537" s="34" t="s">
        <v>1993</v>
      </c>
      <c r="K537" s="22"/>
      <c r="L537" s="37">
        <v>0</v>
      </c>
      <c r="M537" s="25">
        <v>0</v>
      </c>
      <c r="N537" s="24">
        <f t="shared" si="35"/>
        <v>67980000</v>
      </c>
      <c r="O537" s="39">
        <v>0.57057057057057059</v>
      </c>
      <c r="P537" s="27"/>
      <c r="Q537" s="28"/>
      <c r="R537" s="38"/>
      <c r="T537" s="19">
        <v>44579</v>
      </c>
      <c r="V537" s="45">
        <f t="shared" si="36"/>
        <v>333</v>
      </c>
      <c r="W537" s="44">
        <v>44772</v>
      </c>
      <c r="X537" s="46">
        <f t="shared" si="37"/>
        <v>190</v>
      </c>
      <c r="Y537" s="47">
        <f t="shared" si="38"/>
        <v>0.57057057057057059</v>
      </c>
      <c r="AA537" s="44">
        <f>VLOOKUP(A537,'[2]BASE 2022'!$E$5:$EU$1115,87,0)</f>
        <v>0</v>
      </c>
      <c r="AB537" s="44">
        <f>VLOOKUP(A537,'[2]BASE 2022'!$E$5:$EU$1115,86,0)</f>
        <v>0</v>
      </c>
    </row>
    <row r="538" spans="1:28" ht="17.25" customHeight="1" x14ac:dyDescent="0.3">
      <c r="A538" s="35">
        <v>527</v>
      </c>
      <c r="B538" s="17">
        <v>44578</v>
      </c>
      <c r="C538" s="18">
        <v>44581</v>
      </c>
      <c r="D538" s="31" t="s">
        <v>2476</v>
      </c>
      <c r="E538" s="20" t="s">
        <v>1331</v>
      </c>
      <c r="F538" s="20" t="s">
        <v>1007</v>
      </c>
      <c r="G538" s="36">
        <v>80300000</v>
      </c>
      <c r="H538" s="19">
        <v>44914</v>
      </c>
      <c r="I538" s="21" t="s">
        <v>351</v>
      </c>
      <c r="J538" s="34" t="s">
        <v>1994</v>
      </c>
      <c r="K538" s="22"/>
      <c r="L538" s="37">
        <v>0</v>
      </c>
      <c r="M538" s="25">
        <v>0</v>
      </c>
      <c r="N538" s="24">
        <f t="shared" si="35"/>
        <v>80300000</v>
      </c>
      <c r="O538" s="39">
        <v>0.57357357357357353</v>
      </c>
      <c r="P538" s="27"/>
      <c r="Q538" s="28"/>
      <c r="R538" s="38"/>
      <c r="T538" s="19">
        <v>44579</v>
      </c>
      <c r="V538" s="45">
        <f t="shared" si="36"/>
        <v>333</v>
      </c>
      <c r="W538" s="44">
        <v>44772</v>
      </c>
      <c r="X538" s="46">
        <f t="shared" si="37"/>
        <v>191</v>
      </c>
      <c r="Y538" s="47">
        <f t="shared" si="38"/>
        <v>0.57357357357357353</v>
      </c>
      <c r="AA538" s="44">
        <f>VLOOKUP(A538,'[2]BASE 2022'!$E$5:$EU$1115,87,0)</f>
        <v>0</v>
      </c>
      <c r="AB538" s="44">
        <f>VLOOKUP(A538,'[2]BASE 2022'!$E$5:$EU$1115,86,0)</f>
        <v>0</v>
      </c>
    </row>
    <row r="539" spans="1:28" ht="17.25" customHeight="1" x14ac:dyDescent="0.3">
      <c r="A539" s="35">
        <v>528</v>
      </c>
      <c r="B539" s="17">
        <v>44578</v>
      </c>
      <c r="C539" s="18">
        <v>44580</v>
      </c>
      <c r="D539" s="31" t="s">
        <v>2476</v>
      </c>
      <c r="E539" s="20" t="s">
        <v>513</v>
      </c>
      <c r="F539" s="20" t="s">
        <v>1008</v>
      </c>
      <c r="G539" s="36">
        <v>58300000</v>
      </c>
      <c r="H539" s="19">
        <v>44913</v>
      </c>
      <c r="I539" s="21" t="s">
        <v>351</v>
      </c>
      <c r="J539" s="34" t="s">
        <v>1995</v>
      </c>
      <c r="K539" s="22"/>
      <c r="L539" s="37">
        <v>0</v>
      </c>
      <c r="M539" s="25">
        <v>0</v>
      </c>
      <c r="N539" s="24">
        <f t="shared" si="35"/>
        <v>58300000</v>
      </c>
      <c r="O539" s="39">
        <v>0.57657657657657657</v>
      </c>
      <c r="P539" s="27"/>
      <c r="Q539" s="28"/>
      <c r="R539" s="38"/>
      <c r="T539" s="19">
        <v>44579</v>
      </c>
      <c r="V539" s="45">
        <f t="shared" si="36"/>
        <v>333</v>
      </c>
      <c r="W539" s="44">
        <v>44772</v>
      </c>
      <c r="X539" s="46">
        <f t="shared" si="37"/>
        <v>192</v>
      </c>
      <c r="Y539" s="47">
        <f t="shared" si="38"/>
        <v>0.57657657657657657</v>
      </c>
      <c r="AA539" s="44">
        <f>VLOOKUP(A539,'[2]BASE 2022'!$E$5:$EU$1115,87,0)</f>
        <v>0</v>
      </c>
      <c r="AB539" s="44">
        <f>VLOOKUP(A539,'[2]BASE 2022'!$E$5:$EU$1115,86,0)</f>
        <v>0</v>
      </c>
    </row>
    <row r="540" spans="1:28" ht="17.25" customHeight="1" x14ac:dyDescent="0.3">
      <c r="A540" s="35">
        <v>529</v>
      </c>
      <c r="B540" s="17">
        <v>44578</v>
      </c>
      <c r="C540" s="18">
        <v>44582</v>
      </c>
      <c r="D540" s="31" t="s">
        <v>2476</v>
      </c>
      <c r="E540" s="20" t="s">
        <v>203</v>
      </c>
      <c r="F540" s="20" t="s">
        <v>1009</v>
      </c>
      <c r="G540" s="36">
        <v>57000000</v>
      </c>
      <c r="H540" s="19">
        <v>44854</v>
      </c>
      <c r="I540" s="21" t="s">
        <v>351</v>
      </c>
      <c r="J540" s="34" t="s">
        <v>1996</v>
      </c>
      <c r="K540" s="22">
        <v>1</v>
      </c>
      <c r="L540" s="37">
        <v>28500000</v>
      </c>
      <c r="M540" s="25">
        <v>0</v>
      </c>
      <c r="N540" s="24">
        <f t="shared" si="35"/>
        <v>85500000</v>
      </c>
      <c r="O540" s="39">
        <v>0.69852941176470584</v>
      </c>
      <c r="P540" s="27"/>
      <c r="Q540" s="28"/>
      <c r="R540" s="38"/>
      <c r="T540" s="19">
        <v>44579</v>
      </c>
      <c r="V540" s="45">
        <f t="shared" si="36"/>
        <v>272</v>
      </c>
      <c r="W540" s="44">
        <v>44772</v>
      </c>
      <c r="X540" s="46">
        <f t="shared" si="37"/>
        <v>190</v>
      </c>
      <c r="Y540" s="47">
        <f t="shared" si="38"/>
        <v>0.69852941176470584</v>
      </c>
      <c r="AA540" s="44">
        <f>VLOOKUP(A540,'[2]BASE 2022'!$E$5:$EU$1115,87,0)</f>
        <v>44763</v>
      </c>
      <c r="AB540" s="44">
        <f>VLOOKUP(A540,'[2]BASE 2022'!$E$5:$EU$1115,86,0)</f>
        <v>44757</v>
      </c>
    </row>
    <row r="541" spans="1:28" ht="17.25" customHeight="1" x14ac:dyDescent="0.3">
      <c r="A541" s="35">
        <v>530</v>
      </c>
      <c r="B541" s="17">
        <v>44578</v>
      </c>
      <c r="C541" s="18">
        <v>44585</v>
      </c>
      <c r="D541" s="31" t="s">
        <v>2476</v>
      </c>
      <c r="E541" s="20" t="s">
        <v>378</v>
      </c>
      <c r="F541" s="20" t="s">
        <v>1010</v>
      </c>
      <c r="G541" s="36">
        <v>58300000</v>
      </c>
      <c r="H541" s="19">
        <v>44918</v>
      </c>
      <c r="I541" s="21" t="s">
        <v>351</v>
      </c>
      <c r="J541" s="34" t="s">
        <v>1997</v>
      </c>
      <c r="K541" s="22"/>
      <c r="L541" s="37">
        <v>0</v>
      </c>
      <c r="M541" s="25">
        <v>0</v>
      </c>
      <c r="N541" s="24">
        <f t="shared" si="35"/>
        <v>58300000</v>
      </c>
      <c r="O541" s="39">
        <v>0.56156156156156156</v>
      </c>
      <c r="P541" s="27"/>
      <c r="Q541" s="28"/>
      <c r="R541" s="38"/>
      <c r="T541" s="19">
        <v>44579</v>
      </c>
      <c r="V541" s="45">
        <f t="shared" si="36"/>
        <v>333</v>
      </c>
      <c r="W541" s="44">
        <v>44772</v>
      </c>
      <c r="X541" s="46">
        <f t="shared" si="37"/>
        <v>187</v>
      </c>
      <c r="Y541" s="47">
        <f t="shared" si="38"/>
        <v>0.56156156156156156</v>
      </c>
      <c r="AA541" s="44">
        <f>VLOOKUP(A541,'[2]BASE 2022'!$E$5:$EU$1115,87,0)</f>
        <v>0</v>
      </c>
      <c r="AB541" s="44">
        <f>VLOOKUP(A541,'[2]BASE 2022'!$E$5:$EU$1115,86,0)</f>
        <v>0</v>
      </c>
    </row>
    <row r="542" spans="1:28" ht="17.25" customHeight="1" x14ac:dyDescent="0.3">
      <c r="A542" s="35">
        <v>531</v>
      </c>
      <c r="B542" s="17">
        <v>44579</v>
      </c>
      <c r="C542" s="18">
        <v>44585</v>
      </c>
      <c r="D542" s="31" t="s">
        <v>2476</v>
      </c>
      <c r="E542" s="20" t="s">
        <v>1332</v>
      </c>
      <c r="F542" s="20" t="s">
        <v>1011</v>
      </c>
      <c r="G542" s="36">
        <v>78100000</v>
      </c>
      <c r="H542" s="19">
        <v>44918</v>
      </c>
      <c r="I542" s="21" t="s">
        <v>351</v>
      </c>
      <c r="J542" s="34" t="s">
        <v>1998</v>
      </c>
      <c r="K542" s="22"/>
      <c r="L542" s="37">
        <v>0</v>
      </c>
      <c r="M542" s="25">
        <v>0</v>
      </c>
      <c r="N542" s="24">
        <f t="shared" si="35"/>
        <v>78100000</v>
      </c>
      <c r="O542" s="39">
        <v>0.56156156156156156</v>
      </c>
      <c r="P542" s="27"/>
      <c r="Q542" s="28"/>
      <c r="R542" s="38"/>
      <c r="T542" s="19">
        <v>44580</v>
      </c>
      <c r="V542" s="45">
        <f t="shared" si="36"/>
        <v>333</v>
      </c>
      <c r="W542" s="44">
        <v>44772</v>
      </c>
      <c r="X542" s="46">
        <f t="shared" si="37"/>
        <v>187</v>
      </c>
      <c r="Y542" s="47">
        <f t="shared" si="38"/>
        <v>0.56156156156156156</v>
      </c>
      <c r="AA542" s="44">
        <f>VLOOKUP(A542,'[2]BASE 2022'!$E$5:$EU$1115,87,0)</f>
        <v>0</v>
      </c>
      <c r="AB542" s="44">
        <f>VLOOKUP(A542,'[2]BASE 2022'!$E$5:$EU$1115,86,0)</f>
        <v>0</v>
      </c>
    </row>
    <row r="543" spans="1:28" ht="17.25" customHeight="1" x14ac:dyDescent="0.3">
      <c r="A543" s="35">
        <v>532</v>
      </c>
      <c r="B543" s="17">
        <v>44579</v>
      </c>
      <c r="C543" s="18">
        <v>44582</v>
      </c>
      <c r="D543" s="31" t="s">
        <v>2476</v>
      </c>
      <c r="E543" s="20" t="s">
        <v>188</v>
      </c>
      <c r="F543" s="20" t="s">
        <v>1012</v>
      </c>
      <c r="G543" s="36">
        <v>80300000</v>
      </c>
      <c r="H543" s="19">
        <v>44915</v>
      </c>
      <c r="I543" s="21" t="s">
        <v>351</v>
      </c>
      <c r="J543" s="34" t="s">
        <v>1999</v>
      </c>
      <c r="K543" s="22"/>
      <c r="L543" s="37">
        <v>0</v>
      </c>
      <c r="M543" s="25">
        <v>0</v>
      </c>
      <c r="N543" s="24">
        <f t="shared" si="35"/>
        <v>80300000</v>
      </c>
      <c r="O543" s="39">
        <v>0.57057057057057059</v>
      </c>
      <c r="P543" s="27"/>
      <c r="Q543" s="28"/>
      <c r="R543" s="38"/>
      <c r="T543" s="19">
        <v>44580</v>
      </c>
      <c r="V543" s="45">
        <f t="shared" si="36"/>
        <v>333</v>
      </c>
      <c r="W543" s="44">
        <v>44772</v>
      </c>
      <c r="X543" s="46">
        <f t="shared" si="37"/>
        <v>190</v>
      </c>
      <c r="Y543" s="47">
        <f t="shared" si="38"/>
        <v>0.57057057057057059</v>
      </c>
      <c r="AA543" s="44">
        <f>VLOOKUP(A543,'[2]BASE 2022'!$E$5:$EU$1115,87,0)</f>
        <v>0</v>
      </c>
      <c r="AB543" s="44">
        <f>VLOOKUP(A543,'[2]BASE 2022'!$E$5:$EU$1115,86,0)</f>
        <v>0</v>
      </c>
    </row>
    <row r="544" spans="1:28" ht="17.25" customHeight="1" x14ac:dyDescent="0.3">
      <c r="A544" s="35">
        <v>533</v>
      </c>
      <c r="B544" s="17">
        <v>44578</v>
      </c>
      <c r="C544" s="18">
        <v>44582</v>
      </c>
      <c r="D544" s="31" t="s">
        <v>2476</v>
      </c>
      <c r="E544" s="20" t="s">
        <v>468</v>
      </c>
      <c r="F544" s="20" t="s">
        <v>1013</v>
      </c>
      <c r="G544" s="36">
        <v>80300000</v>
      </c>
      <c r="H544" s="19">
        <v>44915</v>
      </c>
      <c r="I544" s="21" t="s">
        <v>351</v>
      </c>
      <c r="J544" s="34" t="s">
        <v>2000</v>
      </c>
      <c r="K544" s="22"/>
      <c r="L544" s="37">
        <v>0</v>
      </c>
      <c r="M544" s="25">
        <v>0</v>
      </c>
      <c r="N544" s="24">
        <f t="shared" si="35"/>
        <v>80300000</v>
      </c>
      <c r="O544" s="39">
        <v>0.57057057057057059</v>
      </c>
      <c r="P544" s="27"/>
      <c r="Q544" s="28"/>
      <c r="R544" s="38"/>
      <c r="T544" s="19">
        <v>44579</v>
      </c>
      <c r="V544" s="45">
        <f t="shared" si="36"/>
        <v>333</v>
      </c>
      <c r="W544" s="44">
        <v>44772</v>
      </c>
      <c r="X544" s="46">
        <f t="shared" si="37"/>
        <v>190</v>
      </c>
      <c r="Y544" s="47">
        <f t="shared" si="38"/>
        <v>0.57057057057057059</v>
      </c>
      <c r="AA544" s="44">
        <f>VLOOKUP(A544,'[2]BASE 2022'!$E$5:$EU$1115,87,0)</f>
        <v>0</v>
      </c>
      <c r="AB544" s="44">
        <f>VLOOKUP(A544,'[2]BASE 2022'!$E$5:$EU$1115,86,0)</f>
        <v>0</v>
      </c>
    </row>
    <row r="545" spans="1:28" ht="17.25" customHeight="1" x14ac:dyDescent="0.3">
      <c r="A545" s="35">
        <v>534</v>
      </c>
      <c r="B545" s="17">
        <v>44578</v>
      </c>
      <c r="C545" s="18">
        <v>44582</v>
      </c>
      <c r="D545" s="31" t="s">
        <v>2476</v>
      </c>
      <c r="E545" s="20" t="s">
        <v>437</v>
      </c>
      <c r="F545" s="20" t="s">
        <v>818</v>
      </c>
      <c r="G545" s="36">
        <v>58300000</v>
      </c>
      <c r="H545" s="19">
        <v>44915</v>
      </c>
      <c r="I545" s="21" t="s">
        <v>351</v>
      </c>
      <c r="J545" s="34" t="s">
        <v>2001</v>
      </c>
      <c r="K545" s="22"/>
      <c r="L545" s="37">
        <v>0</v>
      </c>
      <c r="M545" s="25">
        <v>0</v>
      </c>
      <c r="N545" s="24">
        <f t="shared" si="35"/>
        <v>58300000</v>
      </c>
      <c r="O545" s="39">
        <v>0.57057057057057059</v>
      </c>
      <c r="P545" s="27"/>
      <c r="Q545" s="28"/>
      <c r="R545" s="38"/>
      <c r="T545" s="19">
        <v>44579</v>
      </c>
      <c r="V545" s="45">
        <f t="shared" si="36"/>
        <v>333</v>
      </c>
      <c r="W545" s="44">
        <v>44772</v>
      </c>
      <c r="X545" s="46">
        <f t="shared" si="37"/>
        <v>190</v>
      </c>
      <c r="Y545" s="47">
        <f t="shared" si="38"/>
        <v>0.57057057057057059</v>
      </c>
      <c r="AA545" s="44">
        <f>VLOOKUP(A545,'[2]BASE 2022'!$E$5:$EU$1115,87,0)</f>
        <v>0</v>
      </c>
      <c r="AB545" s="44">
        <f>VLOOKUP(A545,'[2]BASE 2022'!$E$5:$EU$1115,86,0)</f>
        <v>0</v>
      </c>
    </row>
    <row r="546" spans="1:28" ht="17.25" customHeight="1" x14ac:dyDescent="0.3">
      <c r="A546" s="35">
        <v>535</v>
      </c>
      <c r="B546" s="17">
        <v>44578</v>
      </c>
      <c r="C546" s="18">
        <v>44580</v>
      </c>
      <c r="D546" s="31" t="s">
        <v>2476</v>
      </c>
      <c r="E546" s="20" t="s">
        <v>283</v>
      </c>
      <c r="F546" s="20" t="s">
        <v>1014</v>
      </c>
      <c r="G546" s="36">
        <v>94760000</v>
      </c>
      <c r="H546" s="19">
        <v>44929</v>
      </c>
      <c r="I546" s="21" t="s">
        <v>351</v>
      </c>
      <c r="J546" s="34" t="s">
        <v>2002</v>
      </c>
      <c r="K546" s="22"/>
      <c r="L546" s="37">
        <v>0</v>
      </c>
      <c r="M546" s="25">
        <v>0</v>
      </c>
      <c r="N546" s="24">
        <f t="shared" si="35"/>
        <v>94760000</v>
      </c>
      <c r="O546" s="39">
        <v>0.55014326647564471</v>
      </c>
      <c r="P546" s="27"/>
      <c r="Q546" s="28"/>
      <c r="R546" s="38"/>
      <c r="T546" s="19">
        <v>44579</v>
      </c>
      <c r="V546" s="45">
        <f t="shared" si="36"/>
        <v>349</v>
      </c>
      <c r="W546" s="44">
        <v>44772</v>
      </c>
      <c r="X546" s="46">
        <f t="shared" si="37"/>
        <v>192</v>
      </c>
      <c r="Y546" s="47">
        <f t="shared" si="38"/>
        <v>0.55014326647564471</v>
      </c>
      <c r="AA546" s="44">
        <f>VLOOKUP(A546,'[2]BASE 2022'!$E$5:$EU$1115,87,0)</f>
        <v>0</v>
      </c>
      <c r="AB546" s="44">
        <f>VLOOKUP(A546,'[2]BASE 2022'!$E$5:$EU$1115,86,0)</f>
        <v>0</v>
      </c>
    </row>
    <row r="547" spans="1:28" ht="17.25" customHeight="1" x14ac:dyDescent="0.3">
      <c r="A547" s="35">
        <v>536</v>
      </c>
      <c r="B547" s="17">
        <v>44578</v>
      </c>
      <c r="C547" s="18">
        <v>44580</v>
      </c>
      <c r="D547" s="31" t="s">
        <v>2477</v>
      </c>
      <c r="E547" s="20" t="s">
        <v>147</v>
      </c>
      <c r="F547" s="20" t="s">
        <v>789</v>
      </c>
      <c r="G547" s="36">
        <v>21000000</v>
      </c>
      <c r="H547" s="19">
        <v>44760</v>
      </c>
      <c r="I547" s="21" t="s">
        <v>351</v>
      </c>
      <c r="J547" s="34" t="s">
        <v>2003</v>
      </c>
      <c r="K547" s="22"/>
      <c r="L547" s="37">
        <v>0</v>
      </c>
      <c r="M547" s="25">
        <v>0</v>
      </c>
      <c r="N547" s="24">
        <f t="shared" si="35"/>
        <v>21000000</v>
      </c>
      <c r="O547" s="39">
        <v>1</v>
      </c>
      <c r="P547" s="27"/>
      <c r="Q547" s="28"/>
      <c r="R547" s="38"/>
      <c r="T547" s="19">
        <v>44579</v>
      </c>
      <c r="V547" s="45">
        <f t="shared" si="36"/>
        <v>180</v>
      </c>
      <c r="W547" s="44">
        <v>44772</v>
      </c>
      <c r="X547" s="46">
        <f t="shared" si="37"/>
        <v>192</v>
      </c>
      <c r="Y547" s="47">
        <f t="shared" si="38"/>
        <v>1.0666666666666667</v>
      </c>
      <c r="AA547" s="44">
        <f>VLOOKUP(A547,'[2]BASE 2022'!$E$5:$EU$1115,87,0)</f>
        <v>0</v>
      </c>
      <c r="AB547" s="44">
        <f>VLOOKUP(A547,'[2]BASE 2022'!$E$5:$EU$1115,86,0)</f>
        <v>0</v>
      </c>
    </row>
    <row r="548" spans="1:28" ht="17.25" customHeight="1" x14ac:dyDescent="0.3">
      <c r="A548" s="35">
        <v>537</v>
      </c>
      <c r="B548" s="17">
        <v>44578</v>
      </c>
      <c r="C548" s="18">
        <v>44580</v>
      </c>
      <c r="D548" s="31" t="s">
        <v>2477</v>
      </c>
      <c r="E548" s="20" t="s">
        <v>148</v>
      </c>
      <c r="F548" s="20" t="s">
        <v>1015</v>
      </c>
      <c r="G548" s="36">
        <v>21000000</v>
      </c>
      <c r="H548" s="19">
        <v>44760</v>
      </c>
      <c r="I548" s="21" t="s">
        <v>351</v>
      </c>
      <c r="J548" s="34" t="s">
        <v>2004</v>
      </c>
      <c r="K548" s="22"/>
      <c r="L548" s="37">
        <v>0</v>
      </c>
      <c r="M548" s="25">
        <v>0</v>
      </c>
      <c r="N548" s="24">
        <f t="shared" si="35"/>
        <v>21000000</v>
      </c>
      <c r="O548" s="39">
        <v>1</v>
      </c>
      <c r="P548" s="27"/>
      <c r="Q548" s="28"/>
      <c r="R548" s="38"/>
      <c r="T548" s="19">
        <v>44579</v>
      </c>
      <c r="V548" s="45">
        <f t="shared" si="36"/>
        <v>180</v>
      </c>
      <c r="W548" s="44">
        <v>44772</v>
      </c>
      <c r="X548" s="46">
        <f t="shared" si="37"/>
        <v>192</v>
      </c>
      <c r="Y548" s="47">
        <f t="shared" si="38"/>
        <v>1.0666666666666667</v>
      </c>
      <c r="AA548" s="44">
        <f>VLOOKUP(A548,'[2]BASE 2022'!$E$5:$EU$1115,87,0)</f>
        <v>0</v>
      </c>
      <c r="AB548" s="44">
        <f>VLOOKUP(A548,'[2]BASE 2022'!$E$5:$EU$1115,86,0)</f>
        <v>0</v>
      </c>
    </row>
    <row r="549" spans="1:28" ht="17.25" customHeight="1" x14ac:dyDescent="0.3">
      <c r="A549" s="35">
        <v>538</v>
      </c>
      <c r="B549" s="17">
        <v>44578</v>
      </c>
      <c r="C549" s="18">
        <v>44579</v>
      </c>
      <c r="D549" s="31" t="s">
        <v>2476</v>
      </c>
      <c r="E549" s="20" t="s">
        <v>189</v>
      </c>
      <c r="F549" s="20" t="s">
        <v>1016</v>
      </c>
      <c r="G549" s="36">
        <v>87550000</v>
      </c>
      <c r="H549" s="19">
        <v>44922</v>
      </c>
      <c r="I549" s="21" t="s">
        <v>351</v>
      </c>
      <c r="J549" s="34" t="s">
        <v>2005</v>
      </c>
      <c r="K549" s="22"/>
      <c r="L549" s="37">
        <v>0</v>
      </c>
      <c r="M549" s="25">
        <v>0</v>
      </c>
      <c r="N549" s="24">
        <f t="shared" si="35"/>
        <v>87550000</v>
      </c>
      <c r="O549" s="39">
        <v>0.56268221574344024</v>
      </c>
      <c r="P549" s="27"/>
      <c r="Q549" s="28"/>
      <c r="R549" s="38"/>
      <c r="T549" s="19">
        <v>44579</v>
      </c>
      <c r="V549" s="45">
        <f t="shared" si="36"/>
        <v>343</v>
      </c>
      <c r="W549" s="44">
        <v>44772</v>
      </c>
      <c r="X549" s="46">
        <f t="shared" si="37"/>
        <v>193</v>
      </c>
      <c r="Y549" s="47">
        <f t="shared" si="38"/>
        <v>0.56268221574344024</v>
      </c>
      <c r="AA549" s="44">
        <f>VLOOKUP(A549,'[2]BASE 2022'!$E$5:$EU$1115,87,0)</f>
        <v>0</v>
      </c>
      <c r="AB549" s="44">
        <f>VLOOKUP(A549,'[2]BASE 2022'!$E$5:$EU$1115,86,0)</f>
        <v>0</v>
      </c>
    </row>
    <row r="550" spans="1:28" ht="17.25" customHeight="1" x14ac:dyDescent="0.3">
      <c r="A550" s="35">
        <v>539</v>
      </c>
      <c r="B550" s="17">
        <v>44579</v>
      </c>
      <c r="C550" s="18">
        <v>44582</v>
      </c>
      <c r="D550" s="31" t="s">
        <v>2476</v>
      </c>
      <c r="E550" s="20" t="s">
        <v>2397</v>
      </c>
      <c r="F550" s="20" t="s">
        <v>1017</v>
      </c>
      <c r="G550" s="36">
        <v>69885500</v>
      </c>
      <c r="H550" s="19">
        <v>44926</v>
      </c>
      <c r="I550" s="21" t="s">
        <v>351</v>
      </c>
      <c r="J550" s="34" t="s">
        <v>2006</v>
      </c>
      <c r="K550" s="22"/>
      <c r="L550" s="37">
        <v>0</v>
      </c>
      <c r="M550" s="25">
        <v>0</v>
      </c>
      <c r="N550" s="24">
        <f t="shared" si="35"/>
        <v>69885500</v>
      </c>
      <c r="O550" s="39">
        <v>0.55232558139534882</v>
      </c>
      <c r="P550" s="27"/>
      <c r="Q550" s="28"/>
      <c r="R550" s="38"/>
      <c r="T550" s="19">
        <v>44579</v>
      </c>
      <c r="V550" s="45">
        <f t="shared" si="36"/>
        <v>344</v>
      </c>
      <c r="W550" s="44">
        <v>44772</v>
      </c>
      <c r="X550" s="46">
        <f t="shared" si="37"/>
        <v>190</v>
      </c>
      <c r="Y550" s="47">
        <f t="shared" si="38"/>
        <v>0.55232558139534882</v>
      </c>
      <c r="AA550" s="44">
        <f>VLOOKUP(A550,'[2]BASE 2022'!$E$5:$EU$1115,87,0)</f>
        <v>0</v>
      </c>
      <c r="AB550" s="44">
        <f>VLOOKUP(A550,'[2]BASE 2022'!$E$5:$EU$1115,86,0)</f>
        <v>0</v>
      </c>
    </row>
    <row r="551" spans="1:28" ht="17.25" customHeight="1" x14ac:dyDescent="0.3">
      <c r="A551" s="35">
        <v>540</v>
      </c>
      <c r="B551" s="17">
        <v>44578</v>
      </c>
      <c r="C551" s="18">
        <v>44580</v>
      </c>
      <c r="D551" s="31" t="s">
        <v>2476</v>
      </c>
      <c r="E551" s="20" t="s">
        <v>495</v>
      </c>
      <c r="F551" s="20" t="s">
        <v>62</v>
      </c>
      <c r="G551" s="36">
        <v>65739750</v>
      </c>
      <c r="H551" s="19">
        <v>44928</v>
      </c>
      <c r="I551" s="21" t="s">
        <v>351</v>
      </c>
      <c r="J551" s="34" t="s">
        <v>2007</v>
      </c>
      <c r="K551" s="22"/>
      <c r="L551" s="37">
        <v>0</v>
      </c>
      <c r="M551" s="25">
        <v>0</v>
      </c>
      <c r="N551" s="24">
        <f t="shared" si="35"/>
        <v>65739750</v>
      </c>
      <c r="O551" s="39">
        <v>0.55172413793103448</v>
      </c>
      <c r="P551" s="27"/>
      <c r="Q551" s="28"/>
      <c r="R551" s="38"/>
      <c r="T551" s="19">
        <v>44579</v>
      </c>
      <c r="V551" s="45">
        <f t="shared" si="36"/>
        <v>348</v>
      </c>
      <c r="W551" s="44">
        <v>44772</v>
      </c>
      <c r="X551" s="46">
        <f t="shared" si="37"/>
        <v>192</v>
      </c>
      <c r="Y551" s="47">
        <f t="shared" si="38"/>
        <v>0.55172413793103448</v>
      </c>
      <c r="AA551" s="44">
        <f>VLOOKUP(A551,'[2]BASE 2022'!$E$5:$EU$1115,87,0)</f>
        <v>0</v>
      </c>
      <c r="AB551" s="44">
        <f>VLOOKUP(A551,'[2]BASE 2022'!$E$5:$EU$1115,86,0)</f>
        <v>0</v>
      </c>
    </row>
    <row r="552" spans="1:28" ht="17.25" customHeight="1" x14ac:dyDescent="0.3">
      <c r="A552" s="35">
        <v>541</v>
      </c>
      <c r="B552" s="17">
        <v>44578</v>
      </c>
      <c r="C552" s="18">
        <v>44580</v>
      </c>
      <c r="D552" s="31" t="s">
        <v>2476</v>
      </c>
      <c r="E552" s="20" t="s">
        <v>232</v>
      </c>
      <c r="F552" s="20" t="s">
        <v>1018</v>
      </c>
      <c r="G552" s="36">
        <v>118965000</v>
      </c>
      <c r="H552" s="19">
        <v>44914</v>
      </c>
      <c r="I552" s="21" t="s">
        <v>351</v>
      </c>
      <c r="J552" s="34" t="s">
        <v>2008</v>
      </c>
      <c r="K552" s="22"/>
      <c r="L552" s="37">
        <v>0</v>
      </c>
      <c r="M552" s="25">
        <v>0</v>
      </c>
      <c r="N552" s="24">
        <f t="shared" si="35"/>
        <v>118965000</v>
      </c>
      <c r="O552" s="39">
        <v>0.57485029940119758</v>
      </c>
      <c r="P552" s="27"/>
      <c r="Q552" s="28"/>
      <c r="R552" s="38"/>
      <c r="T552" s="19">
        <v>44579</v>
      </c>
      <c r="V552" s="45">
        <f t="shared" si="36"/>
        <v>334</v>
      </c>
      <c r="W552" s="44">
        <v>44772</v>
      </c>
      <c r="X552" s="46">
        <f t="shared" si="37"/>
        <v>192</v>
      </c>
      <c r="Y552" s="47">
        <f t="shared" si="38"/>
        <v>0.57485029940119758</v>
      </c>
      <c r="AA552" s="44">
        <f>VLOOKUP(A552,'[2]BASE 2022'!$E$5:$EU$1115,87,0)</f>
        <v>0</v>
      </c>
      <c r="AB552" s="44">
        <f>VLOOKUP(A552,'[2]BASE 2022'!$E$5:$EU$1115,86,0)</f>
        <v>0</v>
      </c>
    </row>
    <row r="553" spans="1:28" ht="17.25" customHeight="1" x14ac:dyDescent="0.3">
      <c r="A553" s="35">
        <v>542</v>
      </c>
      <c r="B553" s="17">
        <v>44579</v>
      </c>
      <c r="C553" s="18">
        <v>44580</v>
      </c>
      <c r="D553" s="31" t="s">
        <v>2477</v>
      </c>
      <c r="E553" s="20" t="s">
        <v>2398</v>
      </c>
      <c r="F553" s="20" t="s">
        <v>1019</v>
      </c>
      <c r="G553" s="36">
        <v>31498412</v>
      </c>
      <c r="H553" s="19">
        <v>44913</v>
      </c>
      <c r="I553" s="21" t="s">
        <v>351</v>
      </c>
      <c r="J553" s="34" t="s">
        <v>2009</v>
      </c>
      <c r="K553" s="22"/>
      <c r="L553" s="37">
        <v>0</v>
      </c>
      <c r="M553" s="25">
        <v>0</v>
      </c>
      <c r="N553" s="24">
        <f t="shared" si="35"/>
        <v>31498412</v>
      </c>
      <c r="O553" s="39">
        <v>0.57657657657657657</v>
      </c>
      <c r="P553" s="27"/>
      <c r="Q553" s="28"/>
      <c r="R553" s="38"/>
      <c r="T553" s="19">
        <v>44579</v>
      </c>
      <c r="V553" s="45">
        <f t="shared" si="36"/>
        <v>333</v>
      </c>
      <c r="W553" s="44">
        <v>44772</v>
      </c>
      <c r="X553" s="46">
        <f t="shared" si="37"/>
        <v>192</v>
      </c>
      <c r="Y553" s="47">
        <f t="shared" si="38"/>
        <v>0.57657657657657657</v>
      </c>
      <c r="AA553" s="44">
        <f>VLOOKUP(A553,'[2]BASE 2022'!$E$5:$EU$1115,87,0)</f>
        <v>0</v>
      </c>
      <c r="AB553" s="44">
        <f>VLOOKUP(A553,'[2]BASE 2022'!$E$5:$EU$1115,86,0)</f>
        <v>0</v>
      </c>
    </row>
    <row r="554" spans="1:28" ht="17.25" customHeight="1" x14ac:dyDescent="0.3">
      <c r="A554" s="35">
        <v>543</v>
      </c>
      <c r="B554" s="17">
        <v>44578</v>
      </c>
      <c r="C554" s="18">
        <v>44582</v>
      </c>
      <c r="D554" s="31" t="s">
        <v>2476</v>
      </c>
      <c r="E554" s="20" t="s">
        <v>423</v>
      </c>
      <c r="F554" s="20" t="s">
        <v>1020</v>
      </c>
      <c r="G554" s="36">
        <v>101970000</v>
      </c>
      <c r="H554" s="19">
        <v>44915</v>
      </c>
      <c r="I554" s="21" t="s">
        <v>351</v>
      </c>
      <c r="J554" s="34" t="s">
        <v>2010</v>
      </c>
      <c r="K554" s="22"/>
      <c r="L554" s="37">
        <v>0</v>
      </c>
      <c r="M554" s="25">
        <v>0</v>
      </c>
      <c r="N554" s="24">
        <f t="shared" si="35"/>
        <v>101970000</v>
      </c>
      <c r="O554" s="39">
        <v>0.57057057057057059</v>
      </c>
      <c r="P554" s="27"/>
      <c r="Q554" s="28"/>
      <c r="R554" s="38"/>
      <c r="T554" s="19">
        <v>44579</v>
      </c>
      <c r="V554" s="45">
        <f t="shared" si="36"/>
        <v>333</v>
      </c>
      <c r="W554" s="44">
        <v>44772</v>
      </c>
      <c r="X554" s="46">
        <f t="shared" si="37"/>
        <v>190</v>
      </c>
      <c r="Y554" s="47">
        <f t="shared" si="38"/>
        <v>0.57057057057057059</v>
      </c>
      <c r="AA554" s="44">
        <f>VLOOKUP(A554,'[2]BASE 2022'!$E$5:$EU$1115,87,0)</f>
        <v>0</v>
      </c>
      <c r="AB554" s="44">
        <f>VLOOKUP(A554,'[2]BASE 2022'!$E$5:$EU$1115,86,0)</f>
        <v>0</v>
      </c>
    </row>
    <row r="555" spans="1:28" ht="17.25" customHeight="1" x14ac:dyDescent="0.3">
      <c r="A555" s="35">
        <v>544</v>
      </c>
      <c r="B555" s="17">
        <v>44578</v>
      </c>
      <c r="C555" s="18">
        <v>44580</v>
      </c>
      <c r="D555" s="31" t="s">
        <v>2476</v>
      </c>
      <c r="E555" s="20" t="s">
        <v>73</v>
      </c>
      <c r="F555" s="20" t="s">
        <v>1021</v>
      </c>
      <c r="G555" s="36">
        <v>77000000</v>
      </c>
      <c r="H555" s="19">
        <v>44913</v>
      </c>
      <c r="I555" s="21" t="s">
        <v>351</v>
      </c>
      <c r="J555" s="34" t="s">
        <v>2011</v>
      </c>
      <c r="K555" s="22"/>
      <c r="L555" s="37">
        <v>0</v>
      </c>
      <c r="M555" s="25">
        <v>0</v>
      </c>
      <c r="N555" s="24">
        <f t="shared" si="35"/>
        <v>77000000</v>
      </c>
      <c r="O555" s="39">
        <v>0.57657657657657657</v>
      </c>
      <c r="P555" s="27"/>
      <c r="Q555" s="28"/>
      <c r="R555" s="38"/>
      <c r="T555" s="19">
        <v>44579</v>
      </c>
      <c r="V555" s="45">
        <f t="shared" si="36"/>
        <v>333</v>
      </c>
      <c r="W555" s="44">
        <v>44772</v>
      </c>
      <c r="X555" s="46">
        <f t="shared" si="37"/>
        <v>192</v>
      </c>
      <c r="Y555" s="47">
        <f t="shared" si="38"/>
        <v>0.57657657657657657</v>
      </c>
      <c r="AA555" s="44">
        <f>VLOOKUP(A555,'[2]BASE 2022'!$E$5:$EU$1115,87,0)</f>
        <v>0</v>
      </c>
      <c r="AB555" s="44">
        <f>VLOOKUP(A555,'[2]BASE 2022'!$E$5:$EU$1115,86,0)</f>
        <v>0</v>
      </c>
    </row>
    <row r="556" spans="1:28" ht="17.25" customHeight="1" x14ac:dyDescent="0.3">
      <c r="A556" s="35">
        <v>545</v>
      </c>
      <c r="B556" s="17">
        <v>44578</v>
      </c>
      <c r="C556" s="18">
        <v>44582</v>
      </c>
      <c r="D556" s="31" t="s">
        <v>2476</v>
      </c>
      <c r="E556" s="20" t="s">
        <v>193</v>
      </c>
      <c r="F556" s="20" t="s">
        <v>1022</v>
      </c>
      <c r="G556" s="36">
        <v>80300000</v>
      </c>
      <c r="H556" s="19">
        <v>44915</v>
      </c>
      <c r="I556" s="21" t="s">
        <v>351</v>
      </c>
      <c r="J556" s="34" t="s">
        <v>2012</v>
      </c>
      <c r="K556" s="22"/>
      <c r="L556" s="37">
        <v>0</v>
      </c>
      <c r="M556" s="25">
        <v>0</v>
      </c>
      <c r="N556" s="24">
        <f t="shared" si="35"/>
        <v>80300000</v>
      </c>
      <c r="O556" s="39">
        <v>0.57057057057057059</v>
      </c>
      <c r="P556" s="27"/>
      <c r="Q556" s="28"/>
      <c r="R556" s="38"/>
      <c r="T556" s="19">
        <v>44579</v>
      </c>
      <c r="V556" s="45">
        <f t="shared" si="36"/>
        <v>333</v>
      </c>
      <c r="W556" s="44">
        <v>44772</v>
      </c>
      <c r="X556" s="46">
        <f t="shared" si="37"/>
        <v>190</v>
      </c>
      <c r="Y556" s="47">
        <f t="shared" si="38"/>
        <v>0.57057057057057059</v>
      </c>
      <c r="AA556" s="44">
        <f>VLOOKUP(A556,'[2]BASE 2022'!$E$5:$EU$1115,87,0)</f>
        <v>0</v>
      </c>
      <c r="AB556" s="44">
        <f>VLOOKUP(A556,'[2]BASE 2022'!$E$5:$EU$1115,86,0)</f>
        <v>0</v>
      </c>
    </row>
    <row r="557" spans="1:28" ht="17.25" customHeight="1" x14ac:dyDescent="0.3">
      <c r="A557" s="35">
        <v>546</v>
      </c>
      <c r="B557" s="17">
        <v>44578</v>
      </c>
      <c r="C557" s="18">
        <v>44581</v>
      </c>
      <c r="D557" s="31" t="s">
        <v>2476</v>
      </c>
      <c r="E557" s="20" t="s">
        <v>2585</v>
      </c>
      <c r="F557" s="20" t="s">
        <v>1023</v>
      </c>
      <c r="G557" s="36">
        <v>104500000</v>
      </c>
      <c r="H557" s="19">
        <v>44914</v>
      </c>
      <c r="I557" s="21" t="s">
        <v>351</v>
      </c>
      <c r="J557" s="34" t="s">
        <v>2013</v>
      </c>
      <c r="K557" s="22"/>
      <c r="L557" s="37">
        <v>0</v>
      </c>
      <c r="M557" s="25">
        <v>0</v>
      </c>
      <c r="N557" s="24">
        <f t="shared" si="35"/>
        <v>104500000</v>
      </c>
      <c r="O557" s="39">
        <v>0.57357357357357353</v>
      </c>
      <c r="P557" s="27"/>
      <c r="Q557" s="28"/>
      <c r="R557" s="38"/>
      <c r="T557" s="19">
        <v>44579</v>
      </c>
      <c r="V557" s="45">
        <f t="shared" si="36"/>
        <v>333</v>
      </c>
      <c r="W557" s="44">
        <v>44772</v>
      </c>
      <c r="X557" s="46">
        <f t="shared" si="37"/>
        <v>191</v>
      </c>
      <c r="Y557" s="47">
        <f t="shared" si="38"/>
        <v>0.57357357357357353</v>
      </c>
      <c r="AA557" s="44">
        <f>VLOOKUP(A557,'[2]BASE 2022'!$E$5:$EU$1115,87,0)</f>
        <v>0</v>
      </c>
      <c r="AB557" s="44">
        <f>VLOOKUP(A557,'[2]BASE 2022'!$E$5:$EU$1115,86,0)</f>
        <v>0</v>
      </c>
    </row>
    <row r="558" spans="1:28" ht="17.25" customHeight="1" x14ac:dyDescent="0.3">
      <c r="A558" s="35">
        <v>547</v>
      </c>
      <c r="B558" s="17">
        <v>44580</v>
      </c>
      <c r="C558" s="18">
        <v>44582</v>
      </c>
      <c r="D558" s="31" t="s">
        <v>2476</v>
      </c>
      <c r="E558" s="20" t="s">
        <v>51</v>
      </c>
      <c r="F558" s="20" t="s">
        <v>1024</v>
      </c>
      <c r="G558" s="36">
        <v>74800000</v>
      </c>
      <c r="H558" s="19">
        <v>44915</v>
      </c>
      <c r="I558" s="21" t="s">
        <v>351</v>
      </c>
      <c r="J558" s="34" t="s">
        <v>2014</v>
      </c>
      <c r="K558" s="22"/>
      <c r="L558" s="37">
        <v>0</v>
      </c>
      <c r="M558" s="25">
        <v>0</v>
      </c>
      <c r="N558" s="24">
        <f t="shared" si="35"/>
        <v>74800000</v>
      </c>
      <c r="O558" s="39">
        <v>0.57057057057057059</v>
      </c>
      <c r="P558" s="27"/>
      <c r="Q558" s="28"/>
      <c r="R558" s="38"/>
      <c r="T558" s="19">
        <v>44581</v>
      </c>
      <c r="V558" s="45">
        <f t="shared" si="36"/>
        <v>333</v>
      </c>
      <c r="W558" s="44">
        <v>44772</v>
      </c>
      <c r="X558" s="46">
        <f t="shared" si="37"/>
        <v>190</v>
      </c>
      <c r="Y558" s="47">
        <f t="shared" si="38"/>
        <v>0.57057057057057059</v>
      </c>
      <c r="AA558" s="44">
        <f>VLOOKUP(A558,'[2]BASE 2022'!$E$5:$EU$1115,87,0)</f>
        <v>0</v>
      </c>
      <c r="AB558" s="44">
        <f>VLOOKUP(A558,'[2]BASE 2022'!$E$5:$EU$1115,86,0)</f>
        <v>0</v>
      </c>
    </row>
    <row r="559" spans="1:28" ht="17.25" customHeight="1" x14ac:dyDescent="0.3">
      <c r="A559" s="35">
        <v>548</v>
      </c>
      <c r="B559" s="17">
        <v>44578</v>
      </c>
      <c r="C559" s="18">
        <v>44581</v>
      </c>
      <c r="D559" s="31" t="s">
        <v>2476</v>
      </c>
      <c r="E559" s="20" t="s">
        <v>80</v>
      </c>
      <c r="F559" s="20" t="s">
        <v>1025</v>
      </c>
      <c r="G559" s="36">
        <v>101970000</v>
      </c>
      <c r="H559" s="19">
        <v>44914</v>
      </c>
      <c r="I559" s="21" t="s">
        <v>351</v>
      </c>
      <c r="J559" s="34" t="s">
        <v>2015</v>
      </c>
      <c r="K559" s="22"/>
      <c r="L559" s="37">
        <v>0</v>
      </c>
      <c r="M559" s="25">
        <v>0</v>
      </c>
      <c r="N559" s="24">
        <f t="shared" si="35"/>
        <v>101970000</v>
      </c>
      <c r="O559" s="39">
        <v>0.57357357357357353</v>
      </c>
      <c r="P559" s="27"/>
      <c r="Q559" s="28"/>
      <c r="R559" s="38"/>
      <c r="T559" s="19">
        <v>44579</v>
      </c>
      <c r="V559" s="45">
        <f t="shared" si="36"/>
        <v>333</v>
      </c>
      <c r="W559" s="44">
        <v>44772</v>
      </c>
      <c r="X559" s="46">
        <f t="shared" si="37"/>
        <v>191</v>
      </c>
      <c r="Y559" s="47">
        <f t="shared" si="38"/>
        <v>0.57357357357357353</v>
      </c>
      <c r="AA559" s="44">
        <f>VLOOKUP(A559,'[2]BASE 2022'!$E$5:$EU$1115,87,0)</f>
        <v>0</v>
      </c>
      <c r="AB559" s="44">
        <f>VLOOKUP(A559,'[2]BASE 2022'!$E$5:$EU$1115,86,0)</f>
        <v>0</v>
      </c>
    </row>
    <row r="560" spans="1:28" ht="17.25" customHeight="1" x14ac:dyDescent="0.3">
      <c r="A560" s="35">
        <v>549</v>
      </c>
      <c r="B560" s="17">
        <v>44581</v>
      </c>
      <c r="C560" s="18">
        <v>44586</v>
      </c>
      <c r="D560" s="31" t="s">
        <v>2476</v>
      </c>
      <c r="E560" s="20" t="s">
        <v>424</v>
      </c>
      <c r="F560" s="20" t="s">
        <v>1026</v>
      </c>
      <c r="G560" s="36">
        <v>101970000</v>
      </c>
      <c r="H560" s="19">
        <v>44919</v>
      </c>
      <c r="I560" s="21" t="s">
        <v>351</v>
      </c>
      <c r="J560" s="34" t="s">
        <v>2016</v>
      </c>
      <c r="K560" s="22"/>
      <c r="L560" s="37">
        <v>0</v>
      </c>
      <c r="M560" s="25">
        <v>0</v>
      </c>
      <c r="N560" s="24">
        <f t="shared" si="35"/>
        <v>101970000</v>
      </c>
      <c r="O560" s="39">
        <v>0.55855855855855852</v>
      </c>
      <c r="P560" s="27"/>
      <c r="Q560" s="28"/>
      <c r="R560" s="38"/>
      <c r="T560" s="19">
        <v>44582</v>
      </c>
      <c r="V560" s="45">
        <f t="shared" si="36"/>
        <v>333</v>
      </c>
      <c r="W560" s="44">
        <v>44772</v>
      </c>
      <c r="X560" s="46">
        <f t="shared" si="37"/>
        <v>186</v>
      </c>
      <c r="Y560" s="47">
        <f t="shared" si="38"/>
        <v>0.55855855855855852</v>
      </c>
      <c r="AA560" s="44">
        <f>VLOOKUP(A560,'[2]BASE 2022'!$E$5:$EU$1115,87,0)</f>
        <v>0</v>
      </c>
      <c r="AB560" s="44">
        <f>VLOOKUP(A560,'[2]BASE 2022'!$E$5:$EU$1115,86,0)</f>
        <v>0</v>
      </c>
    </row>
    <row r="561" spans="1:28" ht="17.25" customHeight="1" x14ac:dyDescent="0.3">
      <c r="A561" s="35">
        <v>550</v>
      </c>
      <c r="B561" s="17">
        <v>44579</v>
      </c>
      <c r="C561" s="18">
        <v>44581</v>
      </c>
      <c r="D561" s="31" t="s">
        <v>2476</v>
      </c>
      <c r="E561" s="20" t="s">
        <v>291</v>
      </c>
      <c r="F561" s="20" t="s">
        <v>1027</v>
      </c>
      <c r="G561" s="36">
        <v>60950000</v>
      </c>
      <c r="H561" s="19">
        <v>44930</v>
      </c>
      <c r="I561" s="21" t="s">
        <v>351</v>
      </c>
      <c r="J561" s="34" t="s">
        <v>2017</v>
      </c>
      <c r="K561" s="22"/>
      <c r="L561" s="37">
        <v>0</v>
      </c>
      <c r="M561" s="25">
        <v>0</v>
      </c>
      <c r="N561" s="24">
        <f t="shared" si="35"/>
        <v>60950000</v>
      </c>
      <c r="O561" s="39">
        <v>0.54727793696275073</v>
      </c>
      <c r="P561" s="27"/>
      <c r="Q561" s="28"/>
      <c r="R561" s="38"/>
      <c r="T561" s="19">
        <v>44580</v>
      </c>
      <c r="V561" s="45">
        <f t="shared" si="36"/>
        <v>349</v>
      </c>
      <c r="W561" s="44">
        <v>44772</v>
      </c>
      <c r="X561" s="46">
        <f t="shared" si="37"/>
        <v>191</v>
      </c>
      <c r="Y561" s="47">
        <f t="shared" si="38"/>
        <v>0.54727793696275073</v>
      </c>
      <c r="AA561" s="44">
        <f>VLOOKUP(A561,'[2]BASE 2022'!$E$5:$EU$1115,87,0)</f>
        <v>0</v>
      </c>
      <c r="AB561" s="44">
        <f>VLOOKUP(A561,'[2]BASE 2022'!$E$5:$EU$1115,86,0)</f>
        <v>0</v>
      </c>
    </row>
    <row r="562" spans="1:28" ht="17.25" customHeight="1" x14ac:dyDescent="0.3">
      <c r="A562" s="35">
        <v>551</v>
      </c>
      <c r="B562" s="17">
        <v>44579</v>
      </c>
      <c r="C562" s="18">
        <v>44581</v>
      </c>
      <c r="D562" s="31" t="s">
        <v>2476</v>
      </c>
      <c r="E562" s="20" t="s">
        <v>1333</v>
      </c>
      <c r="F562" s="20" t="s">
        <v>1028</v>
      </c>
      <c r="G562" s="36">
        <v>41715000</v>
      </c>
      <c r="H562" s="19">
        <v>44853</v>
      </c>
      <c r="I562" s="21" t="s">
        <v>351</v>
      </c>
      <c r="J562" s="34" t="s">
        <v>2018</v>
      </c>
      <c r="K562" s="22"/>
      <c r="L562" s="37">
        <v>0</v>
      </c>
      <c r="M562" s="25">
        <v>0</v>
      </c>
      <c r="N562" s="24">
        <f t="shared" si="35"/>
        <v>41715000</v>
      </c>
      <c r="O562" s="39">
        <v>0.70220588235294112</v>
      </c>
      <c r="P562" s="27"/>
      <c r="Q562" s="28"/>
      <c r="R562" s="38"/>
      <c r="T562" s="19">
        <v>44580</v>
      </c>
      <c r="V562" s="45">
        <f t="shared" si="36"/>
        <v>272</v>
      </c>
      <c r="W562" s="44">
        <v>44772</v>
      </c>
      <c r="X562" s="46">
        <f t="shared" si="37"/>
        <v>191</v>
      </c>
      <c r="Y562" s="47">
        <f t="shared" si="38"/>
        <v>0.70220588235294112</v>
      </c>
      <c r="AA562" s="44">
        <f>VLOOKUP(A562,'[2]BASE 2022'!$E$5:$EU$1115,87,0)</f>
        <v>0</v>
      </c>
      <c r="AB562" s="44">
        <f>VLOOKUP(A562,'[2]BASE 2022'!$E$5:$EU$1115,86,0)</f>
        <v>0</v>
      </c>
    </row>
    <row r="563" spans="1:28" ht="17.25" customHeight="1" x14ac:dyDescent="0.3">
      <c r="A563" s="35">
        <v>552</v>
      </c>
      <c r="B563" s="17">
        <v>44579</v>
      </c>
      <c r="C563" s="18">
        <v>44580</v>
      </c>
      <c r="D563" s="31" t="s">
        <v>2476</v>
      </c>
      <c r="E563" s="20" t="s">
        <v>2399</v>
      </c>
      <c r="F563" s="20" t="s">
        <v>730</v>
      </c>
      <c r="G563" s="36">
        <v>73645000</v>
      </c>
      <c r="H563" s="19">
        <v>44913</v>
      </c>
      <c r="I563" s="21" t="s">
        <v>351</v>
      </c>
      <c r="J563" s="34" t="s">
        <v>2019</v>
      </c>
      <c r="K563" s="22"/>
      <c r="L563" s="37">
        <v>0</v>
      </c>
      <c r="M563" s="25">
        <v>0</v>
      </c>
      <c r="N563" s="24">
        <f t="shared" si="35"/>
        <v>73645000</v>
      </c>
      <c r="O563" s="39">
        <v>0.57657657657657657</v>
      </c>
      <c r="P563" s="27"/>
      <c r="Q563" s="28"/>
      <c r="R563" s="38"/>
      <c r="T563" s="19">
        <v>44579</v>
      </c>
      <c r="V563" s="45">
        <f t="shared" si="36"/>
        <v>333</v>
      </c>
      <c r="W563" s="44">
        <v>44772</v>
      </c>
      <c r="X563" s="46">
        <f t="shared" si="37"/>
        <v>192</v>
      </c>
      <c r="Y563" s="47">
        <f t="shared" si="38"/>
        <v>0.57657657657657657</v>
      </c>
      <c r="AA563" s="44">
        <f>VLOOKUP(A563,'[2]BASE 2022'!$E$5:$EU$1115,87,0)</f>
        <v>0</v>
      </c>
      <c r="AB563" s="44">
        <f>VLOOKUP(A563,'[2]BASE 2022'!$E$5:$EU$1115,86,0)</f>
        <v>0</v>
      </c>
    </row>
    <row r="564" spans="1:28" ht="17.25" customHeight="1" x14ac:dyDescent="0.3">
      <c r="A564" s="35">
        <v>553</v>
      </c>
      <c r="B564" s="17">
        <v>44579</v>
      </c>
      <c r="C564" s="18">
        <v>44580</v>
      </c>
      <c r="D564" s="31" t="s">
        <v>2477</v>
      </c>
      <c r="E564" s="20" t="s">
        <v>2337</v>
      </c>
      <c r="F564" s="20" t="s">
        <v>1029</v>
      </c>
      <c r="G564" s="36">
        <v>44000000</v>
      </c>
      <c r="H564" s="19">
        <v>44913</v>
      </c>
      <c r="I564" s="21" t="s">
        <v>351</v>
      </c>
      <c r="J564" s="34" t="s">
        <v>2020</v>
      </c>
      <c r="K564" s="22"/>
      <c r="L564" s="37">
        <v>0</v>
      </c>
      <c r="M564" s="25">
        <v>0</v>
      </c>
      <c r="N564" s="24">
        <f t="shared" si="35"/>
        <v>44000000</v>
      </c>
      <c r="O564" s="39">
        <v>0.57657657657657657</v>
      </c>
      <c r="P564" s="27"/>
      <c r="Q564" s="28"/>
      <c r="R564" s="38"/>
      <c r="T564" s="19">
        <v>44579</v>
      </c>
      <c r="V564" s="45">
        <f t="shared" si="36"/>
        <v>333</v>
      </c>
      <c r="W564" s="44">
        <v>44772</v>
      </c>
      <c r="X564" s="46">
        <f t="shared" si="37"/>
        <v>192</v>
      </c>
      <c r="Y564" s="47">
        <f t="shared" si="38"/>
        <v>0.57657657657657657</v>
      </c>
      <c r="AA564" s="44">
        <f>VLOOKUP(A564,'[2]BASE 2022'!$E$5:$EU$1115,87,0)</f>
        <v>44914</v>
      </c>
      <c r="AB564" s="44">
        <f>VLOOKUP(A564,'[2]BASE 2022'!$E$5:$EU$1115,86,0)</f>
        <v>44819</v>
      </c>
    </row>
    <row r="565" spans="1:28" ht="17.25" customHeight="1" x14ac:dyDescent="0.3">
      <c r="A565" s="35">
        <v>554</v>
      </c>
      <c r="B565" s="17">
        <v>44578</v>
      </c>
      <c r="C565" s="18">
        <v>44580</v>
      </c>
      <c r="D565" s="31" t="s">
        <v>2476</v>
      </c>
      <c r="E565" s="20" t="s">
        <v>357</v>
      </c>
      <c r="F565" s="20" t="s">
        <v>1030</v>
      </c>
      <c r="G565" s="36">
        <v>172500000</v>
      </c>
      <c r="H565" s="19">
        <v>44926</v>
      </c>
      <c r="I565" s="21" t="s">
        <v>351</v>
      </c>
      <c r="J565" s="34" t="s">
        <v>2021</v>
      </c>
      <c r="K565" s="22"/>
      <c r="L565" s="37">
        <v>0</v>
      </c>
      <c r="M565" s="25">
        <v>0</v>
      </c>
      <c r="N565" s="24">
        <f t="shared" si="35"/>
        <v>172500000</v>
      </c>
      <c r="O565" s="39">
        <v>0.55491329479768781</v>
      </c>
      <c r="P565" s="27"/>
      <c r="Q565" s="28"/>
      <c r="R565" s="38"/>
      <c r="T565" s="19">
        <v>44579</v>
      </c>
      <c r="V565" s="45">
        <f t="shared" si="36"/>
        <v>346</v>
      </c>
      <c r="W565" s="44">
        <v>44772</v>
      </c>
      <c r="X565" s="46">
        <f t="shared" si="37"/>
        <v>192</v>
      </c>
      <c r="Y565" s="47">
        <f t="shared" si="38"/>
        <v>0.55491329479768781</v>
      </c>
      <c r="AA565" s="44">
        <f>VLOOKUP(A565,'[2]BASE 2022'!$E$5:$EU$1115,87,0)</f>
        <v>0</v>
      </c>
      <c r="AB565" s="44">
        <f>VLOOKUP(A565,'[2]BASE 2022'!$E$5:$EU$1115,86,0)</f>
        <v>0</v>
      </c>
    </row>
    <row r="566" spans="1:28" ht="17.25" customHeight="1" x14ac:dyDescent="0.3">
      <c r="A566" s="35">
        <v>555</v>
      </c>
      <c r="B566" s="17">
        <v>44580</v>
      </c>
      <c r="C566" s="18">
        <v>44581</v>
      </c>
      <c r="D566" s="31" t="s">
        <v>2476</v>
      </c>
      <c r="E566" s="20" t="s">
        <v>74</v>
      </c>
      <c r="F566" s="20" t="s">
        <v>62</v>
      </c>
      <c r="G566" s="36">
        <v>58879950</v>
      </c>
      <c r="H566" s="19">
        <v>44893</v>
      </c>
      <c r="I566" s="21" t="s">
        <v>351</v>
      </c>
      <c r="J566" s="34" t="s">
        <v>2022</v>
      </c>
      <c r="K566" s="22"/>
      <c r="L566" s="37">
        <v>0</v>
      </c>
      <c r="M566" s="25">
        <v>0</v>
      </c>
      <c r="N566" s="24">
        <f t="shared" si="35"/>
        <v>58879950</v>
      </c>
      <c r="O566" s="39">
        <v>0.61217948717948723</v>
      </c>
      <c r="P566" s="27"/>
      <c r="Q566" s="28"/>
      <c r="R566" s="38"/>
      <c r="T566" s="19">
        <v>44581</v>
      </c>
      <c r="V566" s="45">
        <f t="shared" si="36"/>
        <v>312</v>
      </c>
      <c r="W566" s="44">
        <v>44772</v>
      </c>
      <c r="X566" s="46">
        <f t="shared" si="37"/>
        <v>191</v>
      </c>
      <c r="Y566" s="47">
        <f t="shared" si="38"/>
        <v>0.61217948717948723</v>
      </c>
      <c r="AA566" s="44">
        <f>VLOOKUP(A566,'[2]BASE 2022'!$E$5:$EU$1115,87,0)</f>
        <v>0</v>
      </c>
      <c r="AB566" s="44">
        <f>VLOOKUP(A566,'[2]BASE 2022'!$E$5:$EU$1115,86,0)</f>
        <v>0</v>
      </c>
    </row>
    <row r="567" spans="1:28" ht="17.25" customHeight="1" x14ac:dyDescent="0.3">
      <c r="A567" s="35">
        <v>556</v>
      </c>
      <c r="B567" s="17">
        <v>44578</v>
      </c>
      <c r="C567" s="18">
        <v>44580</v>
      </c>
      <c r="D567" s="31" t="s">
        <v>2476</v>
      </c>
      <c r="E567" s="20" t="s">
        <v>184</v>
      </c>
      <c r="F567" s="20" t="s">
        <v>62</v>
      </c>
      <c r="G567" s="36">
        <v>58879950</v>
      </c>
      <c r="H567" s="19">
        <v>44892</v>
      </c>
      <c r="I567" s="21" t="s">
        <v>351</v>
      </c>
      <c r="J567" s="34" t="s">
        <v>2023</v>
      </c>
      <c r="K567" s="22"/>
      <c r="L567" s="37">
        <v>0</v>
      </c>
      <c r="M567" s="25">
        <v>0</v>
      </c>
      <c r="N567" s="24">
        <f t="shared" si="35"/>
        <v>58879950</v>
      </c>
      <c r="O567" s="39">
        <v>0.61538461538461542</v>
      </c>
      <c r="P567" s="27"/>
      <c r="Q567" s="28"/>
      <c r="R567" s="38"/>
      <c r="T567" s="19">
        <v>44580</v>
      </c>
      <c r="V567" s="45">
        <f t="shared" si="36"/>
        <v>312</v>
      </c>
      <c r="W567" s="44">
        <v>44772</v>
      </c>
      <c r="X567" s="46">
        <f t="shared" si="37"/>
        <v>192</v>
      </c>
      <c r="Y567" s="47">
        <f t="shared" si="38"/>
        <v>0.61538461538461542</v>
      </c>
      <c r="AA567" s="44">
        <f>VLOOKUP(A567,'[2]BASE 2022'!$E$5:$EU$1115,87,0)</f>
        <v>0</v>
      </c>
      <c r="AB567" s="44">
        <f>VLOOKUP(A567,'[2]BASE 2022'!$E$5:$EU$1115,86,0)</f>
        <v>0</v>
      </c>
    </row>
    <row r="568" spans="1:28" ht="17.25" customHeight="1" x14ac:dyDescent="0.3">
      <c r="A568" s="35">
        <v>557</v>
      </c>
      <c r="B568" s="17">
        <v>44578</v>
      </c>
      <c r="C568" s="18">
        <v>44580</v>
      </c>
      <c r="D568" s="31" t="s">
        <v>2476</v>
      </c>
      <c r="E568" s="20" t="s">
        <v>71</v>
      </c>
      <c r="F568" s="20" t="s">
        <v>62</v>
      </c>
      <c r="G568" s="36">
        <v>58879950</v>
      </c>
      <c r="H568" s="19">
        <v>44892</v>
      </c>
      <c r="I568" s="21" t="s">
        <v>351</v>
      </c>
      <c r="J568" s="34" t="s">
        <v>2024</v>
      </c>
      <c r="K568" s="22"/>
      <c r="L568" s="37">
        <v>0</v>
      </c>
      <c r="M568" s="25">
        <v>0</v>
      </c>
      <c r="N568" s="24">
        <f t="shared" si="35"/>
        <v>58879950</v>
      </c>
      <c r="O568" s="39">
        <v>0.61538461538461542</v>
      </c>
      <c r="P568" s="27"/>
      <c r="Q568" s="28"/>
      <c r="R568" s="38"/>
      <c r="T568" s="19">
        <v>44580</v>
      </c>
      <c r="V568" s="45">
        <f t="shared" si="36"/>
        <v>312</v>
      </c>
      <c r="W568" s="44">
        <v>44772</v>
      </c>
      <c r="X568" s="46">
        <f t="shared" si="37"/>
        <v>192</v>
      </c>
      <c r="Y568" s="47">
        <f t="shared" si="38"/>
        <v>0.61538461538461542</v>
      </c>
      <c r="AA568" s="44">
        <f>VLOOKUP(A568,'[2]BASE 2022'!$E$5:$EU$1115,87,0)</f>
        <v>0</v>
      </c>
      <c r="AB568" s="44">
        <f>VLOOKUP(A568,'[2]BASE 2022'!$E$5:$EU$1115,86,0)</f>
        <v>0</v>
      </c>
    </row>
    <row r="569" spans="1:28" ht="17.25" customHeight="1" x14ac:dyDescent="0.3">
      <c r="A569" s="35">
        <v>558</v>
      </c>
      <c r="B569" s="17">
        <v>44578</v>
      </c>
      <c r="C569" s="18">
        <v>44580</v>
      </c>
      <c r="D569" s="31" t="s">
        <v>2476</v>
      </c>
      <c r="E569" s="20" t="s">
        <v>1334</v>
      </c>
      <c r="F569" s="20" t="s">
        <v>62</v>
      </c>
      <c r="G569" s="36">
        <v>58879950</v>
      </c>
      <c r="H569" s="19">
        <v>44892</v>
      </c>
      <c r="I569" s="21" t="s">
        <v>351</v>
      </c>
      <c r="J569" s="34" t="s">
        <v>2025</v>
      </c>
      <c r="K569" s="22"/>
      <c r="L569" s="37">
        <v>0</v>
      </c>
      <c r="M569" s="25">
        <v>0</v>
      </c>
      <c r="N569" s="24">
        <f t="shared" si="35"/>
        <v>58879950</v>
      </c>
      <c r="O569" s="39">
        <v>0.61538461538461542</v>
      </c>
      <c r="P569" s="27"/>
      <c r="Q569" s="28"/>
      <c r="R569" s="38"/>
      <c r="T569" s="19">
        <v>44580</v>
      </c>
      <c r="V569" s="45">
        <f t="shared" si="36"/>
        <v>312</v>
      </c>
      <c r="W569" s="44">
        <v>44772</v>
      </c>
      <c r="X569" s="46">
        <f t="shared" si="37"/>
        <v>192</v>
      </c>
      <c r="Y569" s="47">
        <f t="shared" si="38"/>
        <v>0.61538461538461542</v>
      </c>
      <c r="AA569" s="44">
        <f>VLOOKUP(A569,'[2]BASE 2022'!$E$5:$EU$1115,87,0)</f>
        <v>0</v>
      </c>
      <c r="AB569" s="44">
        <f>VLOOKUP(A569,'[2]BASE 2022'!$E$5:$EU$1115,86,0)</f>
        <v>0</v>
      </c>
    </row>
    <row r="570" spans="1:28" ht="17.25" customHeight="1" x14ac:dyDescent="0.3">
      <c r="A570" s="35">
        <v>559</v>
      </c>
      <c r="B570" s="17">
        <v>44578</v>
      </c>
      <c r="C570" s="18">
        <v>44585</v>
      </c>
      <c r="D570" s="31" t="s">
        <v>2476</v>
      </c>
      <c r="E570" s="20" t="s">
        <v>137</v>
      </c>
      <c r="F570" s="20" t="s">
        <v>136</v>
      </c>
      <c r="G570" s="36">
        <v>73520370</v>
      </c>
      <c r="H570" s="19">
        <v>44932</v>
      </c>
      <c r="I570" s="21" t="s">
        <v>351</v>
      </c>
      <c r="J570" s="34" t="s">
        <v>2026</v>
      </c>
      <c r="K570" s="22"/>
      <c r="L570" s="37">
        <v>0</v>
      </c>
      <c r="M570" s="25">
        <v>0</v>
      </c>
      <c r="N570" s="24">
        <f t="shared" si="35"/>
        <v>73520370</v>
      </c>
      <c r="O570" s="39">
        <v>0.5389048991354467</v>
      </c>
      <c r="P570" s="27"/>
      <c r="Q570" s="28"/>
      <c r="R570" s="38"/>
      <c r="T570" s="19">
        <v>44580</v>
      </c>
      <c r="V570" s="45">
        <f t="shared" si="36"/>
        <v>347</v>
      </c>
      <c r="W570" s="44">
        <v>44772</v>
      </c>
      <c r="X570" s="46">
        <f t="shared" si="37"/>
        <v>187</v>
      </c>
      <c r="Y570" s="47">
        <f t="shared" si="38"/>
        <v>0.5389048991354467</v>
      </c>
      <c r="AA570" s="44">
        <f>VLOOKUP(A570,'[2]BASE 2022'!$E$5:$EU$1115,87,0)</f>
        <v>0</v>
      </c>
      <c r="AB570" s="44">
        <f>VLOOKUP(A570,'[2]BASE 2022'!$E$5:$EU$1115,86,0)</f>
        <v>0</v>
      </c>
    </row>
    <row r="571" spans="1:28" ht="17.25" customHeight="1" x14ac:dyDescent="0.3">
      <c r="A571" s="35">
        <v>560</v>
      </c>
      <c r="B571" s="17">
        <v>44578</v>
      </c>
      <c r="C571" s="18">
        <v>44580</v>
      </c>
      <c r="D571" s="31" t="s">
        <v>2476</v>
      </c>
      <c r="E571" s="20" t="s">
        <v>1335</v>
      </c>
      <c r="F571" s="20" t="s">
        <v>1031</v>
      </c>
      <c r="G571" s="36">
        <v>64596450</v>
      </c>
      <c r="H571" s="19">
        <v>44922</v>
      </c>
      <c r="I571" s="21" t="s">
        <v>351</v>
      </c>
      <c r="J571" s="34" t="s">
        <v>2027</v>
      </c>
      <c r="K571" s="22"/>
      <c r="L571" s="37">
        <v>0</v>
      </c>
      <c r="M571" s="25">
        <v>0</v>
      </c>
      <c r="N571" s="24">
        <f t="shared" si="35"/>
        <v>64596450</v>
      </c>
      <c r="O571" s="39">
        <v>0.56140350877192979</v>
      </c>
      <c r="P571" s="27"/>
      <c r="Q571" s="28"/>
      <c r="R571" s="38"/>
      <c r="T571" s="19">
        <v>44580</v>
      </c>
      <c r="V571" s="45">
        <f t="shared" si="36"/>
        <v>342</v>
      </c>
      <c r="W571" s="44">
        <v>44772</v>
      </c>
      <c r="X571" s="46">
        <f t="shared" si="37"/>
        <v>192</v>
      </c>
      <c r="Y571" s="47">
        <f t="shared" si="38"/>
        <v>0.56140350877192979</v>
      </c>
      <c r="AA571" s="44">
        <f>VLOOKUP(A571,'[2]BASE 2022'!$E$5:$EU$1115,87,0)</f>
        <v>0</v>
      </c>
      <c r="AB571" s="44">
        <f>VLOOKUP(A571,'[2]BASE 2022'!$E$5:$EU$1115,86,0)</f>
        <v>0</v>
      </c>
    </row>
    <row r="572" spans="1:28" ht="17.25" customHeight="1" x14ac:dyDescent="0.3">
      <c r="A572" s="35">
        <v>561</v>
      </c>
      <c r="B572" s="17">
        <v>44579</v>
      </c>
      <c r="C572" s="18">
        <v>44581</v>
      </c>
      <c r="D572" s="31" t="s">
        <v>2476</v>
      </c>
      <c r="E572" s="20" t="s">
        <v>2586</v>
      </c>
      <c r="F572" s="20" t="s">
        <v>136</v>
      </c>
      <c r="G572" s="36">
        <v>74623500</v>
      </c>
      <c r="H572" s="19">
        <v>44929</v>
      </c>
      <c r="I572" s="21" t="s">
        <v>351</v>
      </c>
      <c r="J572" s="34" t="s">
        <v>2028</v>
      </c>
      <c r="K572" s="22"/>
      <c r="L572" s="37">
        <v>0</v>
      </c>
      <c r="M572" s="25">
        <v>0</v>
      </c>
      <c r="N572" s="24">
        <f t="shared" si="35"/>
        <v>74623500</v>
      </c>
      <c r="O572" s="39">
        <v>0.54885057471264365</v>
      </c>
      <c r="P572" s="27"/>
      <c r="Q572" s="28"/>
      <c r="R572" s="38"/>
      <c r="T572" s="19">
        <v>44580</v>
      </c>
      <c r="V572" s="45">
        <f t="shared" si="36"/>
        <v>348</v>
      </c>
      <c r="W572" s="44">
        <v>44772</v>
      </c>
      <c r="X572" s="46">
        <f t="shared" si="37"/>
        <v>191</v>
      </c>
      <c r="Y572" s="47">
        <f t="shared" si="38"/>
        <v>0.54885057471264365</v>
      </c>
      <c r="AA572" s="44">
        <f>VLOOKUP(A572,'[2]BASE 2022'!$E$5:$EU$1115,87,0)</f>
        <v>0</v>
      </c>
      <c r="AB572" s="44">
        <f>VLOOKUP(A572,'[2]BASE 2022'!$E$5:$EU$1115,86,0)</f>
        <v>0</v>
      </c>
    </row>
    <row r="573" spans="1:28" ht="17.25" customHeight="1" x14ac:dyDescent="0.3">
      <c r="A573" s="35">
        <v>562</v>
      </c>
      <c r="B573" s="17">
        <v>44578</v>
      </c>
      <c r="C573" s="18">
        <v>44580</v>
      </c>
      <c r="D573" s="31" t="s">
        <v>2476</v>
      </c>
      <c r="E573" s="20" t="s">
        <v>146</v>
      </c>
      <c r="F573" s="20" t="s">
        <v>62</v>
      </c>
      <c r="G573" s="36">
        <v>64596450</v>
      </c>
      <c r="H573" s="19">
        <v>44923</v>
      </c>
      <c r="I573" s="21" t="s">
        <v>351</v>
      </c>
      <c r="J573" s="34" t="s">
        <v>2029</v>
      </c>
      <c r="K573" s="22"/>
      <c r="L573" s="37">
        <v>0</v>
      </c>
      <c r="M573" s="25">
        <v>0</v>
      </c>
      <c r="N573" s="24">
        <f t="shared" si="35"/>
        <v>64596450</v>
      </c>
      <c r="O573" s="39">
        <v>0.55976676384839652</v>
      </c>
      <c r="P573" s="27"/>
      <c r="Q573" s="28"/>
      <c r="R573" s="38"/>
      <c r="T573" s="19">
        <v>44580</v>
      </c>
      <c r="V573" s="45">
        <f t="shared" si="36"/>
        <v>343</v>
      </c>
      <c r="W573" s="44">
        <v>44772</v>
      </c>
      <c r="X573" s="46">
        <f t="shared" si="37"/>
        <v>192</v>
      </c>
      <c r="Y573" s="47">
        <f t="shared" si="38"/>
        <v>0.55976676384839652</v>
      </c>
      <c r="AA573" s="44">
        <f>VLOOKUP(A573,'[2]BASE 2022'!$E$5:$EU$1115,87,0)</f>
        <v>0</v>
      </c>
      <c r="AB573" s="44">
        <f>VLOOKUP(A573,'[2]BASE 2022'!$E$5:$EU$1115,86,0)</f>
        <v>0</v>
      </c>
    </row>
    <row r="574" spans="1:28" ht="17.25" customHeight="1" x14ac:dyDescent="0.3">
      <c r="A574" s="35">
        <v>563</v>
      </c>
      <c r="B574" s="17">
        <v>44579</v>
      </c>
      <c r="C574" s="18">
        <v>44580</v>
      </c>
      <c r="D574" s="31" t="s">
        <v>2476</v>
      </c>
      <c r="E574" s="20" t="s">
        <v>344</v>
      </c>
      <c r="F574" s="20" t="s">
        <v>62</v>
      </c>
      <c r="G574" s="36">
        <v>64596450</v>
      </c>
      <c r="H574" s="19">
        <v>44922</v>
      </c>
      <c r="I574" s="21" t="s">
        <v>351</v>
      </c>
      <c r="J574" s="34" t="s">
        <v>2030</v>
      </c>
      <c r="K574" s="22"/>
      <c r="L574" s="37">
        <v>0</v>
      </c>
      <c r="M574" s="25">
        <v>0</v>
      </c>
      <c r="N574" s="24">
        <f t="shared" si="35"/>
        <v>64596450</v>
      </c>
      <c r="O574" s="39">
        <v>0.56140350877192979</v>
      </c>
      <c r="P574" s="27"/>
      <c r="Q574" s="28"/>
      <c r="R574" s="38"/>
      <c r="T574" s="19">
        <v>44580</v>
      </c>
      <c r="V574" s="45">
        <f t="shared" si="36"/>
        <v>342</v>
      </c>
      <c r="W574" s="44">
        <v>44772</v>
      </c>
      <c r="X574" s="46">
        <f t="shared" si="37"/>
        <v>192</v>
      </c>
      <c r="Y574" s="47">
        <f t="shared" si="38"/>
        <v>0.56140350877192979</v>
      </c>
      <c r="AA574" s="44">
        <f>VLOOKUP(A574,'[2]BASE 2022'!$E$5:$EU$1115,87,0)</f>
        <v>0</v>
      </c>
      <c r="AB574" s="44">
        <f>VLOOKUP(A574,'[2]BASE 2022'!$E$5:$EU$1115,86,0)</f>
        <v>0</v>
      </c>
    </row>
    <row r="575" spans="1:28" ht="17.25" customHeight="1" x14ac:dyDescent="0.3">
      <c r="A575" s="35">
        <v>564</v>
      </c>
      <c r="B575" s="17">
        <v>44579</v>
      </c>
      <c r="C575" s="18">
        <v>44582</v>
      </c>
      <c r="D575" s="31" t="s">
        <v>2476</v>
      </c>
      <c r="E575" s="20" t="s">
        <v>287</v>
      </c>
      <c r="F575" s="20" t="s">
        <v>62</v>
      </c>
      <c r="G575" s="36">
        <v>64596450</v>
      </c>
      <c r="H575" s="19">
        <v>44923</v>
      </c>
      <c r="I575" s="21" t="s">
        <v>351</v>
      </c>
      <c r="J575" s="34" t="s">
        <v>2031</v>
      </c>
      <c r="K575" s="22"/>
      <c r="L575" s="37">
        <v>0</v>
      </c>
      <c r="M575" s="25">
        <v>0</v>
      </c>
      <c r="N575" s="24">
        <f t="shared" si="35"/>
        <v>64596450</v>
      </c>
      <c r="O575" s="39">
        <v>0.55718475073313778</v>
      </c>
      <c r="P575" s="27"/>
      <c r="Q575" s="28"/>
      <c r="R575" s="38"/>
      <c r="T575" s="19">
        <v>44580</v>
      </c>
      <c r="V575" s="45">
        <f t="shared" si="36"/>
        <v>341</v>
      </c>
      <c r="W575" s="44">
        <v>44772</v>
      </c>
      <c r="X575" s="46">
        <f t="shared" si="37"/>
        <v>190</v>
      </c>
      <c r="Y575" s="47">
        <f t="shared" si="38"/>
        <v>0.55718475073313778</v>
      </c>
      <c r="AA575" s="44">
        <f>VLOOKUP(A575,'[2]BASE 2022'!$E$5:$EU$1115,87,0)</f>
        <v>0</v>
      </c>
      <c r="AB575" s="44">
        <f>VLOOKUP(A575,'[2]BASE 2022'!$E$5:$EU$1115,86,0)</f>
        <v>0</v>
      </c>
    </row>
    <row r="576" spans="1:28" ht="17.25" customHeight="1" x14ac:dyDescent="0.3">
      <c r="A576" s="35">
        <v>565</v>
      </c>
      <c r="B576" s="17">
        <v>44579</v>
      </c>
      <c r="C576" s="18">
        <v>44581</v>
      </c>
      <c r="D576" s="31" t="s">
        <v>2476</v>
      </c>
      <c r="E576" s="20" t="s">
        <v>201</v>
      </c>
      <c r="F576" s="20" t="s">
        <v>62</v>
      </c>
      <c r="G576" s="36">
        <v>65739750</v>
      </c>
      <c r="H576" s="19">
        <v>44931</v>
      </c>
      <c r="I576" s="21" t="s">
        <v>351</v>
      </c>
      <c r="J576" s="34" t="s">
        <v>2032</v>
      </c>
      <c r="K576" s="22"/>
      <c r="L576" s="37">
        <v>0</v>
      </c>
      <c r="M576" s="25">
        <v>0</v>
      </c>
      <c r="N576" s="24">
        <f t="shared" si="35"/>
        <v>65739750</v>
      </c>
      <c r="O576" s="39">
        <v>0.54571428571428571</v>
      </c>
      <c r="P576" s="27"/>
      <c r="Q576" s="28"/>
      <c r="R576" s="38"/>
      <c r="T576" s="19">
        <v>44580</v>
      </c>
      <c r="V576" s="45">
        <f t="shared" si="36"/>
        <v>350</v>
      </c>
      <c r="W576" s="44">
        <v>44772</v>
      </c>
      <c r="X576" s="46">
        <f t="shared" si="37"/>
        <v>191</v>
      </c>
      <c r="Y576" s="47">
        <f t="shared" si="38"/>
        <v>0.54571428571428571</v>
      </c>
      <c r="AA576" s="44">
        <f>VLOOKUP(A576,'[2]BASE 2022'!$E$5:$EU$1115,87,0)</f>
        <v>0</v>
      </c>
      <c r="AB576" s="44">
        <f>VLOOKUP(A576,'[2]BASE 2022'!$E$5:$EU$1115,86,0)</f>
        <v>0</v>
      </c>
    </row>
    <row r="577" spans="1:28" ht="17.25" customHeight="1" x14ac:dyDescent="0.3">
      <c r="A577" s="35">
        <v>566</v>
      </c>
      <c r="B577" s="17">
        <v>44579</v>
      </c>
      <c r="C577" s="18">
        <v>44582</v>
      </c>
      <c r="D577" s="31" t="s">
        <v>2476</v>
      </c>
      <c r="E577" s="20" t="s">
        <v>162</v>
      </c>
      <c r="F577" s="20" t="s">
        <v>62</v>
      </c>
      <c r="G577" s="36">
        <v>64596450</v>
      </c>
      <c r="H577" s="19">
        <v>44923</v>
      </c>
      <c r="I577" s="21" t="s">
        <v>351</v>
      </c>
      <c r="J577" s="34" t="s">
        <v>2033</v>
      </c>
      <c r="K577" s="22"/>
      <c r="L577" s="37">
        <v>0</v>
      </c>
      <c r="M577" s="25">
        <v>0</v>
      </c>
      <c r="N577" s="24">
        <f t="shared" si="35"/>
        <v>64596450</v>
      </c>
      <c r="O577" s="39">
        <v>0.55718475073313778</v>
      </c>
      <c r="P577" s="27"/>
      <c r="Q577" s="28"/>
      <c r="R577" s="38"/>
      <c r="T577" s="19">
        <v>44580</v>
      </c>
      <c r="V577" s="45">
        <f t="shared" si="36"/>
        <v>341</v>
      </c>
      <c r="W577" s="44">
        <v>44772</v>
      </c>
      <c r="X577" s="46">
        <f t="shared" si="37"/>
        <v>190</v>
      </c>
      <c r="Y577" s="47">
        <f t="shared" si="38"/>
        <v>0.55718475073313778</v>
      </c>
      <c r="AA577" s="44">
        <f>VLOOKUP(A577,'[2]BASE 2022'!$E$5:$EU$1115,87,0)</f>
        <v>0</v>
      </c>
      <c r="AB577" s="44">
        <f>VLOOKUP(A577,'[2]BASE 2022'!$E$5:$EU$1115,86,0)</f>
        <v>0</v>
      </c>
    </row>
    <row r="578" spans="1:28" ht="17.25" customHeight="1" x14ac:dyDescent="0.3">
      <c r="A578" s="35">
        <v>567</v>
      </c>
      <c r="B578" s="17">
        <v>44579</v>
      </c>
      <c r="C578" s="18">
        <v>44581</v>
      </c>
      <c r="D578" s="31" t="s">
        <v>2476</v>
      </c>
      <c r="E578" s="20" t="s">
        <v>389</v>
      </c>
      <c r="F578" s="20" t="s">
        <v>673</v>
      </c>
      <c r="G578" s="36">
        <v>57946667</v>
      </c>
      <c r="H578" s="19">
        <v>44914</v>
      </c>
      <c r="I578" s="21" t="s">
        <v>351</v>
      </c>
      <c r="J578" s="34" t="s">
        <v>2034</v>
      </c>
      <c r="K578" s="22"/>
      <c r="L578" s="37">
        <v>0</v>
      </c>
      <c r="M578" s="25">
        <v>0</v>
      </c>
      <c r="N578" s="24">
        <f t="shared" si="35"/>
        <v>57946667</v>
      </c>
      <c r="O578" s="39">
        <v>0.57357357357357353</v>
      </c>
      <c r="P578" s="27"/>
      <c r="Q578" s="28"/>
      <c r="R578" s="38"/>
      <c r="T578" s="19">
        <v>44579</v>
      </c>
      <c r="V578" s="45">
        <f t="shared" si="36"/>
        <v>333</v>
      </c>
      <c r="W578" s="44">
        <v>44772</v>
      </c>
      <c r="X578" s="46">
        <f t="shared" si="37"/>
        <v>191</v>
      </c>
      <c r="Y578" s="47">
        <f t="shared" si="38"/>
        <v>0.57357357357357353</v>
      </c>
      <c r="AA578" s="44">
        <f>VLOOKUP(A578,'[2]BASE 2022'!$E$5:$EU$1115,87,0)</f>
        <v>0</v>
      </c>
      <c r="AB578" s="44">
        <f>VLOOKUP(A578,'[2]BASE 2022'!$E$5:$EU$1115,86,0)</f>
        <v>0</v>
      </c>
    </row>
    <row r="579" spans="1:28" ht="17.25" customHeight="1" x14ac:dyDescent="0.3">
      <c r="A579" s="35">
        <v>568</v>
      </c>
      <c r="B579" s="17">
        <v>44579</v>
      </c>
      <c r="C579" s="18">
        <v>44580</v>
      </c>
      <c r="D579" s="31" t="s">
        <v>2476</v>
      </c>
      <c r="E579" s="20" t="s">
        <v>2587</v>
      </c>
      <c r="F579" s="20" t="s">
        <v>172</v>
      </c>
      <c r="G579" s="36">
        <v>64596450</v>
      </c>
      <c r="H579" s="19">
        <v>44922</v>
      </c>
      <c r="I579" s="21" t="s">
        <v>351</v>
      </c>
      <c r="J579" s="34" t="s">
        <v>2035</v>
      </c>
      <c r="K579" s="22"/>
      <c r="L579" s="37">
        <v>0</v>
      </c>
      <c r="M579" s="25">
        <v>0</v>
      </c>
      <c r="N579" s="24">
        <f t="shared" si="35"/>
        <v>64596450</v>
      </c>
      <c r="O579" s="39">
        <v>0.56140350877192979</v>
      </c>
      <c r="P579" s="27"/>
      <c r="Q579" s="28"/>
      <c r="R579" s="38"/>
      <c r="T579" s="19">
        <v>44580</v>
      </c>
      <c r="V579" s="45">
        <f t="shared" si="36"/>
        <v>342</v>
      </c>
      <c r="W579" s="44">
        <v>44772</v>
      </c>
      <c r="X579" s="46">
        <f t="shared" si="37"/>
        <v>192</v>
      </c>
      <c r="Y579" s="47">
        <f t="shared" si="38"/>
        <v>0.56140350877192979</v>
      </c>
      <c r="AA579" s="44">
        <f>VLOOKUP(A579,'[2]BASE 2022'!$E$5:$EU$1115,87,0)</f>
        <v>0</v>
      </c>
      <c r="AB579" s="44">
        <f>VLOOKUP(A579,'[2]BASE 2022'!$E$5:$EU$1115,86,0)</f>
        <v>0</v>
      </c>
    </row>
    <row r="580" spans="1:28" ht="17.25" customHeight="1" x14ac:dyDescent="0.3">
      <c r="A580" s="35">
        <v>569</v>
      </c>
      <c r="B580" s="17">
        <v>44579</v>
      </c>
      <c r="C580" s="18">
        <v>44580</v>
      </c>
      <c r="D580" s="31" t="s">
        <v>2476</v>
      </c>
      <c r="E580" s="20" t="s">
        <v>2349</v>
      </c>
      <c r="F580" s="20" t="s">
        <v>1032</v>
      </c>
      <c r="G580" s="36">
        <v>122570000</v>
      </c>
      <c r="H580" s="19">
        <v>44923</v>
      </c>
      <c r="I580" s="21" t="s">
        <v>351</v>
      </c>
      <c r="J580" s="34" t="s">
        <v>2036</v>
      </c>
      <c r="K580" s="22"/>
      <c r="L580" s="37">
        <v>0</v>
      </c>
      <c r="M580" s="25">
        <v>0</v>
      </c>
      <c r="N580" s="24">
        <f t="shared" si="35"/>
        <v>122570000</v>
      </c>
      <c r="O580" s="39">
        <v>0.55976676384839652</v>
      </c>
      <c r="P580" s="27"/>
      <c r="Q580" s="28"/>
      <c r="R580" s="38"/>
      <c r="T580" s="19">
        <v>44579</v>
      </c>
      <c r="V580" s="45">
        <f t="shared" si="36"/>
        <v>343</v>
      </c>
      <c r="W580" s="44">
        <v>44772</v>
      </c>
      <c r="X580" s="46">
        <f t="shared" si="37"/>
        <v>192</v>
      </c>
      <c r="Y580" s="47">
        <f t="shared" si="38"/>
        <v>0.55976676384839652</v>
      </c>
      <c r="AA580" s="44">
        <f>VLOOKUP(A580,'[2]BASE 2022'!$E$5:$EU$1115,87,0)</f>
        <v>0</v>
      </c>
      <c r="AB580" s="44">
        <f>VLOOKUP(A580,'[2]BASE 2022'!$E$5:$EU$1115,86,0)</f>
        <v>0</v>
      </c>
    </row>
    <row r="581" spans="1:28" ht="17.25" customHeight="1" x14ac:dyDescent="0.3">
      <c r="A581" s="35">
        <v>570</v>
      </c>
      <c r="B581" s="17">
        <v>44578</v>
      </c>
      <c r="C581" s="18">
        <v>44580</v>
      </c>
      <c r="D581" s="31" t="s">
        <v>2477</v>
      </c>
      <c r="E581" s="20" t="s">
        <v>183</v>
      </c>
      <c r="F581" s="20" t="s">
        <v>754</v>
      </c>
      <c r="G581" s="36">
        <v>21000000</v>
      </c>
      <c r="H581" s="19">
        <v>44760</v>
      </c>
      <c r="I581" s="21" t="s">
        <v>351</v>
      </c>
      <c r="J581" s="34" t="s">
        <v>2037</v>
      </c>
      <c r="K581" s="22"/>
      <c r="L581" s="37">
        <v>0</v>
      </c>
      <c r="M581" s="25">
        <v>0</v>
      </c>
      <c r="N581" s="24">
        <f t="shared" si="35"/>
        <v>21000000</v>
      </c>
      <c r="O581" s="39">
        <v>1</v>
      </c>
      <c r="P581" s="27"/>
      <c r="Q581" s="28"/>
      <c r="R581" s="38"/>
      <c r="T581" s="19">
        <v>44579</v>
      </c>
      <c r="V581" s="45">
        <f t="shared" si="36"/>
        <v>180</v>
      </c>
      <c r="W581" s="44">
        <v>44772</v>
      </c>
      <c r="X581" s="46">
        <f t="shared" si="37"/>
        <v>192</v>
      </c>
      <c r="Y581" s="47">
        <f t="shared" si="38"/>
        <v>1.0666666666666667</v>
      </c>
      <c r="AA581" s="44">
        <f>VLOOKUP(A581,'[2]BASE 2022'!$E$5:$EU$1115,87,0)</f>
        <v>0</v>
      </c>
      <c r="AB581" s="44">
        <f>VLOOKUP(A581,'[2]BASE 2022'!$E$5:$EU$1115,86,0)</f>
        <v>0</v>
      </c>
    </row>
    <row r="582" spans="1:28" ht="17.25" customHeight="1" x14ac:dyDescent="0.3">
      <c r="A582" s="35">
        <v>571</v>
      </c>
      <c r="B582" s="17">
        <v>44578</v>
      </c>
      <c r="C582" s="18">
        <v>44580</v>
      </c>
      <c r="D582" s="31" t="s">
        <v>2476</v>
      </c>
      <c r="E582" s="20" t="s">
        <v>175</v>
      </c>
      <c r="F582" s="20" t="s">
        <v>1033</v>
      </c>
      <c r="G582" s="36">
        <v>49440000</v>
      </c>
      <c r="H582" s="19">
        <v>44760</v>
      </c>
      <c r="I582" s="21" t="s">
        <v>351</v>
      </c>
      <c r="J582" s="34" t="s">
        <v>2038</v>
      </c>
      <c r="K582" s="22"/>
      <c r="L582" s="37">
        <v>0</v>
      </c>
      <c r="M582" s="25">
        <v>0</v>
      </c>
      <c r="N582" s="24">
        <f t="shared" si="35"/>
        <v>49440000</v>
      </c>
      <c r="O582" s="39">
        <v>1</v>
      </c>
      <c r="P582" s="27"/>
      <c r="Q582" s="28"/>
      <c r="R582" s="38"/>
      <c r="T582" s="19">
        <v>44579</v>
      </c>
      <c r="V582" s="45">
        <f t="shared" si="36"/>
        <v>180</v>
      </c>
      <c r="W582" s="44">
        <v>44772</v>
      </c>
      <c r="X582" s="46">
        <f t="shared" si="37"/>
        <v>192</v>
      </c>
      <c r="Y582" s="47">
        <f t="shared" si="38"/>
        <v>1.0666666666666667</v>
      </c>
      <c r="AA582" s="44">
        <f>VLOOKUP(A582,'[2]BASE 2022'!$E$5:$EU$1115,87,0)</f>
        <v>0</v>
      </c>
      <c r="AB582" s="44">
        <f>VLOOKUP(A582,'[2]BASE 2022'!$E$5:$EU$1115,86,0)</f>
        <v>0</v>
      </c>
    </row>
    <row r="583" spans="1:28" ht="17.25" customHeight="1" x14ac:dyDescent="0.3">
      <c r="A583" s="35">
        <v>572</v>
      </c>
      <c r="B583" s="17">
        <v>44578</v>
      </c>
      <c r="C583" s="18">
        <v>44582</v>
      </c>
      <c r="D583" s="31" t="s">
        <v>2477</v>
      </c>
      <c r="E583" s="20" t="s">
        <v>2338</v>
      </c>
      <c r="F583" s="20" t="s">
        <v>1034</v>
      </c>
      <c r="G583" s="36">
        <v>18600000</v>
      </c>
      <c r="H583" s="19">
        <v>44762</v>
      </c>
      <c r="I583" s="21" t="s">
        <v>351</v>
      </c>
      <c r="J583" s="34" t="s">
        <v>2039</v>
      </c>
      <c r="K583" s="22"/>
      <c r="L583" s="37">
        <v>0</v>
      </c>
      <c r="M583" s="25">
        <v>0</v>
      </c>
      <c r="N583" s="24">
        <f t="shared" si="35"/>
        <v>18600000</v>
      </c>
      <c r="O583" s="39">
        <v>1</v>
      </c>
      <c r="P583" s="27"/>
      <c r="Q583" s="28"/>
      <c r="R583" s="38"/>
      <c r="T583" s="19">
        <v>44582</v>
      </c>
      <c r="V583" s="45">
        <f t="shared" si="36"/>
        <v>180</v>
      </c>
      <c r="W583" s="44">
        <v>44772</v>
      </c>
      <c r="X583" s="46">
        <f t="shared" si="37"/>
        <v>190</v>
      </c>
      <c r="Y583" s="47">
        <f t="shared" si="38"/>
        <v>1.0555555555555556</v>
      </c>
      <c r="AA583" s="44">
        <f>VLOOKUP(A583,'[2]BASE 2022'!$E$5:$EU$1115,87,0)</f>
        <v>0</v>
      </c>
      <c r="AB583" s="44">
        <f>VLOOKUP(A583,'[2]BASE 2022'!$E$5:$EU$1115,86,0)</f>
        <v>0</v>
      </c>
    </row>
    <row r="584" spans="1:28" ht="17.25" customHeight="1" x14ac:dyDescent="0.3">
      <c r="A584" s="35">
        <v>573</v>
      </c>
      <c r="B584" s="17">
        <v>44579</v>
      </c>
      <c r="C584" s="18">
        <v>44579</v>
      </c>
      <c r="D584" s="31" t="s">
        <v>2476</v>
      </c>
      <c r="E584" s="20" t="s">
        <v>1336</v>
      </c>
      <c r="F584" s="20" t="s">
        <v>1035</v>
      </c>
      <c r="G584" s="36">
        <v>73600000</v>
      </c>
      <c r="H584" s="19">
        <v>44929</v>
      </c>
      <c r="I584" s="21" t="s">
        <v>351</v>
      </c>
      <c r="J584" s="34" t="s">
        <v>2040</v>
      </c>
      <c r="K584" s="22"/>
      <c r="L584" s="37">
        <v>0</v>
      </c>
      <c r="M584" s="25">
        <v>0</v>
      </c>
      <c r="N584" s="24">
        <f t="shared" si="35"/>
        <v>73600000</v>
      </c>
      <c r="O584" s="39">
        <v>0.55142857142857138</v>
      </c>
      <c r="P584" s="27"/>
      <c r="Q584" s="28"/>
      <c r="R584" s="38"/>
      <c r="T584" s="19">
        <v>44579</v>
      </c>
      <c r="V584" s="45">
        <f t="shared" si="36"/>
        <v>350</v>
      </c>
      <c r="W584" s="44">
        <v>44772</v>
      </c>
      <c r="X584" s="46">
        <f t="shared" si="37"/>
        <v>193</v>
      </c>
      <c r="Y584" s="47">
        <f t="shared" si="38"/>
        <v>0.55142857142857138</v>
      </c>
      <c r="AA584" s="44">
        <f>VLOOKUP(A584,'[2]BASE 2022'!$E$5:$EU$1115,87,0)</f>
        <v>0</v>
      </c>
      <c r="AB584" s="44">
        <f>VLOOKUP(A584,'[2]BASE 2022'!$E$5:$EU$1115,86,0)</f>
        <v>0</v>
      </c>
    </row>
    <row r="585" spans="1:28" ht="17.25" customHeight="1" x14ac:dyDescent="0.3">
      <c r="A585" s="35">
        <v>574</v>
      </c>
      <c r="B585" s="17">
        <v>44579</v>
      </c>
      <c r="C585" s="18">
        <v>44585</v>
      </c>
      <c r="D585" s="31" t="s">
        <v>2476</v>
      </c>
      <c r="E585" s="20" t="s">
        <v>2350</v>
      </c>
      <c r="F585" s="20" t="s">
        <v>980</v>
      </c>
      <c r="G585" s="36">
        <v>43800000</v>
      </c>
      <c r="H585" s="19">
        <v>44857</v>
      </c>
      <c r="I585" s="21" t="s">
        <v>351</v>
      </c>
      <c r="J585" s="34" t="s">
        <v>2041</v>
      </c>
      <c r="K585" s="22">
        <v>1</v>
      </c>
      <c r="L585" s="37">
        <v>21900000</v>
      </c>
      <c r="M585" s="25">
        <v>0</v>
      </c>
      <c r="N585" s="24">
        <f t="shared" si="35"/>
        <v>65700000</v>
      </c>
      <c r="O585" s="39">
        <v>0.6875</v>
      </c>
      <c r="P585" s="27"/>
      <c r="Q585" s="28"/>
      <c r="R585" s="38"/>
      <c r="T585" s="19">
        <v>44580</v>
      </c>
      <c r="V585" s="45">
        <f t="shared" si="36"/>
        <v>272</v>
      </c>
      <c r="W585" s="44">
        <v>44772</v>
      </c>
      <c r="X585" s="46">
        <f t="shared" si="37"/>
        <v>187</v>
      </c>
      <c r="Y585" s="47">
        <f t="shared" si="38"/>
        <v>0.6875</v>
      </c>
      <c r="AA585" s="44">
        <f>VLOOKUP(A585,'[2]BASE 2022'!$E$5:$EU$1115,87,0)</f>
        <v>44766</v>
      </c>
      <c r="AB585" s="44">
        <f>VLOOKUP(A585,'[2]BASE 2022'!$E$5:$EU$1115,86,0)</f>
        <v>44754</v>
      </c>
    </row>
    <row r="586" spans="1:28" ht="17.25" customHeight="1" x14ac:dyDescent="0.3">
      <c r="A586" s="35">
        <v>575</v>
      </c>
      <c r="B586" s="17">
        <v>44579</v>
      </c>
      <c r="C586" s="18">
        <v>44581</v>
      </c>
      <c r="D586" s="31" t="s">
        <v>2476</v>
      </c>
      <c r="E586" s="20" t="s">
        <v>2683</v>
      </c>
      <c r="F586" s="20" t="s">
        <v>1036</v>
      </c>
      <c r="G586" s="36">
        <v>66000000</v>
      </c>
      <c r="H586" s="19">
        <v>44914</v>
      </c>
      <c r="I586" s="21" t="s">
        <v>351</v>
      </c>
      <c r="J586" s="34" t="s">
        <v>2042</v>
      </c>
      <c r="K586" s="22"/>
      <c r="L586" s="37">
        <v>0</v>
      </c>
      <c r="M586" s="25">
        <v>0</v>
      </c>
      <c r="N586" s="24">
        <f t="shared" si="35"/>
        <v>66000000</v>
      </c>
      <c r="O586" s="39">
        <v>0.57357357357357353</v>
      </c>
      <c r="P586" s="27"/>
      <c r="Q586" s="28"/>
      <c r="R586" s="38"/>
      <c r="T586" s="19">
        <v>44580</v>
      </c>
      <c r="V586" s="45">
        <f t="shared" si="36"/>
        <v>333</v>
      </c>
      <c r="W586" s="44">
        <v>44772</v>
      </c>
      <c r="X586" s="46">
        <f t="shared" si="37"/>
        <v>191</v>
      </c>
      <c r="Y586" s="47">
        <f t="shared" si="38"/>
        <v>0.57357357357357353</v>
      </c>
      <c r="AA586" s="44">
        <f>VLOOKUP(A586,'[2]BASE 2022'!$E$5:$EU$1115,87,0)</f>
        <v>0</v>
      </c>
      <c r="AB586" s="44">
        <f>VLOOKUP(A586,'[2]BASE 2022'!$E$5:$EU$1115,86,0)</f>
        <v>0</v>
      </c>
    </row>
    <row r="587" spans="1:28" ht="17.25" customHeight="1" x14ac:dyDescent="0.3">
      <c r="A587" s="35">
        <v>576</v>
      </c>
      <c r="B587" s="17">
        <v>44579</v>
      </c>
      <c r="C587" s="18">
        <v>44580</v>
      </c>
      <c r="D587" s="31" t="s">
        <v>2476</v>
      </c>
      <c r="E587" s="20" t="s">
        <v>2351</v>
      </c>
      <c r="F587" s="20" t="s">
        <v>1037</v>
      </c>
      <c r="G587" s="36">
        <v>57783000</v>
      </c>
      <c r="H587" s="19">
        <v>44913</v>
      </c>
      <c r="I587" s="21" t="s">
        <v>351</v>
      </c>
      <c r="J587" s="34" t="s">
        <v>2043</v>
      </c>
      <c r="K587" s="22"/>
      <c r="L587" s="37">
        <v>0</v>
      </c>
      <c r="M587" s="25">
        <v>0</v>
      </c>
      <c r="N587" s="24">
        <f t="shared" si="35"/>
        <v>57783000</v>
      </c>
      <c r="O587" s="39">
        <v>0.57657657657657657</v>
      </c>
      <c r="P587" s="27"/>
      <c r="Q587" s="28"/>
      <c r="R587" s="38"/>
      <c r="T587" s="19">
        <v>44580</v>
      </c>
      <c r="V587" s="45">
        <f t="shared" si="36"/>
        <v>333</v>
      </c>
      <c r="W587" s="44">
        <v>44772</v>
      </c>
      <c r="X587" s="46">
        <f t="shared" si="37"/>
        <v>192</v>
      </c>
      <c r="Y587" s="47">
        <f t="shared" si="38"/>
        <v>0.57657657657657657</v>
      </c>
      <c r="AA587" s="44">
        <f>VLOOKUP(A587,'[2]BASE 2022'!$E$5:$EU$1115,87,0)</f>
        <v>0</v>
      </c>
      <c r="AB587" s="44">
        <f>VLOOKUP(A587,'[2]BASE 2022'!$E$5:$EU$1115,86,0)</f>
        <v>0</v>
      </c>
    </row>
    <row r="588" spans="1:28" ht="17.25" customHeight="1" x14ac:dyDescent="0.3">
      <c r="A588" s="35">
        <v>577</v>
      </c>
      <c r="B588" s="17">
        <v>44579</v>
      </c>
      <c r="C588" s="18">
        <v>44580</v>
      </c>
      <c r="D588" s="31" t="s">
        <v>2476</v>
      </c>
      <c r="E588" s="20" t="s">
        <v>187</v>
      </c>
      <c r="F588" s="20" t="s">
        <v>1038</v>
      </c>
      <c r="G588" s="36">
        <v>82258000</v>
      </c>
      <c r="H588" s="19">
        <v>44913</v>
      </c>
      <c r="I588" s="21" t="s">
        <v>351</v>
      </c>
      <c r="J588" s="34" t="s">
        <v>2044</v>
      </c>
      <c r="K588" s="22"/>
      <c r="L588" s="37">
        <v>0</v>
      </c>
      <c r="M588" s="25">
        <v>0</v>
      </c>
      <c r="N588" s="24">
        <f t="shared" si="35"/>
        <v>82258000</v>
      </c>
      <c r="O588" s="39">
        <v>0.57657657657657657</v>
      </c>
      <c r="P588" s="27"/>
      <c r="Q588" s="28"/>
      <c r="R588" s="38"/>
      <c r="T588" s="19">
        <v>44580</v>
      </c>
      <c r="V588" s="45">
        <f t="shared" si="36"/>
        <v>333</v>
      </c>
      <c r="W588" s="44">
        <v>44772</v>
      </c>
      <c r="X588" s="46">
        <f t="shared" si="37"/>
        <v>192</v>
      </c>
      <c r="Y588" s="47">
        <f t="shared" si="38"/>
        <v>0.57657657657657657</v>
      </c>
      <c r="AA588" s="44">
        <f>VLOOKUP(A588,'[2]BASE 2022'!$E$5:$EU$1115,87,0)</f>
        <v>0</v>
      </c>
      <c r="AB588" s="44">
        <f>VLOOKUP(A588,'[2]BASE 2022'!$E$5:$EU$1115,86,0)</f>
        <v>0</v>
      </c>
    </row>
    <row r="589" spans="1:28" ht="17.25" customHeight="1" x14ac:dyDescent="0.3">
      <c r="A589" s="35">
        <v>578</v>
      </c>
      <c r="B589" s="17">
        <v>44579</v>
      </c>
      <c r="C589" s="18">
        <v>44580</v>
      </c>
      <c r="D589" s="31" t="s">
        <v>2476</v>
      </c>
      <c r="E589" s="20" t="s">
        <v>2352</v>
      </c>
      <c r="F589" s="20" t="s">
        <v>1039</v>
      </c>
      <c r="G589" s="36">
        <v>67980000</v>
      </c>
      <c r="H589" s="19">
        <v>44913</v>
      </c>
      <c r="I589" s="21" t="s">
        <v>351</v>
      </c>
      <c r="J589" s="34" t="s">
        <v>2045</v>
      </c>
      <c r="K589" s="22"/>
      <c r="L589" s="37">
        <v>0</v>
      </c>
      <c r="M589" s="25">
        <v>0</v>
      </c>
      <c r="N589" s="24">
        <f t="shared" ref="N589:N652" si="39">+G589+L589-M589</f>
        <v>67980000</v>
      </c>
      <c r="O589" s="39">
        <v>0.57657657657657657</v>
      </c>
      <c r="P589" s="27"/>
      <c r="Q589" s="28"/>
      <c r="R589" s="38"/>
      <c r="T589" s="19">
        <v>44580</v>
      </c>
      <c r="V589" s="45">
        <f t="shared" ref="V589:V652" si="40">+H589-C589</f>
        <v>333</v>
      </c>
      <c r="W589" s="44">
        <v>44772</v>
      </c>
      <c r="X589" s="46">
        <f t="shared" ref="X589:X652" si="41">+W589-C589</f>
        <v>192</v>
      </c>
      <c r="Y589" s="47">
        <f t="shared" ref="Y589:Y652" si="42">+X589/V589</f>
        <v>0.57657657657657657</v>
      </c>
      <c r="AA589" s="44">
        <f>VLOOKUP(A589,'[2]BASE 2022'!$E$5:$EU$1115,87,0)</f>
        <v>0</v>
      </c>
      <c r="AB589" s="44">
        <f>VLOOKUP(A589,'[2]BASE 2022'!$E$5:$EU$1115,86,0)</f>
        <v>0</v>
      </c>
    </row>
    <row r="590" spans="1:28" ht="17.25" customHeight="1" x14ac:dyDescent="0.3">
      <c r="A590" s="35">
        <v>579</v>
      </c>
      <c r="B590" s="17">
        <v>44579</v>
      </c>
      <c r="C590" s="18">
        <v>44581</v>
      </c>
      <c r="D590" s="31" t="s">
        <v>2476</v>
      </c>
      <c r="E590" s="20" t="s">
        <v>1337</v>
      </c>
      <c r="F590" s="20" t="s">
        <v>1040</v>
      </c>
      <c r="G590" s="36">
        <v>64900000</v>
      </c>
      <c r="H590" s="19">
        <v>44914</v>
      </c>
      <c r="I590" s="21" t="s">
        <v>351</v>
      </c>
      <c r="J590" s="34" t="s">
        <v>2046</v>
      </c>
      <c r="K590" s="22"/>
      <c r="L590" s="37">
        <v>0</v>
      </c>
      <c r="M590" s="25">
        <v>0</v>
      </c>
      <c r="N590" s="24">
        <f t="shared" si="39"/>
        <v>64900000</v>
      </c>
      <c r="O590" s="39">
        <v>0.57357357357357353</v>
      </c>
      <c r="P590" s="27"/>
      <c r="Q590" s="28"/>
      <c r="R590" s="38"/>
      <c r="T590" s="19">
        <v>44580</v>
      </c>
      <c r="V590" s="45">
        <f t="shared" si="40"/>
        <v>333</v>
      </c>
      <c r="W590" s="44">
        <v>44772</v>
      </c>
      <c r="X590" s="46">
        <f t="shared" si="41"/>
        <v>191</v>
      </c>
      <c r="Y590" s="47">
        <f t="shared" si="42"/>
        <v>0.57357357357357353</v>
      </c>
      <c r="AA590" s="44">
        <f>VLOOKUP(A590,'[2]BASE 2022'!$E$5:$EU$1115,87,0)</f>
        <v>0</v>
      </c>
      <c r="AB590" s="44">
        <f>VLOOKUP(A590,'[2]BASE 2022'!$E$5:$EU$1115,86,0)</f>
        <v>0</v>
      </c>
    </row>
    <row r="591" spans="1:28" ht="17.25" customHeight="1" x14ac:dyDescent="0.3">
      <c r="A591" s="35">
        <v>580</v>
      </c>
      <c r="B591" s="17">
        <v>44579</v>
      </c>
      <c r="C591" s="18">
        <v>44581</v>
      </c>
      <c r="D591" s="31" t="s">
        <v>2476</v>
      </c>
      <c r="E591" s="20" t="s">
        <v>1338</v>
      </c>
      <c r="F591" s="20" t="s">
        <v>1041</v>
      </c>
      <c r="G591" s="36">
        <v>56000000</v>
      </c>
      <c r="H591" s="19">
        <v>44823</v>
      </c>
      <c r="I591" s="21" t="s">
        <v>351</v>
      </c>
      <c r="J591" s="34" t="s">
        <v>2047</v>
      </c>
      <c r="K591" s="22"/>
      <c r="L591" s="37">
        <v>0</v>
      </c>
      <c r="M591" s="25">
        <v>0</v>
      </c>
      <c r="N591" s="24">
        <f t="shared" si="39"/>
        <v>56000000</v>
      </c>
      <c r="O591" s="39">
        <v>0.78925619834710747</v>
      </c>
      <c r="P591" s="27"/>
      <c r="Q591" s="28"/>
      <c r="R591" s="38"/>
      <c r="T591" s="19">
        <v>44580</v>
      </c>
      <c r="V591" s="45">
        <f t="shared" si="40"/>
        <v>242</v>
      </c>
      <c r="W591" s="44">
        <v>44772</v>
      </c>
      <c r="X591" s="46">
        <f t="shared" si="41"/>
        <v>191</v>
      </c>
      <c r="Y591" s="47">
        <f t="shared" si="42"/>
        <v>0.78925619834710747</v>
      </c>
      <c r="AA591" s="44">
        <f>VLOOKUP(A591,'[2]BASE 2022'!$E$5:$EU$1115,87,0)</f>
        <v>44824</v>
      </c>
      <c r="AB591" s="44">
        <f>VLOOKUP(A591,'[2]BASE 2022'!$E$5:$EU$1115,86,0)</f>
        <v>44820</v>
      </c>
    </row>
    <row r="592" spans="1:28" ht="17.25" customHeight="1" x14ac:dyDescent="0.3">
      <c r="A592" s="35">
        <v>581</v>
      </c>
      <c r="B592" s="17">
        <v>44579</v>
      </c>
      <c r="C592" s="18">
        <v>44581</v>
      </c>
      <c r="D592" s="31" t="s">
        <v>2476</v>
      </c>
      <c r="E592" s="20" t="s">
        <v>2588</v>
      </c>
      <c r="F592" s="20" t="s">
        <v>1042</v>
      </c>
      <c r="G592" s="36">
        <v>65120000</v>
      </c>
      <c r="H592" s="19">
        <v>44914</v>
      </c>
      <c r="I592" s="21" t="s">
        <v>351</v>
      </c>
      <c r="J592" s="34" t="s">
        <v>2048</v>
      </c>
      <c r="K592" s="22"/>
      <c r="L592" s="37">
        <v>0</v>
      </c>
      <c r="M592" s="25">
        <v>0</v>
      </c>
      <c r="N592" s="24">
        <f t="shared" si="39"/>
        <v>65120000</v>
      </c>
      <c r="O592" s="39">
        <v>0.57357357357357353</v>
      </c>
      <c r="P592" s="27"/>
      <c r="Q592" s="28"/>
      <c r="R592" s="38"/>
      <c r="T592" s="19">
        <v>44580</v>
      </c>
      <c r="V592" s="45">
        <f t="shared" si="40"/>
        <v>333</v>
      </c>
      <c r="W592" s="44">
        <v>44772</v>
      </c>
      <c r="X592" s="46">
        <f t="shared" si="41"/>
        <v>191</v>
      </c>
      <c r="Y592" s="47">
        <f t="shared" si="42"/>
        <v>0.57357357357357353</v>
      </c>
      <c r="AA592" s="44">
        <f>VLOOKUP(A592,'[2]BASE 2022'!$E$5:$EU$1115,87,0)</f>
        <v>0</v>
      </c>
      <c r="AB592" s="44">
        <f>VLOOKUP(A592,'[2]BASE 2022'!$E$5:$EU$1115,86,0)</f>
        <v>0</v>
      </c>
    </row>
    <row r="593" spans="1:28" ht="17.25" customHeight="1" x14ac:dyDescent="0.3">
      <c r="A593" s="35">
        <v>582</v>
      </c>
      <c r="B593" s="17">
        <v>44579</v>
      </c>
      <c r="C593" s="18">
        <v>44581</v>
      </c>
      <c r="D593" s="31" t="s">
        <v>2476</v>
      </c>
      <c r="E593" s="20" t="s">
        <v>1339</v>
      </c>
      <c r="F593" s="20" t="s">
        <v>1043</v>
      </c>
      <c r="G593" s="36">
        <v>64000000</v>
      </c>
      <c r="H593" s="19">
        <v>44823</v>
      </c>
      <c r="I593" s="21" t="s">
        <v>351</v>
      </c>
      <c r="J593" s="34" t="s">
        <v>2049</v>
      </c>
      <c r="K593" s="22"/>
      <c r="L593" s="37">
        <v>0</v>
      </c>
      <c r="M593" s="25">
        <v>0</v>
      </c>
      <c r="N593" s="24">
        <f t="shared" si="39"/>
        <v>64000000</v>
      </c>
      <c r="O593" s="39">
        <v>0.78925619834710747</v>
      </c>
      <c r="P593" s="27"/>
      <c r="Q593" s="28"/>
      <c r="R593" s="38"/>
      <c r="T593" s="19">
        <v>44580</v>
      </c>
      <c r="V593" s="45">
        <f t="shared" si="40"/>
        <v>242</v>
      </c>
      <c r="W593" s="44">
        <v>44772</v>
      </c>
      <c r="X593" s="46">
        <f t="shared" si="41"/>
        <v>191</v>
      </c>
      <c r="Y593" s="47">
        <f t="shared" si="42"/>
        <v>0.78925619834710747</v>
      </c>
      <c r="AA593" s="44">
        <f>VLOOKUP(A593,'[2]BASE 2022'!$E$5:$EU$1115,87,0)</f>
        <v>44824</v>
      </c>
      <c r="AB593" s="44">
        <f>VLOOKUP(A593,'[2]BASE 2022'!$E$5:$EU$1115,86,0)</f>
        <v>44820</v>
      </c>
    </row>
    <row r="594" spans="1:28" ht="17.25" customHeight="1" x14ac:dyDescent="0.3">
      <c r="A594" s="35">
        <v>583</v>
      </c>
      <c r="B594" s="17">
        <v>44580</v>
      </c>
      <c r="C594" s="18">
        <v>44581</v>
      </c>
      <c r="D594" s="31" t="s">
        <v>2476</v>
      </c>
      <c r="E594" s="20" t="s">
        <v>2464</v>
      </c>
      <c r="F594" s="20" t="s">
        <v>1044</v>
      </c>
      <c r="G594" s="36">
        <v>88000000</v>
      </c>
      <c r="H594" s="19">
        <v>44914</v>
      </c>
      <c r="I594" s="21" t="s">
        <v>351</v>
      </c>
      <c r="J594" s="34" t="s">
        <v>2050</v>
      </c>
      <c r="K594" s="22"/>
      <c r="L594" s="37">
        <v>0</v>
      </c>
      <c r="M594" s="25">
        <v>0</v>
      </c>
      <c r="N594" s="24">
        <f t="shared" si="39"/>
        <v>88000000</v>
      </c>
      <c r="O594" s="39">
        <v>0.57357357357357353</v>
      </c>
      <c r="P594" s="27"/>
      <c r="Q594" s="28"/>
      <c r="R594" s="38"/>
      <c r="T594" s="19">
        <v>44580</v>
      </c>
      <c r="V594" s="45">
        <f t="shared" si="40"/>
        <v>333</v>
      </c>
      <c r="W594" s="44">
        <v>44772</v>
      </c>
      <c r="X594" s="46">
        <f t="shared" si="41"/>
        <v>191</v>
      </c>
      <c r="Y594" s="47">
        <f t="shared" si="42"/>
        <v>0.57357357357357353</v>
      </c>
      <c r="AA594" s="44">
        <f>VLOOKUP(A594,'[2]BASE 2022'!$E$5:$EU$1115,87,0)</f>
        <v>0</v>
      </c>
      <c r="AB594" s="44">
        <f>VLOOKUP(A594,'[2]BASE 2022'!$E$5:$EU$1115,86,0)</f>
        <v>0</v>
      </c>
    </row>
    <row r="595" spans="1:28" ht="17.25" customHeight="1" x14ac:dyDescent="0.3">
      <c r="A595" s="35">
        <v>584</v>
      </c>
      <c r="B595" s="17">
        <v>44579</v>
      </c>
      <c r="C595" s="18">
        <v>44581</v>
      </c>
      <c r="D595" s="31" t="s">
        <v>2476</v>
      </c>
      <c r="E595" s="20" t="s">
        <v>2353</v>
      </c>
      <c r="F595" s="20" t="s">
        <v>1045</v>
      </c>
      <c r="G595" s="36">
        <v>97728000</v>
      </c>
      <c r="H595" s="19">
        <v>44885</v>
      </c>
      <c r="I595" s="21" t="s">
        <v>351</v>
      </c>
      <c r="J595" s="34" t="s">
        <v>2051</v>
      </c>
      <c r="K595" s="22"/>
      <c r="L595" s="37">
        <v>0</v>
      </c>
      <c r="M595" s="25">
        <v>0</v>
      </c>
      <c r="N595" s="24">
        <f t="shared" si="39"/>
        <v>97728000</v>
      </c>
      <c r="O595" s="39">
        <v>0.62828947368421051</v>
      </c>
      <c r="P595" s="27"/>
      <c r="Q595" s="28"/>
      <c r="R595" s="38"/>
      <c r="T595" s="19">
        <v>44581</v>
      </c>
      <c r="V595" s="45">
        <f t="shared" si="40"/>
        <v>304</v>
      </c>
      <c r="W595" s="44">
        <v>44772</v>
      </c>
      <c r="X595" s="46">
        <f t="shared" si="41"/>
        <v>191</v>
      </c>
      <c r="Y595" s="47">
        <f t="shared" si="42"/>
        <v>0.62828947368421051</v>
      </c>
      <c r="AA595" s="44">
        <f>VLOOKUP(A595,'[2]BASE 2022'!$E$5:$EU$1115,87,0)</f>
        <v>0</v>
      </c>
      <c r="AB595" s="44">
        <f>VLOOKUP(A595,'[2]BASE 2022'!$E$5:$EU$1115,86,0)</f>
        <v>0</v>
      </c>
    </row>
    <row r="596" spans="1:28" ht="17.25" customHeight="1" x14ac:dyDescent="0.3">
      <c r="A596" s="35">
        <v>585</v>
      </c>
      <c r="B596" s="17">
        <v>44579</v>
      </c>
      <c r="C596" s="18">
        <v>44581</v>
      </c>
      <c r="D596" s="31" t="s">
        <v>2476</v>
      </c>
      <c r="E596" s="20" t="s">
        <v>476</v>
      </c>
      <c r="F596" s="20" t="s">
        <v>1046</v>
      </c>
      <c r="G596" s="36">
        <v>88837500</v>
      </c>
      <c r="H596" s="19">
        <v>44926</v>
      </c>
      <c r="I596" s="21" t="s">
        <v>351</v>
      </c>
      <c r="J596" s="34" t="s">
        <v>2052</v>
      </c>
      <c r="K596" s="22"/>
      <c r="L596" s="37">
        <v>0</v>
      </c>
      <c r="M596" s="25">
        <v>0</v>
      </c>
      <c r="N596" s="24">
        <f t="shared" si="39"/>
        <v>88837500</v>
      </c>
      <c r="O596" s="39">
        <v>0.55362318840579705</v>
      </c>
      <c r="P596" s="27"/>
      <c r="Q596" s="28"/>
      <c r="R596" s="38"/>
      <c r="T596" s="19">
        <v>44581</v>
      </c>
      <c r="V596" s="45">
        <f t="shared" si="40"/>
        <v>345</v>
      </c>
      <c r="W596" s="44">
        <v>44772</v>
      </c>
      <c r="X596" s="46">
        <f t="shared" si="41"/>
        <v>191</v>
      </c>
      <c r="Y596" s="47">
        <f t="shared" si="42"/>
        <v>0.55362318840579705</v>
      </c>
      <c r="AA596" s="44">
        <f>VLOOKUP(A596,'[2]BASE 2022'!$E$5:$EU$1115,87,0)</f>
        <v>0</v>
      </c>
      <c r="AB596" s="44">
        <f>VLOOKUP(A596,'[2]BASE 2022'!$E$5:$EU$1115,86,0)</f>
        <v>0</v>
      </c>
    </row>
    <row r="597" spans="1:28" ht="17.25" customHeight="1" x14ac:dyDescent="0.3">
      <c r="A597" s="35">
        <v>586</v>
      </c>
      <c r="B597" s="17">
        <v>44579</v>
      </c>
      <c r="C597" s="18">
        <v>44585</v>
      </c>
      <c r="D597" s="31" t="s">
        <v>2476</v>
      </c>
      <c r="E597" s="20" t="s">
        <v>2354</v>
      </c>
      <c r="F597" s="20" t="s">
        <v>1047</v>
      </c>
      <c r="G597" s="36">
        <v>121000000</v>
      </c>
      <c r="H597" s="19">
        <v>44736</v>
      </c>
      <c r="I597" s="21" t="s">
        <v>351</v>
      </c>
      <c r="J597" s="34" t="s">
        <v>2053</v>
      </c>
      <c r="K597" s="22"/>
      <c r="L597" s="37">
        <v>0</v>
      </c>
      <c r="M597" s="25">
        <v>65633333</v>
      </c>
      <c r="N597" s="24">
        <f t="shared" si="39"/>
        <v>55366667</v>
      </c>
      <c r="O597" s="39">
        <v>1</v>
      </c>
      <c r="P597" s="27"/>
      <c r="Q597" s="28"/>
      <c r="R597" s="38"/>
      <c r="T597" s="19">
        <v>44581</v>
      </c>
      <c r="V597" s="45">
        <f t="shared" si="40"/>
        <v>151</v>
      </c>
      <c r="W597" s="44">
        <v>44772</v>
      </c>
      <c r="X597" s="46">
        <f t="shared" si="41"/>
        <v>187</v>
      </c>
      <c r="Y597" s="47">
        <f t="shared" si="42"/>
        <v>1.2384105960264902</v>
      </c>
      <c r="AA597" s="44">
        <f>VLOOKUP(A597,'[2]BASE 2022'!$E$5:$EU$1115,87,0)</f>
        <v>0</v>
      </c>
      <c r="AB597" s="44">
        <f>VLOOKUP(A597,'[2]BASE 2022'!$E$5:$EU$1115,86,0)</f>
        <v>0</v>
      </c>
    </row>
    <row r="598" spans="1:28" ht="17.25" customHeight="1" x14ac:dyDescent="0.3">
      <c r="A598" s="35">
        <v>587</v>
      </c>
      <c r="B598" s="17">
        <v>44579</v>
      </c>
      <c r="C598" s="18">
        <v>44580</v>
      </c>
      <c r="D598" s="31" t="s">
        <v>2476</v>
      </c>
      <c r="E598" s="20" t="s">
        <v>165</v>
      </c>
      <c r="F598" s="20" t="s">
        <v>1048</v>
      </c>
      <c r="G598" s="36">
        <v>34299000</v>
      </c>
      <c r="H598" s="19">
        <v>44760</v>
      </c>
      <c r="I598" s="21" t="s">
        <v>351</v>
      </c>
      <c r="J598" s="34" t="s">
        <v>2054</v>
      </c>
      <c r="K598" s="22"/>
      <c r="L598" s="37">
        <v>0</v>
      </c>
      <c r="M598" s="25">
        <v>0</v>
      </c>
      <c r="N598" s="24">
        <f t="shared" si="39"/>
        <v>34299000</v>
      </c>
      <c r="O598" s="39">
        <v>1</v>
      </c>
      <c r="P598" s="27"/>
      <c r="Q598" s="28"/>
      <c r="R598" s="38"/>
      <c r="T598" s="19">
        <v>44579</v>
      </c>
      <c r="V598" s="45">
        <f t="shared" si="40"/>
        <v>180</v>
      </c>
      <c r="W598" s="44">
        <v>44772</v>
      </c>
      <c r="X598" s="46">
        <f t="shared" si="41"/>
        <v>192</v>
      </c>
      <c r="Y598" s="47">
        <f t="shared" si="42"/>
        <v>1.0666666666666667</v>
      </c>
      <c r="AA598" s="44">
        <f>VLOOKUP(A598,'[2]BASE 2022'!$E$5:$EU$1115,87,0)</f>
        <v>0</v>
      </c>
      <c r="AB598" s="44">
        <f>VLOOKUP(A598,'[2]BASE 2022'!$E$5:$EU$1115,86,0)</f>
        <v>0</v>
      </c>
    </row>
    <row r="599" spans="1:28" ht="17.25" customHeight="1" x14ac:dyDescent="0.3">
      <c r="A599" s="35">
        <v>588</v>
      </c>
      <c r="B599" s="17">
        <v>44579</v>
      </c>
      <c r="C599" s="18">
        <v>44580</v>
      </c>
      <c r="D599" s="31" t="s">
        <v>2477</v>
      </c>
      <c r="E599" s="20" t="s">
        <v>466</v>
      </c>
      <c r="F599" s="20" t="s">
        <v>435</v>
      </c>
      <c r="G599" s="36">
        <v>28250000</v>
      </c>
      <c r="H599" s="19">
        <v>44922</v>
      </c>
      <c r="I599" s="21" t="s">
        <v>351</v>
      </c>
      <c r="J599" s="34" t="s">
        <v>2055</v>
      </c>
      <c r="K599" s="22"/>
      <c r="L599" s="37">
        <v>0</v>
      </c>
      <c r="M599" s="25">
        <v>0</v>
      </c>
      <c r="N599" s="24">
        <f t="shared" si="39"/>
        <v>28250000</v>
      </c>
      <c r="O599" s="39">
        <v>0.56140350877192979</v>
      </c>
      <c r="P599" s="27"/>
      <c r="Q599" s="28"/>
      <c r="R599" s="38"/>
      <c r="T599" s="19">
        <v>44579</v>
      </c>
      <c r="V599" s="45">
        <f t="shared" si="40"/>
        <v>342</v>
      </c>
      <c r="W599" s="44">
        <v>44772</v>
      </c>
      <c r="X599" s="46">
        <f t="shared" si="41"/>
        <v>192</v>
      </c>
      <c r="Y599" s="47">
        <f t="shared" si="42"/>
        <v>0.56140350877192979</v>
      </c>
      <c r="AA599" s="44">
        <f>VLOOKUP(A599,'[2]BASE 2022'!$E$5:$EU$1115,87,0)</f>
        <v>0</v>
      </c>
      <c r="AB599" s="44">
        <f>VLOOKUP(A599,'[2]BASE 2022'!$E$5:$EU$1115,86,0)</f>
        <v>0</v>
      </c>
    </row>
    <row r="600" spans="1:28" ht="17.25" customHeight="1" x14ac:dyDescent="0.3">
      <c r="A600" s="35">
        <v>589</v>
      </c>
      <c r="B600" s="17">
        <v>44579</v>
      </c>
      <c r="C600" s="18">
        <v>44580</v>
      </c>
      <c r="D600" s="31" t="s">
        <v>2476</v>
      </c>
      <c r="E600" s="20" t="s">
        <v>1340</v>
      </c>
      <c r="F600" s="20" t="s">
        <v>1049</v>
      </c>
      <c r="G600" s="36">
        <v>64596450</v>
      </c>
      <c r="H600" s="19">
        <v>44922</v>
      </c>
      <c r="I600" s="21" t="s">
        <v>351</v>
      </c>
      <c r="J600" s="34" t="s">
        <v>2056</v>
      </c>
      <c r="K600" s="22"/>
      <c r="L600" s="37">
        <v>0</v>
      </c>
      <c r="M600" s="25">
        <v>0</v>
      </c>
      <c r="N600" s="24">
        <f t="shared" si="39"/>
        <v>64596450</v>
      </c>
      <c r="O600" s="39">
        <v>0.56140350877192979</v>
      </c>
      <c r="P600" s="27"/>
      <c r="Q600" s="28"/>
      <c r="R600" s="38"/>
      <c r="T600" s="19">
        <v>44579</v>
      </c>
      <c r="V600" s="45">
        <f t="shared" si="40"/>
        <v>342</v>
      </c>
      <c r="W600" s="44">
        <v>44772</v>
      </c>
      <c r="X600" s="46">
        <f t="shared" si="41"/>
        <v>192</v>
      </c>
      <c r="Y600" s="47">
        <f t="shared" si="42"/>
        <v>0.56140350877192979</v>
      </c>
      <c r="AA600" s="44">
        <f>VLOOKUP(A600,'[2]BASE 2022'!$E$5:$EU$1115,87,0)</f>
        <v>0</v>
      </c>
      <c r="AB600" s="44">
        <f>VLOOKUP(A600,'[2]BASE 2022'!$E$5:$EU$1115,86,0)</f>
        <v>0</v>
      </c>
    </row>
    <row r="601" spans="1:28" ht="17.25" customHeight="1" x14ac:dyDescent="0.3">
      <c r="A601" s="35">
        <v>590</v>
      </c>
      <c r="B601" s="17">
        <v>44579</v>
      </c>
      <c r="C601" s="18">
        <v>44580</v>
      </c>
      <c r="D601" s="31" t="s">
        <v>2477</v>
      </c>
      <c r="E601" s="20" t="s">
        <v>1341</v>
      </c>
      <c r="F601" s="20" t="s">
        <v>1050</v>
      </c>
      <c r="G601" s="36">
        <v>35535000</v>
      </c>
      <c r="H601" s="19">
        <v>44928</v>
      </c>
      <c r="I601" s="21" t="s">
        <v>351</v>
      </c>
      <c r="J601" s="34" t="s">
        <v>2057</v>
      </c>
      <c r="K601" s="22"/>
      <c r="L601" s="37">
        <v>0</v>
      </c>
      <c r="M601" s="25">
        <v>0</v>
      </c>
      <c r="N601" s="24">
        <f t="shared" si="39"/>
        <v>35535000</v>
      </c>
      <c r="O601" s="39">
        <v>0.55172413793103448</v>
      </c>
      <c r="P601" s="27"/>
      <c r="Q601" s="28"/>
      <c r="R601" s="38"/>
      <c r="T601" s="19">
        <v>44580</v>
      </c>
      <c r="V601" s="45">
        <f t="shared" si="40"/>
        <v>348</v>
      </c>
      <c r="W601" s="44">
        <v>44772</v>
      </c>
      <c r="X601" s="46">
        <f t="shared" si="41"/>
        <v>192</v>
      </c>
      <c r="Y601" s="47">
        <f t="shared" si="42"/>
        <v>0.55172413793103448</v>
      </c>
      <c r="AA601" s="44">
        <f>VLOOKUP(A601,'[2]BASE 2022'!$E$5:$EU$1115,87,0)</f>
        <v>0</v>
      </c>
      <c r="AB601" s="44">
        <f>VLOOKUP(A601,'[2]BASE 2022'!$E$5:$EU$1115,86,0)</f>
        <v>0</v>
      </c>
    </row>
    <row r="602" spans="1:28" ht="17.25" customHeight="1" x14ac:dyDescent="0.3">
      <c r="A602" s="35">
        <v>591</v>
      </c>
      <c r="B602" s="17">
        <v>44579</v>
      </c>
      <c r="C602" s="18">
        <v>44581</v>
      </c>
      <c r="D602" s="31" t="s">
        <v>2477</v>
      </c>
      <c r="E602" s="20" t="s">
        <v>2589</v>
      </c>
      <c r="F602" s="20" t="s">
        <v>322</v>
      </c>
      <c r="G602" s="36">
        <v>34917000</v>
      </c>
      <c r="H602" s="19">
        <v>44923</v>
      </c>
      <c r="I602" s="21" t="s">
        <v>351</v>
      </c>
      <c r="J602" s="34" t="s">
        <v>2058</v>
      </c>
      <c r="K602" s="22"/>
      <c r="L602" s="37">
        <v>0</v>
      </c>
      <c r="M602" s="25">
        <v>0</v>
      </c>
      <c r="N602" s="24">
        <f t="shared" si="39"/>
        <v>34917000</v>
      </c>
      <c r="O602" s="39">
        <v>0.55847953216374269</v>
      </c>
      <c r="P602" s="27"/>
      <c r="Q602" s="28"/>
      <c r="R602" s="38"/>
      <c r="T602" s="19">
        <v>44580</v>
      </c>
      <c r="V602" s="45">
        <f t="shared" si="40"/>
        <v>342</v>
      </c>
      <c r="W602" s="44">
        <v>44772</v>
      </c>
      <c r="X602" s="46">
        <f t="shared" si="41"/>
        <v>191</v>
      </c>
      <c r="Y602" s="47">
        <f t="shared" si="42"/>
        <v>0.55847953216374269</v>
      </c>
      <c r="AA602" s="44">
        <f>VLOOKUP(A602,'[2]BASE 2022'!$E$5:$EU$1115,87,0)</f>
        <v>0</v>
      </c>
      <c r="AB602" s="44">
        <f>VLOOKUP(A602,'[2]BASE 2022'!$E$5:$EU$1115,86,0)</f>
        <v>0</v>
      </c>
    </row>
    <row r="603" spans="1:28" ht="17.25" customHeight="1" x14ac:dyDescent="0.3">
      <c r="A603" s="35">
        <v>592</v>
      </c>
      <c r="B603" s="17">
        <v>44579</v>
      </c>
      <c r="C603" s="18">
        <v>44581</v>
      </c>
      <c r="D603" s="31" t="s">
        <v>2476</v>
      </c>
      <c r="E603" s="20" t="s">
        <v>2496</v>
      </c>
      <c r="F603" s="20" t="s">
        <v>172</v>
      </c>
      <c r="G603" s="36">
        <v>65739750</v>
      </c>
      <c r="H603" s="19">
        <v>44929</v>
      </c>
      <c r="I603" s="21" t="s">
        <v>351</v>
      </c>
      <c r="J603" s="34" t="s">
        <v>2059</v>
      </c>
      <c r="K603" s="22"/>
      <c r="L603" s="37">
        <v>0</v>
      </c>
      <c r="M603" s="25">
        <v>0</v>
      </c>
      <c r="N603" s="24">
        <f t="shared" si="39"/>
        <v>65739750</v>
      </c>
      <c r="O603" s="39">
        <v>0.54885057471264365</v>
      </c>
      <c r="P603" s="27"/>
      <c r="Q603" s="28"/>
      <c r="R603" s="38"/>
      <c r="T603" s="19">
        <v>44580</v>
      </c>
      <c r="V603" s="45">
        <f t="shared" si="40"/>
        <v>348</v>
      </c>
      <c r="W603" s="44">
        <v>44772</v>
      </c>
      <c r="X603" s="46">
        <f t="shared" si="41"/>
        <v>191</v>
      </c>
      <c r="Y603" s="47">
        <f t="shared" si="42"/>
        <v>0.54885057471264365</v>
      </c>
      <c r="AA603" s="44">
        <f>VLOOKUP(A603,'[2]BASE 2022'!$E$5:$EU$1115,87,0)</f>
        <v>0</v>
      </c>
      <c r="AB603" s="44">
        <f>VLOOKUP(A603,'[2]BASE 2022'!$E$5:$EU$1115,86,0)</f>
        <v>0</v>
      </c>
    </row>
    <row r="604" spans="1:28" ht="17.25" customHeight="1" x14ac:dyDescent="0.3">
      <c r="A604" s="35">
        <v>593</v>
      </c>
      <c r="B604" s="17">
        <v>44579</v>
      </c>
      <c r="C604" s="18">
        <v>44581</v>
      </c>
      <c r="D604" s="31" t="s">
        <v>2476</v>
      </c>
      <c r="E604" s="20" t="s">
        <v>493</v>
      </c>
      <c r="F604" s="20" t="s">
        <v>1051</v>
      </c>
      <c r="G604" s="36">
        <v>64596450</v>
      </c>
      <c r="H604" s="19">
        <v>44923</v>
      </c>
      <c r="I604" s="21" t="s">
        <v>351</v>
      </c>
      <c r="J604" s="34" t="s">
        <v>2060</v>
      </c>
      <c r="K604" s="22"/>
      <c r="L604" s="37">
        <v>0</v>
      </c>
      <c r="M604" s="25">
        <v>0</v>
      </c>
      <c r="N604" s="24">
        <f t="shared" si="39"/>
        <v>64596450</v>
      </c>
      <c r="O604" s="39">
        <v>0.55847953216374269</v>
      </c>
      <c r="P604" s="27"/>
      <c r="Q604" s="28"/>
      <c r="R604" s="38"/>
      <c r="T604" s="19">
        <v>44580</v>
      </c>
      <c r="V604" s="45">
        <f t="shared" si="40"/>
        <v>342</v>
      </c>
      <c r="W604" s="44">
        <v>44772</v>
      </c>
      <c r="X604" s="46">
        <f t="shared" si="41"/>
        <v>191</v>
      </c>
      <c r="Y604" s="47">
        <f t="shared" si="42"/>
        <v>0.55847953216374269</v>
      </c>
      <c r="AA604" s="44">
        <f>VLOOKUP(A604,'[2]BASE 2022'!$E$5:$EU$1115,87,0)</f>
        <v>0</v>
      </c>
      <c r="AB604" s="44">
        <f>VLOOKUP(A604,'[2]BASE 2022'!$E$5:$EU$1115,86,0)</f>
        <v>0</v>
      </c>
    </row>
    <row r="605" spans="1:28" ht="17.25" customHeight="1" x14ac:dyDescent="0.3">
      <c r="A605" s="35">
        <v>594</v>
      </c>
      <c r="B605" s="17">
        <v>44579</v>
      </c>
      <c r="C605" s="18">
        <v>44581</v>
      </c>
      <c r="D605" s="31" t="s">
        <v>2476</v>
      </c>
      <c r="E605" s="20" t="s">
        <v>1342</v>
      </c>
      <c r="F605" s="20" t="s">
        <v>1052</v>
      </c>
      <c r="G605" s="36">
        <v>71070000</v>
      </c>
      <c r="H605" s="19">
        <v>44930</v>
      </c>
      <c r="I605" s="21" t="s">
        <v>351</v>
      </c>
      <c r="J605" s="34" t="s">
        <v>2061</v>
      </c>
      <c r="K605" s="22"/>
      <c r="L605" s="37">
        <v>0</v>
      </c>
      <c r="M605" s="25">
        <v>0</v>
      </c>
      <c r="N605" s="24">
        <f t="shared" si="39"/>
        <v>71070000</v>
      </c>
      <c r="O605" s="39">
        <v>0.54727793696275073</v>
      </c>
      <c r="P605" s="27"/>
      <c r="Q605" s="28"/>
      <c r="R605" s="38"/>
      <c r="T605" s="19">
        <v>44581</v>
      </c>
      <c r="V605" s="45">
        <f t="shared" si="40"/>
        <v>349</v>
      </c>
      <c r="W605" s="44">
        <v>44772</v>
      </c>
      <c r="X605" s="46">
        <f t="shared" si="41"/>
        <v>191</v>
      </c>
      <c r="Y605" s="47">
        <f t="shared" si="42"/>
        <v>0.54727793696275073</v>
      </c>
      <c r="AA605" s="44">
        <f>VLOOKUP(A605,'[2]BASE 2022'!$E$5:$EU$1115,87,0)</f>
        <v>0</v>
      </c>
      <c r="AB605" s="44">
        <f>VLOOKUP(A605,'[2]BASE 2022'!$E$5:$EU$1115,86,0)</f>
        <v>0</v>
      </c>
    </row>
    <row r="606" spans="1:28" ht="17.25" customHeight="1" x14ac:dyDescent="0.3">
      <c r="A606" s="35">
        <v>595</v>
      </c>
      <c r="B606" s="17">
        <v>44579</v>
      </c>
      <c r="C606" s="18">
        <v>44582</v>
      </c>
      <c r="D606" s="31" t="s">
        <v>2476</v>
      </c>
      <c r="E606" s="20" t="s">
        <v>2355</v>
      </c>
      <c r="F606" s="20" t="s">
        <v>1053</v>
      </c>
      <c r="G606" s="36">
        <v>93500000</v>
      </c>
      <c r="H606" s="19">
        <v>44915</v>
      </c>
      <c r="I606" s="21" t="s">
        <v>351</v>
      </c>
      <c r="J606" s="34" t="s">
        <v>2062</v>
      </c>
      <c r="K606" s="22"/>
      <c r="L606" s="37">
        <v>0</v>
      </c>
      <c r="M606" s="25">
        <v>0</v>
      </c>
      <c r="N606" s="24">
        <f t="shared" si="39"/>
        <v>93500000</v>
      </c>
      <c r="O606" s="39">
        <v>0.57057057057057059</v>
      </c>
      <c r="P606" s="27"/>
      <c r="Q606" s="28"/>
      <c r="R606" s="38"/>
      <c r="T606" s="19">
        <v>44580</v>
      </c>
      <c r="V606" s="45">
        <f t="shared" si="40"/>
        <v>333</v>
      </c>
      <c r="W606" s="44">
        <v>44772</v>
      </c>
      <c r="X606" s="46">
        <f t="shared" si="41"/>
        <v>190</v>
      </c>
      <c r="Y606" s="47">
        <f t="shared" si="42"/>
        <v>0.57057057057057059</v>
      </c>
      <c r="AA606" s="44">
        <f>VLOOKUP(A606,'[2]BASE 2022'!$E$5:$EU$1115,87,0)</f>
        <v>0</v>
      </c>
      <c r="AB606" s="44">
        <f>VLOOKUP(A606,'[2]BASE 2022'!$E$5:$EU$1115,86,0)</f>
        <v>0</v>
      </c>
    </row>
    <row r="607" spans="1:28" ht="17.25" customHeight="1" x14ac:dyDescent="0.3">
      <c r="A607" s="35">
        <v>596</v>
      </c>
      <c r="B607" s="17">
        <v>44579</v>
      </c>
      <c r="C607" s="18">
        <v>44581</v>
      </c>
      <c r="D607" s="31" t="s">
        <v>2477</v>
      </c>
      <c r="E607" s="20" t="s">
        <v>2339</v>
      </c>
      <c r="F607" s="20" t="s">
        <v>1054</v>
      </c>
      <c r="G607" s="36">
        <v>45100000</v>
      </c>
      <c r="H607" s="19">
        <v>44914</v>
      </c>
      <c r="I607" s="21" t="s">
        <v>351</v>
      </c>
      <c r="J607" s="34" t="s">
        <v>2063</v>
      </c>
      <c r="K607" s="22"/>
      <c r="L607" s="37">
        <v>0</v>
      </c>
      <c r="M607" s="25">
        <v>0</v>
      </c>
      <c r="N607" s="24">
        <f t="shared" si="39"/>
        <v>45100000</v>
      </c>
      <c r="O607" s="39">
        <v>0.57357357357357353</v>
      </c>
      <c r="P607" s="27"/>
      <c r="Q607" s="28"/>
      <c r="R607" s="38"/>
      <c r="T607" s="19">
        <v>44580</v>
      </c>
      <c r="V607" s="45">
        <f t="shared" si="40"/>
        <v>333</v>
      </c>
      <c r="W607" s="44">
        <v>44772</v>
      </c>
      <c r="X607" s="46">
        <f t="shared" si="41"/>
        <v>191</v>
      </c>
      <c r="Y607" s="47">
        <f t="shared" si="42"/>
        <v>0.57357357357357353</v>
      </c>
      <c r="AA607" s="44">
        <f>VLOOKUP(A607,'[2]BASE 2022'!$E$5:$EU$1115,87,0)</f>
        <v>0</v>
      </c>
      <c r="AB607" s="44">
        <f>VLOOKUP(A607,'[2]BASE 2022'!$E$5:$EU$1115,86,0)</f>
        <v>0</v>
      </c>
    </row>
    <row r="608" spans="1:28" ht="17.25" customHeight="1" x14ac:dyDescent="0.3">
      <c r="A608" s="35">
        <v>597</v>
      </c>
      <c r="B608" s="17">
        <v>44579</v>
      </c>
      <c r="C608" s="18">
        <v>44585</v>
      </c>
      <c r="D608" s="31" t="s">
        <v>2476</v>
      </c>
      <c r="E608" s="20" t="s">
        <v>487</v>
      </c>
      <c r="F608" s="20" t="s">
        <v>1055</v>
      </c>
      <c r="G608" s="36">
        <v>43800000</v>
      </c>
      <c r="H608" s="19">
        <v>44765</v>
      </c>
      <c r="I608" s="21" t="s">
        <v>351</v>
      </c>
      <c r="J608" s="34" t="s">
        <v>2064</v>
      </c>
      <c r="K608" s="22"/>
      <c r="L608" s="37">
        <v>0</v>
      </c>
      <c r="M608" s="25">
        <v>0</v>
      </c>
      <c r="N608" s="24">
        <f t="shared" si="39"/>
        <v>43800000</v>
      </c>
      <c r="O608" s="39">
        <v>1</v>
      </c>
      <c r="P608" s="27"/>
      <c r="Q608" s="28"/>
      <c r="R608" s="38"/>
      <c r="T608" s="19">
        <v>44580</v>
      </c>
      <c r="V608" s="45">
        <f t="shared" si="40"/>
        <v>180</v>
      </c>
      <c r="W608" s="44">
        <v>44772</v>
      </c>
      <c r="X608" s="46">
        <f t="shared" si="41"/>
        <v>187</v>
      </c>
      <c r="Y608" s="47">
        <f t="shared" si="42"/>
        <v>1.038888888888889</v>
      </c>
      <c r="AA608" s="44">
        <f>VLOOKUP(A608,'[2]BASE 2022'!$E$5:$EU$1115,87,0)</f>
        <v>0</v>
      </c>
      <c r="AB608" s="44">
        <f>VLOOKUP(A608,'[2]BASE 2022'!$E$5:$EU$1115,86,0)</f>
        <v>0</v>
      </c>
    </row>
    <row r="609" spans="1:28" ht="17.25" customHeight="1" x14ac:dyDescent="0.3">
      <c r="A609" s="35">
        <v>598</v>
      </c>
      <c r="B609" s="17">
        <v>44579</v>
      </c>
      <c r="C609" s="18">
        <v>44582</v>
      </c>
      <c r="D609" s="31" t="s">
        <v>2476</v>
      </c>
      <c r="E609" s="20" t="s">
        <v>436</v>
      </c>
      <c r="F609" s="20" t="s">
        <v>1056</v>
      </c>
      <c r="G609" s="36">
        <v>58300000</v>
      </c>
      <c r="H609" s="19">
        <v>44915</v>
      </c>
      <c r="I609" s="21" t="s">
        <v>351</v>
      </c>
      <c r="J609" s="34" t="s">
        <v>2065</v>
      </c>
      <c r="K609" s="22"/>
      <c r="L609" s="37">
        <v>0</v>
      </c>
      <c r="M609" s="25">
        <v>0</v>
      </c>
      <c r="N609" s="24">
        <f t="shared" si="39"/>
        <v>58300000</v>
      </c>
      <c r="O609" s="39">
        <v>0.57057057057057059</v>
      </c>
      <c r="P609" s="27"/>
      <c r="Q609" s="28"/>
      <c r="R609" s="38"/>
      <c r="T609" s="19">
        <v>44580</v>
      </c>
      <c r="V609" s="45">
        <f t="shared" si="40"/>
        <v>333</v>
      </c>
      <c r="W609" s="44">
        <v>44772</v>
      </c>
      <c r="X609" s="46">
        <f t="shared" si="41"/>
        <v>190</v>
      </c>
      <c r="Y609" s="47">
        <f t="shared" si="42"/>
        <v>0.57057057057057059</v>
      </c>
      <c r="AA609" s="44">
        <f>VLOOKUP(A609,'[2]BASE 2022'!$E$5:$EU$1115,87,0)</f>
        <v>0</v>
      </c>
      <c r="AB609" s="44">
        <f>VLOOKUP(A609,'[2]BASE 2022'!$E$5:$EU$1115,86,0)</f>
        <v>0</v>
      </c>
    </row>
    <row r="610" spans="1:28" ht="17.25" customHeight="1" x14ac:dyDescent="0.3">
      <c r="A610" s="35">
        <v>599</v>
      </c>
      <c r="B610" s="17">
        <v>44579</v>
      </c>
      <c r="C610" s="18">
        <v>44580</v>
      </c>
      <c r="D610" s="31" t="s">
        <v>2476</v>
      </c>
      <c r="E610" s="20" t="s">
        <v>2356</v>
      </c>
      <c r="F610" s="20" t="s">
        <v>1057</v>
      </c>
      <c r="G610" s="36">
        <v>57783000</v>
      </c>
      <c r="H610" s="19">
        <v>44913</v>
      </c>
      <c r="I610" s="21" t="s">
        <v>351</v>
      </c>
      <c r="J610" s="34" t="s">
        <v>2066</v>
      </c>
      <c r="K610" s="22"/>
      <c r="L610" s="37">
        <v>0</v>
      </c>
      <c r="M610" s="25">
        <v>0</v>
      </c>
      <c r="N610" s="24">
        <f t="shared" si="39"/>
        <v>57783000</v>
      </c>
      <c r="O610" s="39">
        <v>0.57657657657657657</v>
      </c>
      <c r="P610" s="27"/>
      <c r="Q610" s="28"/>
      <c r="R610" s="38"/>
      <c r="T610" s="19">
        <v>44580</v>
      </c>
      <c r="V610" s="45">
        <f t="shared" si="40"/>
        <v>333</v>
      </c>
      <c r="W610" s="44">
        <v>44772</v>
      </c>
      <c r="X610" s="46">
        <f t="shared" si="41"/>
        <v>192</v>
      </c>
      <c r="Y610" s="47">
        <f t="shared" si="42"/>
        <v>0.57657657657657657</v>
      </c>
      <c r="AA610" s="44">
        <f>VLOOKUP(A610,'[2]BASE 2022'!$E$5:$EU$1115,87,0)</f>
        <v>0</v>
      </c>
      <c r="AB610" s="44">
        <f>VLOOKUP(A610,'[2]BASE 2022'!$E$5:$EU$1115,86,0)</f>
        <v>0</v>
      </c>
    </row>
    <row r="611" spans="1:28" ht="17.25" customHeight="1" x14ac:dyDescent="0.3">
      <c r="A611" s="35">
        <v>600</v>
      </c>
      <c r="B611" s="17">
        <v>44579</v>
      </c>
      <c r="C611" s="18">
        <v>44580</v>
      </c>
      <c r="D611" s="31" t="s">
        <v>2476</v>
      </c>
      <c r="E611" s="20" t="s">
        <v>2684</v>
      </c>
      <c r="F611" s="20" t="s">
        <v>707</v>
      </c>
      <c r="G611" s="36">
        <v>82258000</v>
      </c>
      <c r="H611" s="19">
        <v>44913</v>
      </c>
      <c r="I611" s="21" t="s">
        <v>351</v>
      </c>
      <c r="J611" s="34" t="s">
        <v>2067</v>
      </c>
      <c r="K611" s="22"/>
      <c r="L611" s="37">
        <v>0</v>
      </c>
      <c r="M611" s="25">
        <v>0</v>
      </c>
      <c r="N611" s="24">
        <f t="shared" si="39"/>
        <v>82258000</v>
      </c>
      <c r="O611" s="39">
        <v>0.57657657657657657</v>
      </c>
      <c r="P611" s="27"/>
      <c r="Q611" s="28"/>
      <c r="R611" s="38"/>
      <c r="T611" s="19">
        <v>44580</v>
      </c>
      <c r="V611" s="45">
        <f t="shared" si="40"/>
        <v>333</v>
      </c>
      <c r="W611" s="44">
        <v>44772</v>
      </c>
      <c r="X611" s="46">
        <f t="shared" si="41"/>
        <v>192</v>
      </c>
      <c r="Y611" s="47">
        <f t="shared" si="42"/>
        <v>0.57657657657657657</v>
      </c>
      <c r="AA611" s="44">
        <f>VLOOKUP(A611,'[2]BASE 2022'!$E$5:$EU$1115,87,0)</f>
        <v>0</v>
      </c>
      <c r="AB611" s="44">
        <f>VLOOKUP(A611,'[2]BASE 2022'!$E$5:$EU$1115,86,0)</f>
        <v>0</v>
      </c>
    </row>
    <row r="612" spans="1:28" ht="17.25" customHeight="1" x14ac:dyDescent="0.3">
      <c r="A612" s="35">
        <v>601</v>
      </c>
      <c r="B612" s="17">
        <v>44579</v>
      </c>
      <c r="C612" s="18">
        <v>44580</v>
      </c>
      <c r="D612" s="31" t="s">
        <v>2476</v>
      </c>
      <c r="E612" s="20" t="s">
        <v>370</v>
      </c>
      <c r="F612" s="20" t="s">
        <v>1058</v>
      </c>
      <c r="G612" s="36">
        <v>57783000</v>
      </c>
      <c r="H612" s="19">
        <v>44913</v>
      </c>
      <c r="I612" s="21" t="s">
        <v>351</v>
      </c>
      <c r="J612" s="34" t="s">
        <v>2068</v>
      </c>
      <c r="K612" s="22"/>
      <c r="L612" s="37">
        <v>0</v>
      </c>
      <c r="M612" s="25">
        <v>0</v>
      </c>
      <c r="N612" s="24">
        <f t="shared" si="39"/>
        <v>57783000</v>
      </c>
      <c r="O612" s="39">
        <v>0.57657657657657657</v>
      </c>
      <c r="P612" s="27"/>
      <c r="Q612" s="28"/>
      <c r="R612" s="38"/>
      <c r="T612" s="19">
        <v>44580</v>
      </c>
      <c r="V612" s="45">
        <f t="shared" si="40"/>
        <v>333</v>
      </c>
      <c r="W612" s="44">
        <v>44772</v>
      </c>
      <c r="X612" s="46">
        <f t="shared" si="41"/>
        <v>192</v>
      </c>
      <c r="Y612" s="47">
        <f t="shared" si="42"/>
        <v>0.57657657657657657</v>
      </c>
      <c r="AA612" s="44">
        <f>VLOOKUP(A612,'[2]BASE 2022'!$E$5:$EU$1115,87,0)</f>
        <v>0</v>
      </c>
      <c r="AB612" s="44">
        <f>VLOOKUP(A612,'[2]BASE 2022'!$E$5:$EU$1115,86,0)</f>
        <v>0</v>
      </c>
    </row>
    <row r="613" spans="1:28" ht="17.25" customHeight="1" x14ac:dyDescent="0.3">
      <c r="A613" s="35">
        <v>602</v>
      </c>
      <c r="B613" s="17">
        <v>44579</v>
      </c>
      <c r="C613" s="18">
        <v>44580</v>
      </c>
      <c r="D613" s="31" t="s">
        <v>2476</v>
      </c>
      <c r="E613" s="20" t="s">
        <v>338</v>
      </c>
      <c r="F613" s="20" t="s">
        <v>1059</v>
      </c>
      <c r="G613" s="36">
        <v>82258000</v>
      </c>
      <c r="H613" s="19">
        <v>44913</v>
      </c>
      <c r="I613" s="21" t="s">
        <v>351</v>
      </c>
      <c r="J613" s="34" t="s">
        <v>2069</v>
      </c>
      <c r="K613" s="22"/>
      <c r="L613" s="37">
        <v>0</v>
      </c>
      <c r="M613" s="25">
        <v>0</v>
      </c>
      <c r="N613" s="24">
        <f t="shared" si="39"/>
        <v>82258000</v>
      </c>
      <c r="O613" s="39">
        <v>0.57657657657657657</v>
      </c>
      <c r="P613" s="27"/>
      <c r="Q613" s="28"/>
      <c r="R613" s="38"/>
      <c r="T613" s="19">
        <v>44580</v>
      </c>
      <c r="V613" s="45">
        <f t="shared" si="40"/>
        <v>333</v>
      </c>
      <c r="W613" s="44">
        <v>44772</v>
      </c>
      <c r="X613" s="46">
        <f t="shared" si="41"/>
        <v>192</v>
      </c>
      <c r="Y613" s="47">
        <f t="shared" si="42"/>
        <v>0.57657657657657657</v>
      </c>
      <c r="AA613" s="44">
        <f>VLOOKUP(A613,'[2]BASE 2022'!$E$5:$EU$1115,87,0)</f>
        <v>0</v>
      </c>
      <c r="AB613" s="44">
        <f>VLOOKUP(A613,'[2]BASE 2022'!$E$5:$EU$1115,86,0)</f>
        <v>0</v>
      </c>
    </row>
    <row r="614" spans="1:28" ht="17.25" customHeight="1" x14ac:dyDescent="0.3">
      <c r="A614" s="35">
        <v>603</v>
      </c>
      <c r="B614" s="17">
        <v>44579</v>
      </c>
      <c r="C614" s="18">
        <v>44580</v>
      </c>
      <c r="D614" s="31" t="s">
        <v>2476</v>
      </c>
      <c r="E614" s="20" t="s">
        <v>559</v>
      </c>
      <c r="F614" s="20" t="s">
        <v>1060</v>
      </c>
      <c r="G614" s="36">
        <v>82258000</v>
      </c>
      <c r="H614" s="19">
        <v>44913</v>
      </c>
      <c r="I614" s="21" t="s">
        <v>351</v>
      </c>
      <c r="J614" s="34" t="s">
        <v>2070</v>
      </c>
      <c r="K614" s="22"/>
      <c r="L614" s="37">
        <v>0</v>
      </c>
      <c r="M614" s="25">
        <v>0</v>
      </c>
      <c r="N614" s="24">
        <f t="shared" si="39"/>
        <v>82258000</v>
      </c>
      <c r="O614" s="39">
        <v>0.57657657657657657</v>
      </c>
      <c r="P614" s="27"/>
      <c r="Q614" s="28"/>
      <c r="R614" s="38"/>
      <c r="T614" s="19">
        <v>44580</v>
      </c>
      <c r="V614" s="45">
        <f t="shared" si="40"/>
        <v>333</v>
      </c>
      <c r="W614" s="44">
        <v>44772</v>
      </c>
      <c r="X614" s="46">
        <f t="shared" si="41"/>
        <v>192</v>
      </c>
      <c r="Y614" s="47">
        <f t="shared" si="42"/>
        <v>0.57657657657657657</v>
      </c>
      <c r="AA614" s="44">
        <f>VLOOKUP(A614,'[2]BASE 2022'!$E$5:$EU$1115,87,0)</f>
        <v>0</v>
      </c>
      <c r="AB614" s="44">
        <f>VLOOKUP(A614,'[2]BASE 2022'!$E$5:$EU$1115,86,0)</f>
        <v>0</v>
      </c>
    </row>
    <row r="615" spans="1:28" ht="17.25" customHeight="1" x14ac:dyDescent="0.3">
      <c r="A615" s="35">
        <v>604</v>
      </c>
      <c r="B615" s="17">
        <v>44579</v>
      </c>
      <c r="C615" s="18">
        <v>44580</v>
      </c>
      <c r="D615" s="31" t="s">
        <v>2476</v>
      </c>
      <c r="E615" s="20" t="s">
        <v>2590</v>
      </c>
      <c r="F615" s="20" t="s">
        <v>1061</v>
      </c>
      <c r="G615" s="36">
        <v>82258000</v>
      </c>
      <c r="H615" s="19">
        <v>44913</v>
      </c>
      <c r="I615" s="21" t="s">
        <v>351</v>
      </c>
      <c r="J615" s="34" t="s">
        <v>2071</v>
      </c>
      <c r="K615" s="22"/>
      <c r="L615" s="37">
        <v>0</v>
      </c>
      <c r="M615" s="25">
        <v>0</v>
      </c>
      <c r="N615" s="24">
        <f t="shared" si="39"/>
        <v>82258000</v>
      </c>
      <c r="O615" s="39">
        <v>0.57657657657657657</v>
      </c>
      <c r="P615" s="27"/>
      <c r="Q615" s="28"/>
      <c r="R615" s="38"/>
      <c r="T615" s="19">
        <v>44580</v>
      </c>
      <c r="V615" s="45">
        <f t="shared" si="40"/>
        <v>333</v>
      </c>
      <c r="W615" s="44">
        <v>44772</v>
      </c>
      <c r="X615" s="46">
        <f t="shared" si="41"/>
        <v>192</v>
      </c>
      <c r="Y615" s="47">
        <f t="shared" si="42"/>
        <v>0.57657657657657657</v>
      </c>
      <c r="AA615" s="44">
        <f>VLOOKUP(A615,'[2]BASE 2022'!$E$5:$EU$1115,87,0)</f>
        <v>0</v>
      </c>
      <c r="AB615" s="44">
        <f>VLOOKUP(A615,'[2]BASE 2022'!$E$5:$EU$1115,86,0)</f>
        <v>0</v>
      </c>
    </row>
    <row r="616" spans="1:28" ht="17.25" customHeight="1" x14ac:dyDescent="0.3">
      <c r="A616" s="35">
        <v>605</v>
      </c>
      <c r="B616" s="17">
        <v>44579</v>
      </c>
      <c r="C616" s="18">
        <v>44581</v>
      </c>
      <c r="D616" s="31" t="s">
        <v>2477</v>
      </c>
      <c r="E616" s="20" t="s">
        <v>2591</v>
      </c>
      <c r="F616" s="20" t="s">
        <v>1062</v>
      </c>
      <c r="G616" s="36">
        <v>44000000</v>
      </c>
      <c r="H616" s="19">
        <v>44914</v>
      </c>
      <c r="I616" s="21" t="s">
        <v>351</v>
      </c>
      <c r="J616" s="34" t="s">
        <v>2072</v>
      </c>
      <c r="K616" s="22"/>
      <c r="L616" s="37">
        <v>0</v>
      </c>
      <c r="M616" s="25">
        <v>0</v>
      </c>
      <c r="N616" s="24">
        <f t="shared" si="39"/>
        <v>44000000</v>
      </c>
      <c r="O616" s="39">
        <v>0.57357357357357353</v>
      </c>
      <c r="P616" s="27"/>
      <c r="Q616" s="28"/>
      <c r="R616" s="38"/>
      <c r="T616" s="19">
        <v>44580</v>
      </c>
      <c r="V616" s="45">
        <f t="shared" si="40"/>
        <v>333</v>
      </c>
      <c r="W616" s="44">
        <v>44772</v>
      </c>
      <c r="X616" s="46">
        <f t="shared" si="41"/>
        <v>191</v>
      </c>
      <c r="Y616" s="47">
        <f t="shared" si="42"/>
        <v>0.57357357357357353</v>
      </c>
      <c r="AA616" s="44">
        <f>VLOOKUP(A616,'[2]BASE 2022'!$E$5:$EU$1115,87,0)</f>
        <v>0</v>
      </c>
      <c r="AB616" s="44">
        <f>VLOOKUP(A616,'[2]BASE 2022'!$E$5:$EU$1115,86,0)</f>
        <v>0</v>
      </c>
    </row>
    <row r="617" spans="1:28" ht="17.25" customHeight="1" x14ac:dyDescent="0.3">
      <c r="A617" s="35">
        <v>606</v>
      </c>
      <c r="B617" s="17">
        <v>44579</v>
      </c>
      <c r="C617" s="18">
        <v>44581</v>
      </c>
      <c r="D617" s="31" t="s">
        <v>2476</v>
      </c>
      <c r="E617" s="20" t="s">
        <v>474</v>
      </c>
      <c r="F617" s="20" t="s">
        <v>1063</v>
      </c>
      <c r="G617" s="36">
        <v>77000000</v>
      </c>
      <c r="H617" s="19">
        <v>44884</v>
      </c>
      <c r="I617" s="21" t="s">
        <v>351</v>
      </c>
      <c r="J617" s="34" t="s">
        <v>2073</v>
      </c>
      <c r="K617" s="22"/>
      <c r="L617" s="37">
        <v>0</v>
      </c>
      <c r="M617" s="25">
        <v>0</v>
      </c>
      <c r="N617" s="24">
        <f t="shared" si="39"/>
        <v>77000000</v>
      </c>
      <c r="O617" s="39">
        <v>0.63036303630363033</v>
      </c>
      <c r="P617" s="27"/>
      <c r="Q617" s="28"/>
      <c r="R617" s="38"/>
      <c r="T617" s="19">
        <v>44580</v>
      </c>
      <c r="V617" s="45">
        <f t="shared" si="40"/>
        <v>303</v>
      </c>
      <c r="W617" s="44">
        <v>44772</v>
      </c>
      <c r="X617" s="46">
        <f t="shared" si="41"/>
        <v>191</v>
      </c>
      <c r="Y617" s="47">
        <f t="shared" si="42"/>
        <v>0.63036303630363033</v>
      </c>
      <c r="AA617" s="44">
        <f>VLOOKUP(A617,'[2]BASE 2022'!$E$5:$EU$1115,87,0)</f>
        <v>0</v>
      </c>
      <c r="AB617" s="44">
        <f>VLOOKUP(A617,'[2]BASE 2022'!$E$5:$EU$1115,86,0)</f>
        <v>0</v>
      </c>
    </row>
    <row r="618" spans="1:28" ht="17.25" customHeight="1" x14ac:dyDescent="0.3">
      <c r="A618" s="35">
        <v>607</v>
      </c>
      <c r="B618" s="17">
        <v>44579</v>
      </c>
      <c r="C618" s="18">
        <v>44582</v>
      </c>
      <c r="D618" s="31" t="s">
        <v>2476</v>
      </c>
      <c r="E618" s="20" t="s">
        <v>67</v>
      </c>
      <c r="F618" s="20" t="s">
        <v>1064</v>
      </c>
      <c r="G618" s="36">
        <v>104500000</v>
      </c>
      <c r="H618" s="19">
        <v>44915</v>
      </c>
      <c r="I618" s="21" t="s">
        <v>351</v>
      </c>
      <c r="J618" s="34" t="s">
        <v>2074</v>
      </c>
      <c r="K618" s="22"/>
      <c r="L618" s="37">
        <v>0</v>
      </c>
      <c r="M618" s="25">
        <v>0</v>
      </c>
      <c r="N618" s="24">
        <f t="shared" si="39"/>
        <v>104500000</v>
      </c>
      <c r="O618" s="39">
        <v>0.57057057057057059</v>
      </c>
      <c r="P618" s="27"/>
      <c r="Q618" s="28"/>
      <c r="R618" s="38"/>
      <c r="T618" s="19">
        <v>44580</v>
      </c>
      <c r="V618" s="45">
        <f t="shared" si="40"/>
        <v>333</v>
      </c>
      <c r="W618" s="44">
        <v>44772</v>
      </c>
      <c r="X618" s="46">
        <f t="shared" si="41"/>
        <v>190</v>
      </c>
      <c r="Y618" s="47">
        <f t="shared" si="42"/>
        <v>0.57057057057057059</v>
      </c>
      <c r="AA618" s="44">
        <f>VLOOKUP(A618,'[2]BASE 2022'!$E$5:$EU$1115,87,0)</f>
        <v>0</v>
      </c>
      <c r="AB618" s="44">
        <f>VLOOKUP(A618,'[2]BASE 2022'!$E$5:$EU$1115,86,0)</f>
        <v>0</v>
      </c>
    </row>
    <row r="619" spans="1:28" ht="17.25" customHeight="1" x14ac:dyDescent="0.3">
      <c r="A619" s="35">
        <v>608</v>
      </c>
      <c r="B619" s="17">
        <v>44579</v>
      </c>
      <c r="C619" s="18">
        <v>44581</v>
      </c>
      <c r="D619" s="31" t="s">
        <v>2476</v>
      </c>
      <c r="E619" s="20" t="s">
        <v>95</v>
      </c>
      <c r="F619" s="20" t="s">
        <v>1065</v>
      </c>
      <c r="G619" s="36">
        <v>73700000</v>
      </c>
      <c r="H619" s="19">
        <v>44914</v>
      </c>
      <c r="I619" s="21" t="s">
        <v>351</v>
      </c>
      <c r="J619" s="34" t="s">
        <v>2075</v>
      </c>
      <c r="K619" s="22"/>
      <c r="L619" s="37">
        <v>0</v>
      </c>
      <c r="M619" s="25">
        <v>0</v>
      </c>
      <c r="N619" s="24">
        <f t="shared" si="39"/>
        <v>73700000</v>
      </c>
      <c r="O619" s="39">
        <v>0.57357357357357353</v>
      </c>
      <c r="P619" s="27"/>
      <c r="Q619" s="28"/>
      <c r="R619" s="38"/>
      <c r="T619" s="19">
        <v>44580</v>
      </c>
      <c r="V619" s="45">
        <f t="shared" si="40"/>
        <v>333</v>
      </c>
      <c r="W619" s="44">
        <v>44772</v>
      </c>
      <c r="X619" s="46">
        <f t="shared" si="41"/>
        <v>191</v>
      </c>
      <c r="Y619" s="47">
        <f t="shared" si="42"/>
        <v>0.57357357357357353</v>
      </c>
      <c r="AA619" s="44">
        <f>VLOOKUP(A619,'[2]BASE 2022'!$E$5:$EU$1115,87,0)</f>
        <v>0</v>
      </c>
      <c r="AB619" s="44">
        <f>VLOOKUP(A619,'[2]BASE 2022'!$E$5:$EU$1115,86,0)</f>
        <v>0</v>
      </c>
    </row>
    <row r="620" spans="1:28" ht="17.25" customHeight="1" x14ac:dyDescent="0.3">
      <c r="A620" s="35">
        <v>609</v>
      </c>
      <c r="B620" s="17">
        <v>44579</v>
      </c>
      <c r="C620" s="18">
        <v>44586</v>
      </c>
      <c r="D620" s="31" t="s">
        <v>2476</v>
      </c>
      <c r="E620" s="20" t="s">
        <v>1343</v>
      </c>
      <c r="F620" s="20" t="s">
        <v>1066</v>
      </c>
      <c r="G620" s="36">
        <v>67980000</v>
      </c>
      <c r="H620" s="19">
        <v>44919</v>
      </c>
      <c r="I620" s="21" t="s">
        <v>351</v>
      </c>
      <c r="J620" s="34" t="s">
        <v>2076</v>
      </c>
      <c r="K620" s="22"/>
      <c r="L620" s="37">
        <v>0</v>
      </c>
      <c r="M620" s="25">
        <v>0</v>
      </c>
      <c r="N620" s="24">
        <f t="shared" si="39"/>
        <v>67980000</v>
      </c>
      <c r="O620" s="39">
        <v>0.55855855855855852</v>
      </c>
      <c r="P620" s="27"/>
      <c r="Q620" s="28"/>
      <c r="R620" s="38"/>
      <c r="T620" s="19">
        <v>44580</v>
      </c>
      <c r="V620" s="45">
        <f t="shared" si="40"/>
        <v>333</v>
      </c>
      <c r="W620" s="44">
        <v>44772</v>
      </c>
      <c r="X620" s="46">
        <f t="shared" si="41"/>
        <v>186</v>
      </c>
      <c r="Y620" s="47">
        <f t="shared" si="42"/>
        <v>0.55855855855855852</v>
      </c>
      <c r="AA620" s="44">
        <f>VLOOKUP(A620,'[2]BASE 2022'!$E$5:$EU$1115,87,0)</f>
        <v>0</v>
      </c>
      <c r="AB620" s="44">
        <f>VLOOKUP(A620,'[2]BASE 2022'!$E$5:$EU$1115,86,0)</f>
        <v>0</v>
      </c>
    </row>
    <row r="621" spans="1:28" ht="17.25" customHeight="1" x14ac:dyDescent="0.3">
      <c r="A621" s="35">
        <v>610</v>
      </c>
      <c r="B621" s="17">
        <v>44579</v>
      </c>
      <c r="C621" s="18">
        <v>44581</v>
      </c>
      <c r="D621" s="31" t="s">
        <v>2476</v>
      </c>
      <c r="E621" s="20" t="s">
        <v>1344</v>
      </c>
      <c r="F621" s="20" t="s">
        <v>1067</v>
      </c>
      <c r="G621" s="36">
        <v>58300000</v>
      </c>
      <c r="H621" s="19">
        <v>44914</v>
      </c>
      <c r="I621" s="21" t="s">
        <v>351</v>
      </c>
      <c r="J621" s="34" t="s">
        <v>2077</v>
      </c>
      <c r="K621" s="22"/>
      <c r="L621" s="37">
        <v>0</v>
      </c>
      <c r="M621" s="25">
        <v>0</v>
      </c>
      <c r="N621" s="24">
        <f t="shared" si="39"/>
        <v>58300000</v>
      </c>
      <c r="O621" s="39">
        <v>0.57357357357357353</v>
      </c>
      <c r="P621" s="27"/>
      <c r="Q621" s="28"/>
      <c r="R621" s="38"/>
      <c r="T621" s="19">
        <v>44580</v>
      </c>
      <c r="V621" s="45">
        <f t="shared" si="40"/>
        <v>333</v>
      </c>
      <c r="W621" s="44">
        <v>44772</v>
      </c>
      <c r="X621" s="46">
        <f t="shared" si="41"/>
        <v>191</v>
      </c>
      <c r="Y621" s="47">
        <f t="shared" si="42"/>
        <v>0.57357357357357353</v>
      </c>
      <c r="AA621" s="44">
        <f>VLOOKUP(A621,'[2]BASE 2022'!$E$5:$EU$1115,87,0)</f>
        <v>0</v>
      </c>
      <c r="AB621" s="44">
        <f>VLOOKUP(A621,'[2]BASE 2022'!$E$5:$EU$1115,86,0)</f>
        <v>0</v>
      </c>
    </row>
    <row r="622" spans="1:28" ht="17.25" customHeight="1" x14ac:dyDescent="0.3">
      <c r="A622" s="35">
        <v>611</v>
      </c>
      <c r="B622" s="17">
        <v>44579</v>
      </c>
      <c r="C622" s="18">
        <v>44581</v>
      </c>
      <c r="D622" s="31" t="s">
        <v>2477</v>
      </c>
      <c r="E622" s="20" t="s">
        <v>309</v>
      </c>
      <c r="F622" s="20" t="s">
        <v>1068</v>
      </c>
      <c r="G622" s="36">
        <v>24903000</v>
      </c>
      <c r="H622" s="19">
        <v>44853</v>
      </c>
      <c r="I622" s="21" t="s">
        <v>351</v>
      </c>
      <c r="J622" s="34" t="s">
        <v>2078</v>
      </c>
      <c r="K622" s="22"/>
      <c r="L622" s="37">
        <v>0</v>
      </c>
      <c r="M622" s="25">
        <v>0</v>
      </c>
      <c r="N622" s="24">
        <f t="shared" si="39"/>
        <v>24903000</v>
      </c>
      <c r="O622" s="39">
        <v>0.70220588235294112</v>
      </c>
      <c r="P622" s="27"/>
      <c r="Q622" s="28"/>
      <c r="R622" s="38"/>
      <c r="T622" s="19">
        <v>44580</v>
      </c>
      <c r="V622" s="45">
        <f t="shared" si="40"/>
        <v>272</v>
      </c>
      <c r="W622" s="44">
        <v>44772</v>
      </c>
      <c r="X622" s="46">
        <f t="shared" si="41"/>
        <v>191</v>
      </c>
      <c r="Y622" s="47">
        <f t="shared" si="42"/>
        <v>0.70220588235294112</v>
      </c>
      <c r="AA622" s="44">
        <f>VLOOKUP(A622,'[2]BASE 2022'!$E$5:$EU$1115,87,0)</f>
        <v>0</v>
      </c>
      <c r="AB622" s="44">
        <f>VLOOKUP(A622,'[2]BASE 2022'!$E$5:$EU$1115,86,0)</f>
        <v>0</v>
      </c>
    </row>
    <row r="623" spans="1:28" ht="17.25" customHeight="1" x14ac:dyDescent="0.3">
      <c r="A623" s="35">
        <v>612</v>
      </c>
      <c r="B623" s="17">
        <v>44579</v>
      </c>
      <c r="C623" s="18">
        <v>44581</v>
      </c>
      <c r="D623" s="31" t="s">
        <v>2476</v>
      </c>
      <c r="E623" s="20" t="s">
        <v>164</v>
      </c>
      <c r="F623" s="20" t="s">
        <v>1069</v>
      </c>
      <c r="G623" s="36">
        <v>60950000</v>
      </c>
      <c r="H623" s="19">
        <v>44930</v>
      </c>
      <c r="I623" s="21" t="s">
        <v>351</v>
      </c>
      <c r="J623" s="34" t="s">
        <v>2079</v>
      </c>
      <c r="K623" s="22"/>
      <c r="L623" s="37">
        <v>0</v>
      </c>
      <c r="M623" s="25">
        <v>0</v>
      </c>
      <c r="N623" s="24">
        <f t="shared" si="39"/>
        <v>60950000</v>
      </c>
      <c r="O623" s="39">
        <v>0.54727793696275073</v>
      </c>
      <c r="P623" s="27"/>
      <c r="Q623" s="28"/>
      <c r="R623" s="38"/>
      <c r="T623" s="19">
        <v>44580</v>
      </c>
      <c r="V623" s="45">
        <f t="shared" si="40"/>
        <v>349</v>
      </c>
      <c r="W623" s="44">
        <v>44772</v>
      </c>
      <c r="X623" s="46">
        <f t="shared" si="41"/>
        <v>191</v>
      </c>
      <c r="Y623" s="47">
        <f t="shared" si="42"/>
        <v>0.54727793696275073</v>
      </c>
      <c r="AA623" s="44">
        <f>VLOOKUP(A623,'[2]BASE 2022'!$E$5:$EU$1115,87,0)</f>
        <v>0</v>
      </c>
      <c r="AB623" s="44">
        <f>VLOOKUP(A623,'[2]BASE 2022'!$E$5:$EU$1115,86,0)</f>
        <v>0</v>
      </c>
    </row>
    <row r="624" spans="1:28" ht="17.25" customHeight="1" x14ac:dyDescent="0.3">
      <c r="A624" s="35">
        <v>613</v>
      </c>
      <c r="B624" s="17">
        <v>44579</v>
      </c>
      <c r="C624" s="18">
        <v>44581</v>
      </c>
      <c r="D624" s="31" t="s">
        <v>2476</v>
      </c>
      <c r="E624" s="20" t="s">
        <v>1345</v>
      </c>
      <c r="F624" s="20" t="s">
        <v>1070</v>
      </c>
      <c r="G624" s="36">
        <v>60950000</v>
      </c>
      <c r="H624" s="19">
        <v>44930</v>
      </c>
      <c r="I624" s="21" t="s">
        <v>351</v>
      </c>
      <c r="J624" s="34" t="s">
        <v>2080</v>
      </c>
      <c r="K624" s="22"/>
      <c r="L624" s="37">
        <v>0</v>
      </c>
      <c r="M624" s="25">
        <v>0</v>
      </c>
      <c r="N624" s="24">
        <f t="shared" si="39"/>
        <v>60950000</v>
      </c>
      <c r="O624" s="39">
        <v>0.54727793696275073</v>
      </c>
      <c r="P624" s="27"/>
      <c r="Q624" s="28"/>
      <c r="R624" s="38"/>
      <c r="T624" s="19">
        <v>44580</v>
      </c>
      <c r="V624" s="45">
        <f t="shared" si="40"/>
        <v>349</v>
      </c>
      <c r="W624" s="44">
        <v>44772</v>
      </c>
      <c r="X624" s="46">
        <f t="shared" si="41"/>
        <v>191</v>
      </c>
      <c r="Y624" s="47">
        <f t="shared" si="42"/>
        <v>0.54727793696275073</v>
      </c>
      <c r="AA624" s="44">
        <f>VLOOKUP(A624,'[2]BASE 2022'!$E$5:$EU$1115,87,0)</f>
        <v>0</v>
      </c>
      <c r="AB624" s="44">
        <f>VLOOKUP(A624,'[2]BASE 2022'!$E$5:$EU$1115,86,0)</f>
        <v>0</v>
      </c>
    </row>
    <row r="625" spans="1:28" ht="17.25" customHeight="1" x14ac:dyDescent="0.3">
      <c r="A625" s="35">
        <v>614</v>
      </c>
      <c r="B625" s="17">
        <v>44579</v>
      </c>
      <c r="C625" s="18">
        <v>44581</v>
      </c>
      <c r="D625" s="31" t="s">
        <v>2477</v>
      </c>
      <c r="E625" s="20" t="s">
        <v>166</v>
      </c>
      <c r="F625" s="20" t="s">
        <v>163</v>
      </c>
      <c r="G625" s="36">
        <v>39088500</v>
      </c>
      <c r="H625" s="19">
        <v>44929</v>
      </c>
      <c r="I625" s="21" t="s">
        <v>351</v>
      </c>
      <c r="J625" s="34" t="s">
        <v>2081</v>
      </c>
      <c r="K625" s="22"/>
      <c r="L625" s="37">
        <v>0</v>
      </c>
      <c r="M625" s="25">
        <v>0</v>
      </c>
      <c r="N625" s="24">
        <f t="shared" si="39"/>
        <v>39088500</v>
      </c>
      <c r="O625" s="39">
        <v>0.54885057471264365</v>
      </c>
      <c r="P625" s="27"/>
      <c r="Q625" s="28"/>
      <c r="R625" s="38"/>
      <c r="T625" s="19">
        <v>44580</v>
      </c>
      <c r="V625" s="45">
        <f t="shared" si="40"/>
        <v>348</v>
      </c>
      <c r="W625" s="44">
        <v>44772</v>
      </c>
      <c r="X625" s="46">
        <f t="shared" si="41"/>
        <v>191</v>
      </c>
      <c r="Y625" s="47">
        <f t="shared" si="42"/>
        <v>0.54885057471264365</v>
      </c>
      <c r="AA625" s="44">
        <f>VLOOKUP(A625,'[2]BASE 2022'!$E$5:$EU$1115,87,0)</f>
        <v>0</v>
      </c>
      <c r="AB625" s="44">
        <f>VLOOKUP(A625,'[2]BASE 2022'!$E$5:$EU$1115,86,0)</f>
        <v>0</v>
      </c>
    </row>
    <row r="626" spans="1:28" ht="17.25" customHeight="1" x14ac:dyDescent="0.3">
      <c r="A626" s="35">
        <v>615</v>
      </c>
      <c r="B626" s="17">
        <v>44579</v>
      </c>
      <c r="C626" s="18">
        <v>44581</v>
      </c>
      <c r="D626" s="31" t="s">
        <v>2476</v>
      </c>
      <c r="E626" s="20" t="s">
        <v>1346</v>
      </c>
      <c r="F626" s="20" t="s">
        <v>1071</v>
      </c>
      <c r="G626" s="36">
        <v>65120000</v>
      </c>
      <c r="H626" s="19">
        <v>44914</v>
      </c>
      <c r="I626" s="21" t="s">
        <v>351</v>
      </c>
      <c r="J626" s="34" t="s">
        <v>2082</v>
      </c>
      <c r="K626" s="22"/>
      <c r="L626" s="37">
        <v>0</v>
      </c>
      <c r="M626" s="25">
        <v>0</v>
      </c>
      <c r="N626" s="24">
        <f t="shared" si="39"/>
        <v>65120000</v>
      </c>
      <c r="O626" s="39">
        <v>0.57357357357357353</v>
      </c>
      <c r="P626" s="27"/>
      <c r="Q626" s="28"/>
      <c r="R626" s="38"/>
      <c r="T626" s="19">
        <v>44580</v>
      </c>
      <c r="V626" s="45">
        <f t="shared" si="40"/>
        <v>333</v>
      </c>
      <c r="W626" s="44">
        <v>44772</v>
      </c>
      <c r="X626" s="46">
        <f t="shared" si="41"/>
        <v>191</v>
      </c>
      <c r="Y626" s="47">
        <f t="shared" si="42"/>
        <v>0.57357357357357353</v>
      </c>
      <c r="AA626" s="44">
        <f>VLOOKUP(A626,'[2]BASE 2022'!$E$5:$EU$1115,87,0)</f>
        <v>0</v>
      </c>
      <c r="AB626" s="44">
        <f>VLOOKUP(A626,'[2]BASE 2022'!$E$5:$EU$1115,86,0)</f>
        <v>0</v>
      </c>
    </row>
    <row r="627" spans="1:28" ht="17.25" customHeight="1" x14ac:dyDescent="0.3">
      <c r="A627" s="35">
        <v>616</v>
      </c>
      <c r="B627" s="17">
        <v>44579</v>
      </c>
      <c r="C627" s="18">
        <v>44580</v>
      </c>
      <c r="D627" s="31" t="s">
        <v>2477</v>
      </c>
      <c r="E627" s="20" t="s">
        <v>1347</v>
      </c>
      <c r="F627" s="20" t="s">
        <v>1072</v>
      </c>
      <c r="G627" s="36">
        <v>51566667</v>
      </c>
      <c r="H627" s="19">
        <v>44923</v>
      </c>
      <c r="I627" s="21" t="s">
        <v>351</v>
      </c>
      <c r="J627" s="34" t="s">
        <v>2083</v>
      </c>
      <c r="K627" s="22"/>
      <c r="L627" s="37">
        <v>0</v>
      </c>
      <c r="M627" s="25">
        <v>0</v>
      </c>
      <c r="N627" s="24">
        <f t="shared" si="39"/>
        <v>51566667</v>
      </c>
      <c r="O627" s="39">
        <v>0.55976676384839652</v>
      </c>
      <c r="P627" s="27"/>
      <c r="Q627" s="28"/>
      <c r="R627" s="38"/>
      <c r="T627" s="19">
        <v>44580</v>
      </c>
      <c r="V627" s="45">
        <f t="shared" si="40"/>
        <v>343</v>
      </c>
      <c r="W627" s="44">
        <v>44772</v>
      </c>
      <c r="X627" s="46">
        <f t="shared" si="41"/>
        <v>192</v>
      </c>
      <c r="Y627" s="47">
        <f t="shared" si="42"/>
        <v>0.55976676384839652</v>
      </c>
      <c r="AA627" s="44">
        <f>VLOOKUP(A627,'[2]BASE 2022'!$E$5:$EU$1115,87,0)</f>
        <v>0</v>
      </c>
      <c r="AB627" s="44">
        <f>VLOOKUP(A627,'[2]BASE 2022'!$E$5:$EU$1115,86,0)</f>
        <v>0</v>
      </c>
    </row>
    <row r="628" spans="1:28" ht="17.25" customHeight="1" x14ac:dyDescent="0.3">
      <c r="A628" s="35">
        <v>617</v>
      </c>
      <c r="B628" s="17">
        <v>44579</v>
      </c>
      <c r="C628" s="18">
        <v>44581</v>
      </c>
      <c r="D628" s="31" t="s">
        <v>2476</v>
      </c>
      <c r="E628" s="20" t="s">
        <v>278</v>
      </c>
      <c r="F628" s="20" t="s">
        <v>258</v>
      </c>
      <c r="G628" s="36">
        <v>65739750</v>
      </c>
      <c r="H628" s="19">
        <v>44929</v>
      </c>
      <c r="I628" s="21" t="s">
        <v>351</v>
      </c>
      <c r="J628" s="34" t="s">
        <v>2084</v>
      </c>
      <c r="K628" s="22"/>
      <c r="L628" s="37">
        <v>0</v>
      </c>
      <c r="M628" s="25">
        <v>0</v>
      </c>
      <c r="N628" s="24">
        <f t="shared" si="39"/>
        <v>65739750</v>
      </c>
      <c r="O628" s="39">
        <v>0.54885057471264365</v>
      </c>
      <c r="P628" s="27"/>
      <c r="Q628" s="28"/>
      <c r="R628" s="38"/>
      <c r="T628" s="19">
        <v>44580</v>
      </c>
      <c r="V628" s="45">
        <f t="shared" si="40"/>
        <v>348</v>
      </c>
      <c r="W628" s="44">
        <v>44772</v>
      </c>
      <c r="X628" s="46">
        <f t="shared" si="41"/>
        <v>191</v>
      </c>
      <c r="Y628" s="47">
        <f t="shared" si="42"/>
        <v>0.54885057471264365</v>
      </c>
      <c r="AA628" s="44">
        <f>VLOOKUP(A628,'[2]BASE 2022'!$E$5:$EU$1115,87,0)</f>
        <v>0</v>
      </c>
      <c r="AB628" s="44">
        <f>VLOOKUP(A628,'[2]BASE 2022'!$E$5:$EU$1115,86,0)</f>
        <v>0</v>
      </c>
    </row>
    <row r="629" spans="1:28" ht="17.25" customHeight="1" x14ac:dyDescent="0.3">
      <c r="A629" s="35">
        <v>618</v>
      </c>
      <c r="B629" s="17">
        <v>44579</v>
      </c>
      <c r="C629" s="18">
        <v>44585</v>
      </c>
      <c r="D629" s="31" t="s">
        <v>2476</v>
      </c>
      <c r="E629" s="20" t="s">
        <v>77</v>
      </c>
      <c r="F629" s="20" t="s">
        <v>1073</v>
      </c>
      <c r="G629" s="36">
        <v>74800000</v>
      </c>
      <c r="H629" s="19">
        <v>44918</v>
      </c>
      <c r="I629" s="21" t="s">
        <v>351</v>
      </c>
      <c r="J629" s="34" t="s">
        <v>2085</v>
      </c>
      <c r="K629" s="22"/>
      <c r="L629" s="37">
        <v>0</v>
      </c>
      <c r="M629" s="25">
        <v>0</v>
      </c>
      <c r="N629" s="24">
        <f t="shared" si="39"/>
        <v>74800000</v>
      </c>
      <c r="O629" s="39">
        <v>0.56156156156156156</v>
      </c>
      <c r="P629" s="27"/>
      <c r="Q629" s="28"/>
      <c r="R629" s="38"/>
      <c r="T629" s="19">
        <v>44580</v>
      </c>
      <c r="V629" s="45">
        <f t="shared" si="40"/>
        <v>333</v>
      </c>
      <c r="W629" s="44">
        <v>44772</v>
      </c>
      <c r="X629" s="46">
        <f t="shared" si="41"/>
        <v>187</v>
      </c>
      <c r="Y629" s="47">
        <f t="shared" si="42"/>
        <v>0.56156156156156156</v>
      </c>
      <c r="AA629" s="44">
        <f>VLOOKUP(A629,'[2]BASE 2022'!$E$5:$EU$1115,87,0)</f>
        <v>0</v>
      </c>
      <c r="AB629" s="44">
        <f>VLOOKUP(A629,'[2]BASE 2022'!$E$5:$EU$1115,86,0)</f>
        <v>0</v>
      </c>
    </row>
    <row r="630" spans="1:28" ht="17.25" customHeight="1" x14ac:dyDescent="0.3">
      <c r="A630" s="35">
        <v>619</v>
      </c>
      <c r="B630" s="17">
        <v>44579</v>
      </c>
      <c r="C630" s="18">
        <v>44587</v>
      </c>
      <c r="D630" s="31" t="s">
        <v>2476</v>
      </c>
      <c r="E630" s="20" t="s">
        <v>482</v>
      </c>
      <c r="F630" s="20" t="s">
        <v>1074</v>
      </c>
      <c r="G630" s="36">
        <v>67980000</v>
      </c>
      <c r="H630" s="19">
        <v>44920</v>
      </c>
      <c r="I630" s="21" t="s">
        <v>351</v>
      </c>
      <c r="J630" s="34" t="s">
        <v>2086</v>
      </c>
      <c r="K630" s="22"/>
      <c r="L630" s="37">
        <v>0</v>
      </c>
      <c r="M630" s="25">
        <v>0</v>
      </c>
      <c r="N630" s="24">
        <f t="shared" si="39"/>
        <v>67980000</v>
      </c>
      <c r="O630" s="39">
        <v>0.55555555555555558</v>
      </c>
      <c r="P630" s="27"/>
      <c r="Q630" s="28"/>
      <c r="R630" s="38"/>
      <c r="T630" s="19">
        <v>44580</v>
      </c>
      <c r="V630" s="45">
        <f t="shared" si="40"/>
        <v>333</v>
      </c>
      <c r="W630" s="44">
        <v>44772</v>
      </c>
      <c r="X630" s="46">
        <f t="shared" si="41"/>
        <v>185</v>
      </c>
      <c r="Y630" s="47">
        <f t="shared" si="42"/>
        <v>0.55555555555555558</v>
      </c>
      <c r="AA630" s="44">
        <f>VLOOKUP(A630,'[2]BASE 2022'!$E$5:$EU$1115,87,0)</f>
        <v>0</v>
      </c>
      <c r="AB630" s="44">
        <f>VLOOKUP(A630,'[2]BASE 2022'!$E$5:$EU$1115,86,0)</f>
        <v>0</v>
      </c>
    </row>
    <row r="631" spans="1:28" ht="17.25" customHeight="1" x14ac:dyDescent="0.3">
      <c r="A631" s="35">
        <v>620</v>
      </c>
      <c r="B631" s="17">
        <v>44579</v>
      </c>
      <c r="C631" s="18">
        <v>44580</v>
      </c>
      <c r="D631" s="31" t="s">
        <v>2476</v>
      </c>
      <c r="E631" s="20" t="s">
        <v>238</v>
      </c>
      <c r="F631" s="20" t="s">
        <v>1060</v>
      </c>
      <c r="G631" s="36">
        <v>82258000</v>
      </c>
      <c r="H631" s="19">
        <v>44913</v>
      </c>
      <c r="I631" s="21" t="s">
        <v>351</v>
      </c>
      <c r="J631" s="34" t="s">
        <v>2087</v>
      </c>
      <c r="K631" s="22"/>
      <c r="L631" s="37">
        <v>0</v>
      </c>
      <c r="M631" s="25">
        <v>0</v>
      </c>
      <c r="N631" s="24">
        <f t="shared" si="39"/>
        <v>82258000</v>
      </c>
      <c r="O631" s="39">
        <v>0.57657657657657657</v>
      </c>
      <c r="P631" s="27"/>
      <c r="Q631" s="28"/>
      <c r="R631" s="38"/>
      <c r="T631" s="19">
        <v>44580</v>
      </c>
      <c r="V631" s="45">
        <f t="shared" si="40"/>
        <v>333</v>
      </c>
      <c r="W631" s="44">
        <v>44772</v>
      </c>
      <c r="X631" s="46">
        <f t="shared" si="41"/>
        <v>192</v>
      </c>
      <c r="Y631" s="47">
        <f t="shared" si="42"/>
        <v>0.57657657657657657</v>
      </c>
      <c r="AA631" s="44">
        <f>VLOOKUP(A631,'[2]BASE 2022'!$E$5:$EU$1115,87,0)</f>
        <v>0</v>
      </c>
      <c r="AB631" s="44">
        <f>VLOOKUP(A631,'[2]BASE 2022'!$E$5:$EU$1115,86,0)</f>
        <v>0</v>
      </c>
    </row>
    <row r="632" spans="1:28" ht="17.25" customHeight="1" x14ac:dyDescent="0.3">
      <c r="A632" s="35">
        <v>621</v>
      </c>
      <c r="B632" s="17">
        <v>44579</v>
      </c>
      <c r="C632" s="18">
        <v>44581</v>
      </c>
      <c r="D632" s="31" t="s">
        <v>2476</v>
      </c>
      <c r="E632" s="20" t="s">
        <v>2357</v>
      </c>
      <c r="F632" s="20" t="s">
        <v>569</v>
      </c>
      <c r="G632" s="36">
        <v>73645000</v>
      </c>
      <c r="H632" s="19">
        <v>44914</v>
      </c>
      <c r="I632" s="21" t="s">
        <v>351</v>
      </c>
      <c r="J632" s="34" t="s">
        <v>2088</v>
      </c>
      <c r="K632" s="22"/>
      <c r="L632" s="37">
        <v>0</v>
      </c>
      <c r="M632" s="25">
        <v>0</v>
      </c>
      <c r="N632" s="24">
        <f t="shared" si="39"/>
        <v>73645000</v>
      </c>
      <c r="O632" s="39">
        <v>0.57357357357357353</v>
      </c>
      <c r="P632" s="27"/>
      <c r="Q632" s="28"/>
      <c r="R632" s="38"/>
      <c r="T632" s="19">
        <v>44580</v>
      </c>
      <c r="V632" s="45">
        <f t="shared" si="40"/>
        <v>333</v>
      </c>
      <c r="W632" s="44">
        <v>44772</v>
      </c>
      <c r="X632" s="46">
        <f t="shared" si="41"/>
        <v>191</v>
      </c>
      <c r="Y632" s="47">
        <f t="shared" si="42"/>
        <v>0.57357357357357353</v>
      </c>
      <c r="AA632" s="44">
        <f>VLOOKUP(A632,'[2]BASE 2022'!$E$5:$EU$1115,87,0)</f>
        <v>0</v>
      </c>
      <c r="AB632" s="44">
        <f>VLOOKUP(A632,'[2]BASE 2022'!$E$5:$EU$1115,86,0)</f>
        <v>0</v>
      </c>
    </row>
    <row r="633" spans="1:28" ht="17.25" customHeight="1" x14ac:dyDescent="0.3">
      <c r="A633" s="35">
        <v>622</v>
      </c>
      <c r="B633" s="17">
        <v>44579</v>
      </c>
      <c r="C633" s="18">
        <v>44581</v>
      </c>
      <c r="D633" s="31" t="s">
        <v>2476</v>
      </c>
      <c r="E633" s="20" t="s">
        <v>2358</v>
      </c>
      <c r="F633" s="20" t="s">
        <v>1075</v>
      </c>
      <c r="G633" s="36">
        <v>73645000</v>
      </c>
      <c r="H633" s="19">
        <v>44914</v>
      </c>
      <c r="I633" s="21" t="s">
        <v>351</v>
      </c>
      <c r="J633" s="34" t="s">
        <v>2089</v>
      </c>
      <c r="K633" s="22"/>
      <c r="L633" s="37">
        <v>0</v>
      </c>
      <c r="M633" s="25">
        <v>0</v>
      </c>
      <c r="N633" s="24">
        <f t="shared" si="39"/>
        <v>73645000</v>
      </c>
      <c r="O633" s="39">
        <v>0.57357357357357353</v>
      </c>
      <c r="P633" s="27"/>
      <c r="Q633" s="28"/>
      <c r="R633" s="38"/>
      <c r="T633" s="19">
        <v>44580</v>
      </c>
      <c r="V633" s="45">
        <f t="shared" si="40"/>
        <v>333</v>
      </c>
      <c r="W633" s="44">
        <v>44772</v>
      </c>
      <c r="X633" s="46">
        <f t="shared" si="41"/>
        <v>191</v>
      </c>
      <c r="Y633" s="47">
        <f t="shared" si="42"/>
        <v>0.57357357357357353</v>
      </c>
      <c r="AA633" s="44">
        <f>VLOOKUP(A633,'[2]BASE 2022'!$E$5:$EU$1115,87,0)</f>
        <v>0</v>
      </c>
      <c r="AB633" s="44">
        <f>VLOOKUP(A633,'[2]BASE 2022'!$E$5:$EU$1115,86,0)</f>
        <v>0</v>
      </c>
    </row>
    <row r="634" spans="1:28" ht="17.25" customHeight="1" x14ac:dyDescent="0.3">
      <c r="A634" s="35">
        <v>623</v>
      </c>
      <c r="B634" s="17">
        <v>44579</v>
      </c>
      <c r="C634" s="18">
        <v>44581</v>
      </c>
      <c r="D634" s="31" t="s">
        <v>2476</v>
      </c>
      <c r="E634" s="20" t="s">
        <v>447</v>
      </c>
      <c r="F634" s="20" t="s">
        <v>1076</v>
      </c>
      <c r="G634" s="36">
        <v>82500000</v>
      </c>
      <c r="H634" s="19">
        <v>44914</v>
      </c>
      <c r="I634" s="21" t="s">
        <v>351</v>
      </c>
      <c r="J634" s="34" t="s">
        <v>2090</v>
      </c>
      <c r="K634" s="22"/>
      <c r="L634" s="37">
        <v>0</v>
      </c>
      <c r="M634" s="25">
        <v>0</v>
      </c>
      <c r="N634" s="24">
        <f t="shared" si="39"/>
        <v>82500000</v>
      </c>
      <c r="O634" s="39">
        <v>0.57357357357357353</v>
      </c>
      <c r="P634" s="27"/>
      <c r="Q634" s="28"/>
      <c r="R634" s="38"/>
      <c r="T634" s="19">
        <v>44580</v>
      </c>
      <c r="V634" s="45">
        <f t="shared" si="40"/>
        <v>333</v>
      </c>
      <c r="W634" s="44">
        <v>44772</v>
      </c>
      <c r="X634" s="46">
        <f t="shared" si="41"/>
        <v>191</v>
      </c>
      <c r="Y634" s="47">
        <f t="shared" si="42"/>
        <v>0.57357357357357353</v>
      </c>
      <c r="AA634" s="44">
        <f>VLOOKUP(A634,'[2]BASE 2022'!$E$5:$EU$1115,87,0)</f>
        <v>0</v>
      </c>
      <c r="AB634" s="44">
        <f>VLOOKUP(A634,'[2]BASE 2022'!$E$5:$EU$1115,86,0)</f>
        <v>0</v>
      </c>
    </row>
    <row r="635" spans="1:28" ht="17.25" customHeight="1" x14ac:dyDescent="0.3">
      <c r="A635" s="35">
        <v>624</v>
      </c>
      <c r="B635" s="17">
        <v>44581</v>
      </c>
      <c r="C635" s="18">
        <v>44585</v>
      </c>
      <c r="D635" s="31" t="s">
        <v>2476</v>
      </c>
      <c r="E635" s="20" t="s">
        <v>1348</v>
      </c>
      <c r="F635" s="20" t="s">
        <v>1077</v>
      </c>
      <c r="G635" s="36">
        <v>90000000</v>
      </c>
      <c r="H635" s="19">
        <v>44889</v>
      </c>
      <c r="I635" s="21" t="s">
        <v>351</v>
      </c>
      <c r="J635" s="34" t="s">
        <v>2091</v>
      </c>
      <c r="K635" s="22"/>
      <c r="L635" s="37">
        <v>0</v>
      </c>
      <c r="M635" s="25">
        <v>0</v>
      </c>
      <c r="N635" s="24">
        <f t="shared" si="39"/>
        <v>90000000</v>
      </c>
      <c r="O635" s="39">
        <v>0.61513157894736847</v>
      </c>
      <c r="P635" s="27"/>
      <c r="Q635" s="28"/>
      <c r="R635" s="38"/>
      <c r="T635" s="19">
        <v>44581</v>
      </c>
      <c r="V635" s="45">
        <f t="shared" si="40"/>
        <v>304</v>
      </c>
      <c r="W635" s="44">
        <v>44772</v>
      </c>
      <c r="X635" s="46">
        <f t="shared" si="41"/>
        <v>187</v>
      </c>
      <c r="Y635" s="47">
        <f t="shared" si="42"/>
        <v>0.61513157894736847</v>
      </c>
      <c r="AA635" s="44">
        <f>VLOOKUP(A635,'[2]BASE 2022'!$E$5:$EU$1115,87,0)</f>
        <v>0</v>
      </c>
      <c r="AB635" s="44">
        <f>VLOOKUP(A635,'[2]BASE 2022'!$E$5:$EU$1115,86,0)</f>
        <v>0</v>
      </c>
    </row>
    <row r="636" spans="1:28" ht="17.25" customHeight="1" x14ac:dyDescent="0.3">
      <c r="A636" s="35">
        <v>625</v>
      </c>
      <c r="B636" s="17">
        <v>44580</v>
      </c>
      <c r="C636" s="18">
        <v>44581</v>
      </c>
      <c r="D636" s="31" t="s">
        <v>2476</v>
      </c>
      <c r="E636" s="20" t="s">
        <v>1349</v>
      </c>
      <c r="F636" s="20" t="s">
        <v>294</v>
      </c>
      <c r="G636" s="36">
        <v>65739750</v>
      </c>
      <c r="H636" s="19">
        <v>44929</v>
      </c>
      <c r="I636" s="21" t="s">
        <v>351</v>
      </c>
      <c r="J636" s="34" t="s">
        <v>2092</v>
      </c>
      <c r="K636" s="22"/>
      <c r="L636" s="37">
        <v>0</v>
      </c>
      <c r="M636" s="25">
        <v>0</v>
      </c>
      <c r="N636" s="24">
        <f t="shared" si="39"/>
        <v>65739750</v>
      </c>
      <c r="O636" s="39">
        <v>0.54885057471264365</v>
      </c>
      <c r="P636" s="27"/>
      <c r="Q636" s="28"/>
      <c r="R636" s="38"/>
      <c r="T636" s="19">
        <v>44580</v>
      </c>
      <c r="V636" s="45">
        <f t="shared" si="40"/>
        <v>348</v>
      </c>
      <c r="W636" s="44">
        <v>44772</v>
      </c>
      <c r="X636" s="46">
        <f t="shared" si="41"/>
        <v>191</v>
      </c>
      <c r="Y636" s="47">
        <f t="shared" si="42"/>
        <v>0.54885057471264365</v>
      </c>
      <c r="AA636" s="44">
        <f>VLOOKUP(A636,'[2]BASE 2022'!$E$5:$EU$1115,87,0)</f>
        <v>0</v>
      </c>
      <c r="AB636" s="44">
        <f>VLOOKUP(A636,'[2]BASE 2022'!$E$5:$EU$1115,86,0)</f>
        <v>0</v>
      </c>
    </row>
    <row r="637" spans="1:28" ht="17.25" customHeight="1" x14ac:dyDescent="0.3">
      <c r="A637" s="35">
        <v>626</v>
      </c>
      <c r="B637" s="17">
        <v>44579</v>
      </c>
      <c r="C637" s="18">
        <v>44585</v>
      </c>
      <c r="D637" s="31" t="s">
        <v>2476</v>
      </c>
      <c r="E637" s="20" t="s">
        <v>444</v>
      </c>
      <c r="F637" s="20" t="s">
        <v>948</v>
      </c>
      <c r="G637" s="36">
        <v>80300000</v>
      </c>
      <c r="H637" s="19">
        <v>44918</v>
      </c>
      <c r="I637" s="21" t="s">
        <v>351</v>
      </c>
      <c r="J637" s="34" t="s">
        <v>2093</v>
      </c>
      <c r="K637" s="22"/>
      <c r="L637" s="37">
        <v>0</v>
      </c>
      <c r="M637" s="25">
        <v>0</v>
      </c>
      <c r="N637" s="24">
        <f t="shared" si="39"/>
        <v>80300000</v>
      </c>
      <c r="O637" s="39">
        <v>0.56156156156156156</v>
      </c>
      <c r="P637" s="27"/>
      <c r="Q637" s="28"/>
      <c r="R637" s="38"/>
      <c r="T637" s="19">
        <v>44580</v>
      </c>
      <c r="V637" s="45">
        <f t="shared" si="40"/>
        <v>333</v>
      </c>
      <c r="W637" s="44">
        <v>44772</v>
      </c>
      <c r="X637" s="46">
        <f t="shared" si="41"/>
        <v>187</v>
      </c>
      <c r="Y637" s="47">
        <f t="shared" si="42"/>
        <v>0.56156156156156156</v>
      </c>
      <c r="AA637" s="44">
        <f>VLOOKUP(A637,'[2]BASE 2022'!$E$5:$EU$1115,87,0)</f>
        <v>0</v>
      </c>
      <c r="AB637" s="44">
        <f>VLOOKUP(A637,'[2]BASE 2022'!$E$5:$EU$1115,86,0)</f>
        <v>0</v>
      </c>
    </row>
    <row r="638" spans="1:28" ht="17.25" customHeight="1" x14ac:dyDescent="0.3">
      <c r="A638" s="35">
        <v>627</v>
      </c>
      <c r="B638" s="17">
        <v>44580</v>
      </c>
      <c r="C638" s="18">
        <v>44581</v>
      </c>
      <c r="D638" s="31" t="s">
        <v>2476</v>
      </c>
      <c r="E638" s="20" t="s">
        <v>465</v>
      </c>
      <c r="F638" s="20" t="s">
        <v>258</v>
      </c>
      <c r="G638" s="36">
        <v>64596450</v>
      </c>
      <c r="H638" s="19">
        <v>44923</v>
      </c>
      <c r="I638" s="21" t="s">
        <v>351</v>
      </c>
      <c r="J638" s="34" t="s">
        <v>2094</v>
      </c>
      <c r="K638" s="22"/>
      <c r="L638" s="37">
        <v>0</v>
      </c>
      <c r="M638" s="25">
        <v>0</v>
      </c>
      <c r="N638" s="24">
        <f t="shared" si="39"/>
        <v>64596450</v>
      </c>
      <c r="O638" s="39">
        <v>0.55847953216374269</v>
      </c>
      <c r="P638" s="27"/>
      <c r="Q638" s="28"/>
      <c r="R638" s="38"/>
      <c r="T638" s="19">
        <v>44581</v>
      </c>
      <c r="V638" s="45">
        <f t="shared" si="40"/>
        <v>342</v>
      </c>
      <c r="W638" s="44">
        <v>44772</v>
      </c>
      <c r="X638" s="46">
        <f t="shared" si="41"/>
        <v>191</v>
      </c>
      <c r="Y638" s="47">
        <f t="shared" si="42"/>
        <v>0.55847953216374269</v>
      </c>
      <c r="AA638" s="44">
        <f>VLOOKUP(A638,'[2]BASE 2022'!$E$5:$EU$1115,87,0)</f>
        <v>0</v>
      </c>
      <c r="AB638" s="44">
        <f>VLOOKUP(A638,'[2]BASE 2022'!$E$5:$EU$1115,86,0)</f>
        <v>0</v>
      </c>
    </row>
    <row r="639" spans="1:28" ht="17.25" customHeight="1" x14ac:dyDescent="0.3">
      <c r="A639" s="35">
        <v>628</v>
      </c>
      <c r="B639" s="17">
        <v>44580</v>
      </c>
      <c r="C639" s="18">
        <v>44581</v>
      </c>
      <c r="D639" s="31" t="s">
        <v>2476</v>
      </c>
      <c r="E639" s="20" t="s">
        <v>2592</v>
      </c>
      <c r="F639" s="20" t="s">
        <v>258</v>
      </c>
      <c r="G639" s="36">
        <v>64596450</v>
      </c>
      <c r="H639" s="19">
        <v>44923</v>
      </c>
      <c r="I639" s="21" t="s">
        <v>351</v>
      </c>
      <c r="J639" s="34" t="s">
        <v>2095</v>
      </c>
      <c r="K639" s="22"/>
      <c r="L639" s="37">
        <v>0</v>
      </c>
      <c r="M639" s="25">
        <v>0</v>
      </c>
      <c r="N639" s="24">
        <f t="shared" si="39"/>
        <v>64596450</v>
      </c>
      <c r="O639" s="39">
        <v>0.55847953216374269</v>
      </c>
      <c r="P639" s="27"/>
      <c r="Q639" s="28"/>
      <c r="R639" s="38"/>
      <c r="T639" s="19">
        <v>44581</v>
      </c>
      <c r="V639" s="45">
        <f t="shared" si="40"/>
        <v>342</v>
      </c>
      <c r="W639" s="44">
        <v>44772</v>
      </c>
      <c r="X639" s="46">
        <f t="shared" si="41"/>
        <v>191</v>
      </c>
      <c r="Y639" s="47">
        <f t="shared" si="42"/>
        <v>0.55847953216374269</v>
      </c>
      <c r="AA639" s="44">
        <f>VLOOKUP(A639,'[2]BASE 2022'!$E$5:$EU$1115,87,0)</f>
        <v>0</v>
      </c>
      <c r="AB639" s="44">
        <f>VLOOKUP(A639,'[2]BASE 2022'!$E$5:$EU$1115,86,0)</f>
        <v>0</v>
      </c>
    </row>
    <row r="640" spans="1:28" ht="17.25" customHeight="1" x14ac:dyDescent="0.3">
      <c r="A640" s="35">
        <v>629</v>
      </c>
      <c r="B640" s="17">
        <v>44580</v>
      </c>
      <c r="C640" s="18">
        <v>44581</v>
      </c>
      <c r="D640" s="31" t="s">
        <v>2476</v>
      </c>
      <c r="E640" s="20" t="s">
        <v>396</v>
      </c>
      <c r="F640" s="20" t="s">
        <v>1078</v>
      </c>
      <c r="G640" s="36">
        <v>90640000</v>
      </c>
      <c r="H640" s="19">
        <v>44914</v>
      </c>
      <c r="I640" s="21" t="s">
        <v>351</v>
      </c>
      <c r="J640" s="34" t="s">
        <v>2096</v>
      </c>
      <c r="K640" s="22"/>
      <c r="L640" s="37">
        <v>0</v>
      </c>
      <c r="M640" s="25">
        <v>0</v>
      </c>
      <c r="N640" s="24">
        <f t="shared" si="39"/>
        <v>90640000</v>
      </c>
      <c r="O640" s="39">
        <v>0.57357357357357353</v>
      </c>
      <c r="P640" s="27"/>
      <c r="Q640" s="28"/>
      <c r="R640" s="38"/>
      <c r="T640" s="19">
        <v>44580</v>
      </c>
      <c r="V640" s="45">
        <f t="shared" si="40"/>
        <v>333</v>
      </c>
      <c r="W640" s="44">
        <v>44772</v>
      </c>
      <c r="X640" s="46">
        <f t="shared" si="41"/>
        <v>191</v>
      </c>
      <c r="Y640" s="47">
        <f t="shared" si="42"/>
        <v>0.57357357357357353</v>
      </c>
      <c r="AA640" s="44">
        <f>VLOOKUP(A640,'[2]BASE 2022'!$E$5:$EU$1115,87,0)</f>
        <v>0</v>
      </c>
      <c r="AB640" s="44">
        <f>VLOOKUP(A640,'[2]BASE 2022'!$E$5:$EU$1115,86,0)</f>
        <v>0</v>
      </c>
    </row>
    <row r="641" spans="1:28" ht="17.25" customHeight="1" x14ac:dyDescent="0.3">
      <c r="A641" s="35">
        <v>630</v>
      </c>
      <c r="B641" s="17">
        <v>44580</v>
      </c>
      <c r="C641" s="18">
        <v>44582</v>
      </c>
      <c r="D641" s="31" t="s">
        <v>2476</v>
      </c>
      <c r="E641" s="20" t="s">
        <v>298</v>
      </c>
      <c r="F641" s="20" t="s">
        <v>1079</v>
      </c>
      <c r="G641" s="36">
        <v>104500000</v>
      </c>
      <c r="H641" s="19">
        <v>44915</v>
      </c>
      <c r="I641" s="21" t="s">
        <v>351</v>
      </c>
      <c r="J641" s="34" t="s">
        <v>2097</v>
      </c>
      <c r="K641" s="22"/>
      <c r="L641" s="37">
        <v>0</v>
      </c>
      <c r="M641" s="25">
        <v>0</v>
      </c>
      <c r="N641" s="24">
        <f t="shared" si="39"/>
        <v>104500000</v>
      </c>
      <c r="O641" s="39">
        <v>0.57057057057057059</v>
      </c>
      <c r="P641" s="27"/>
      <c r="Q641" s="28"/>
      <c r="R641" s="38"/>
      <c r="T641" s="19">
        <v>44580</v>
      </c>
      <c r="V641" s="45">
        <f t="shared" si="40"/>
        <v>333</v>
      </c>
      <c r="W641" s="44">
        <v>44772</v>
      </c>
      <c r="X641" s="46">
        <f t="shared" si="41"/>
        <v>190</v>
      </c>
      <c r="Y641" s="47">
        <f t="shared" si="42"/>
        <v>0.57057057057057059</v>
      </c>
      <c r="AA641" s="44">
        <f>VLOOKUP(A641,'[2]BASE 2022'!$E$5:$EU$1115,87,0)</f>
        <v>0</v>
      </c>
      <c r="AB641" s="44">
        <f>VLOOKUP(A641,'[2]BASE 2022'!$E$5:$EU$1115,86,0)</f>
        <v>0</v>
      </c>
    </row>
    <row r="642" spans="1:28" ht="17.25" customHeight="1" x14ac:dyDescent="0.3">
      <c r="A642" s="35">
        <v>631</v>
      </c>
      <c r="B642" s="17">
        <v>44580</v>
      </c>
      <c r="C642" s="18">
        <v>44582</v>
      </c>
      <c r="D642" s="31" t="s">
        <v>2476</v>
      </c>
      <c r="E642" s="20" t="s">
        <v>2359</v>
      </c>
      <c r="F642" s="20" t="s">
        <v>1080</v>
      </c>
      <c r="G642" s="36">
        <v>46200000</v>
      </c>
      <c r="H642" s="19">
        <v>44762</v>
      </c>
      <c r="I642" s="21" t="s">
        <v>351</v>
      </c>
      <c r="J642" s="34" t="s">
        <v>2098</v>
      </c>
      <c r="K642" s="22"/>
      <c r="L642" s="37">
        <v>0</v>
      </c>
      <c r="M642" s="25">
        <v>0</v>
      </c>
      <c r="N642" s="24">
        <f t="shared" si="39"/>
        <v>46200000</v>
      </c>
      <c r="O642" s="39">
        <v>1</v>
      </c>
      <c r="P642" s="27"/>
      <c r="Q642" s="28"/>
      <c r="R642" s="38"/>
      <c r="T642" s="19">
        <v>44580</v>
      </c>
      <c r="V642" s="45">
        <f t="shared" si="40"/>
        <v>180</v>
      </c>
      <c r="W642" s="44">
        <v>44772</v>
      </c>
      <c r="X642" s="46">
        <f t="shared" si="41"/>
        <v>190</v>
      </c>
      <c r="Y642" s="47">
        <f t="shared" si="42"/>
        <v>1.0555555555555556</v>
      </c>
      <c r="AA642" s="44">
        <f>VLOOKUP(A642,'[2]BASE 2022'!$E$5:$EU$1115,87,0)</f>
        <v>0</v>
      </c>
      <c r="AB642" s="44">
        <f>VLOOKUP(A642,'[2]BASE 2022'!$E$5:$EU$1115,86,0)</f>
        <v>0</v>
      </c>
    </row>
    <row r="643" spans="1:28" ht="17.25" customHeight="1" x14ac:dyDescent="0.3">
      <c r="A643" s="35">
        <v>632</v>
      </c>
      <c r="B643" s="17">
        <v>44580</v>
      </c>
      <c r="C643" s="18">
        <v>44585</v>
      </c>
      <c r="D643" s="31" t="s">
        <v>2476</v>
      </c>
      <c r="E643" s="20" t="s">
        <v>301</v>
      </c>
      <c r="F643" s="20" t="s">
        <v>1081</v>
      </c>
      <c r="G643" s="36">
        <v>80300000</v>
      </c>
      <c r="H643" s="19">
        <v>44918</v>
      </c>
      <c r="I643" s="21" t="s">
        <v>351</v>
      </c>
      <c r="J643" s="34" t="s">
        <v>2099</v>
      </c>
      <c r="K643" s="22"/>
      <c r="L643" s="37">
        <v>0</v>
      </c>
      <c r="M643" s="25">
        <v>0</v>
      </c>
      <c r="N643" s="24">
        <f t="shared" si="39"/>
        <v>80300000</v>
      </c>
      <c r="O643" s="39">
        <v>0.56156156156156156</v>
      </c>
      <c r="P643" s="27"/>
      <c r="Q643" s="28"/>
      <c r="R643" s="38"/>
      <c r="T643" s="19">
        <v>44580</v>
      </c>
      <c r="V643" s="45">
        <f t="shared" si="40"/>
        <v>333</v>
      </c>
      <c r="W643" s="44">
        <v>44772</v>
      </c>
      <c r="X643" s="46">
        <f t="shared" si="41"/>
        <v>187</v>
      </c>
      <c r="Y643" s="47">
        <f t="shared" si="42"/>
        <v>0.56156156156156156</v>
      </c>
      <c r="AA643" s="44">
        <f>VLOOKUP(A643,'[2]BASE 2022'!$E$5:$EU$1115,87,0)</f>
        <v>0</v>
      </c>
      <c r="AB643" s="44">
        <f>VLOOKUP(A643,'[2]BASE 2022'!$E$5:$EU$1115,86,0)</f>
        <v>0</v>
      </c>
    </row>
    <row r="644" spans="1:28" ht="17.25" customHeight="1" x14ac:dyDescent="0.3">
      <c r="A644" s="35">
        <v>633</v>
      </c>
      <c r="B644" s="17">
        <v>44580</v>
      </c>
      <c r="C644" s="18">
        <v>44586</v>
      </c>
      <c r="D644" s="31" t="s">
        <v>2476</v>
      </c>
      <c r="E644" s="20" t="s">
        <v>422</v>
      </c>
      <c r="F644" s="20" t="s">
        <v>1082</v>
      </c>
      <c r="G644" s="36">
        <v>40800000</v>
      </c>
      <c r="H644" s="19">
        <v>44766</v>
      </c>
      <c r="I644" s="21" t="s">
        <v>351</v>
      </c>
      <c r="J644" s="34" t="s">
        <v>2100</v>
      </c>
      <c r="K644" s="22"/>
      <c r="L644" s="37">
        <v>0</v>
      </c>
      <c r="M644" s="25">
        <v>0</v>
      </c>
      <c r="N644" s="24">
        <f t="shared" si="39"/>
        <v>40800000</v>
      </c>
      <c r="O644" s="39">
        <v>1</v>
      </c>
      <c r="P644" s="27"/>
      <c r="Q644" s="28"/>
      <c r="R644" s="38"/>
      <c r="T644" s="19">
        <v>44581</v>
      </c>
      <c r="V644" s="45">
        <f t="shared" si="40"/>
        <v>180</v>
      </c>
      <c r="W644" s="44">
        <v>44772</v>
      </c>
      <c r="X644" s="46">
        <f t="shared" si="41"/>
        <v>186</v>
      </c>
      <c r="Y644" s="47">
        <f t="shared" si="42"/>
        <v>1.0333333333333334</v>
      </c>
      <c r="AA644" s="44">
        <f>VLOOKUP(A644,'[2]BASE 2022'!$E$5:$EU$1115,87,0)</f>
        <v>0</v>
      </c>
      <c r="AB644" s="44">
        <f>VLOOKUP(A644,'[2]BASE 2022'!$E$5:$EU$1115,86,0)</f>
        <v>0</v>
      </c>
    </row>
    <row r="645" spans="1:28" ht="17.25" customHeight="1" x14ac:dyDescent="0.3">
      <c r="A645" s="35">
        <v>634</v>
      </c>
      <c r="B645" s="17">
        <v>44580</v>
      </c>
      <c r="C645" s="18">
        <v>44582</v>
      </c>
      <c r="D645" s="31" t="s">
        <v>2476</v>
      </c>
      <c r="E645" s="20" t="s">
        <v>413</v>
      </c>
      <c r="F645" s="20" t="s">
        <v>1083</v>
      </c>
      <c r="G645" s="36">
        <v>104500000</v>
      </c>
      <c r="H645" s="19">
        <v>44915</v>
      </c>
      <c r="I645" s="21" t="s">
        <v>351</v>
      </c>
      <c r="J645" s="34" t="s">
        <v>2101</v>
      </c>
      <c r="K645" s="22"/>
      <c r="L645" s="37">
        <v>0</v>
      </c>
      <c r="M645" s="25">
        <v>0</v>
      </c>
      <c r="N645" s="24">
        <f t="shared" si="39"/>
        <v>104500000</v>
      </c>
      <c r="O645" s="39">
        <v>0.57057057057057059</v>
      </c>
      <c r="P645" s="27"/>
      <c r="Q645" s="28"/>
      <c r="R645" s="38"/>
      <c r="T645" s="19">
        <v>44580</v>
      </c>
      <c r="V645" s="45">
        <f t="shared" si="40"/>
        <v>333</v>
      </c>
      <c r="W645" s="44">
        <v>44772</v>
      </c>
      <c r="X645" s="46">
        <f t="shared" si="41"/>
        <v>190</v>
      </c>
      <c r="Y645" s="47">
        <f t="shared" si="42"/>
        <v>0.57057057057057059</v>
      </c>
      <c r="AA645" s="44">
        <f>VLOOKUP(A645,'[2]BASE 2022'!$E$5:$EU$1115,87,0)</f>
        <v>0</v>
      </c>
      <c r="AB645" s="44">
        <f>VLOOKUP(A645,'[2]BASE 2022'!$E$5:$EU$1115,86,0)</f>
        <v>0</v>
      </c>
    </row>
    <row r="646" spans="1:28" ht="17.25" customHeight="1" x14ac:dyDescent="0.3">
      <c r="A646" s="35">
        <v>635</v>
      </c>
      <c r="B646" s="17">
        <v>44580</v>
      </c>
      <c r="C646" s="18">
        <v>44581</v>
      </c>
      <c r="D646" s="31" t="s">
        <v>2476</v>
      </c>
      <c r="E646" s="20" t="s">
        <v>2593</v>
      </c>
      <c r="F646" s="20" t="s">
        <v>1084</v>
      </c>
      <c r="G646" s="36">
        <v>43260000</v>
      </c>
      <c r="H646" s="19">
        <v>44761</v>
      </c>
      <c r="I646" s="21" t="s">
        <v>351</v>
      </c>
      <c r="J646" s="34" t="s">
        <v>2102</v>
      </c>
      <c r="K646" s="22"/>
      <c r="L646" s="37">
        <v>0</v>
      </c>
      <c r="M646" s="25">
        <v>0</v>
      </c>
      <c r="N646" s="24">
        <f t="shared" si="39"/>
        <v>43260000</v>
      </c>
      <c r="O646" s="39">
        <v>1</v>
      </c>
      <c r="P646" s="27"/>
      <c r="Q646" s="28"/>
      <c r="R646" s="38"/>
      <c r="T646" s="19">
        <v>44580</v>
      </c>
      <c r="V646" s="45">
        <f t="shared" si="40"/>
        <v>180</v>
      </c>
      <c r="W646" s="44">
        <v>44772</v>
      </c>
      <c r="X646" s="46">
        <f t="shared" si="41"/>
        <v>191</v>
      </c>
      <c r="Y646" s="47">
        <f t="shared" si="42"/>
        <v>1.0611111111111111</v>
      </c>
      <c r="AA646" s="44">
        <f>VLOOKUP(A646,'[2]BASE 2022'!$E$5:$EU$1115,87,0)</f>
        <v>0</v>
      </c>
      <c r="AB646" s="44">
        <f>VLOOKUP(A646,'[2]BASE 2022'!$E$5:$EU$1115,86,0)</f>
        <v>0</v>
      </c>
    </row>
    <row r="647" spans="1:28" ht="17.25" customHeight="1" x14ac:dyDescent="0.3">
      <c r="A647" s="35">
        <v>636</v>
      </c>
      <c r="B647" s="17">
        <v>44580</v>
      </c>
      <c r="C647" s="18">
        <v>44582</v>
      </c>
      <c r="D647" s="31" t="s">
        <v>2476</v>
      </c>
      <c r="E647" s="20" t="s">
        <v>40</v>
      </c>
      <c r="F647" s="20" t="s">
        <v>1085</v>
      </c>
      <c r="G647" s="36">
        <v>43800000</v>
      </c>
      <c r="H647" s="19">
        <v>44762</v>
      </c>
      <c r="I647" s="21" t="s">
        <v>351</v>
      </c>
      <c r="J647" s="34" t="s">
        <v>2103</v>
      </c>
      <c r="K647" s="22"/>
      <c r="L647" s="37">
        <v>0</v>
      </c>
      <c r="M647" s="25">
        <v>0</v>
      </c>
      <c r="N647" s="24">
        <f t="shared" si="39"/>
        <v>43800000</v>
      </c>
      <c r="O647" s="39">
        <v>1</v>
      </c>
      <c r="P647" s="27"/>
      <c r="Q647" s="28"/>
      <c r="R647" s="38"/>
      <c r="T647" s="19">
        <v>44581</v>
      </c>
      <c r="V647" s="45">
        <f t="shared" si="40"/>
        <v>180</v>
      </c>
      <c r="W647" s="44">
        <v>44772</v>
      </c>
      <c r="X647" s="46">
        <f t="shared" si="41"/>
        <v>190</v>
      </c>
      <c r="Y647" s="47">
        <f t="shared" si="42"/>
        <v>1.0555555555555556</v>
      </c>
      <c r="AA647" s="44">
        <f>VLOOKUP(A647,'[2]BASE 2022'!$E$5:$EU$1115,87,0)</f>
        <v>0</v>
      </c>
      <c r="AB647" s="44">
        <f>VLOOKUP(A647,'[2]BASE 2022'!$E$5:$EU$1115,86,0)</f>
        <v>0</v>
      </c>
    </row>
    <row r="648" spans="1:28" ht="17.25" customHeight="1" x14ac:dyDescent="0.3">
      <c r="A648" s="35">
        <v>637</v>
      </c>
      <c r="B648" s="17">
        <v>44582</v>
      </c>
      <c r="C648" s="18">
        <v>44585</v>
      </c>
      <c r="D648" s="31" t="s">
        <v>2477</v>
      </c>
      <c r="E648" s="20" t="s">
        <v>2594</v>
      </c>
      <c r="F648" s="20" t="s">
        <v>155</v>
      </c>
      <c r="G648" s="36">
        <v>38420000</v>
      </c>
      <c r="H648" s="19">
        <v>44927</v>
      </c>
      <c r="I648" s="21" t="s">
        <v>351</v>
      </c>
      <c r="J648" s="34" t="s">
        <v>2104</v>
      </c>
      <c r="K648" s="22"/>
      <c r="L648" s="37">
        <v>0</v>
      </c>
      <c r="M648" s="25">
        <v>0</v>
      </c>
      <c r="N648" s="24">
        <f t="shared" si="39"/>
        <v>38420000</v>
      </c>
      <c r="O648" s="39">
        <v>0.54678362573099415</v>
      </c>
      <c r="P648" s="27"/>
      <c r="Q648" s="28"/>
      <c r="R648" s="38"/>
      <c r="T648" s="19">
        <v>44585</v>
      </c>
      <c r="V648" s="45">
        <f t="shared" si="40"/>
        <v>342</v>
      </c>
      <c r="W648" s="44">
        <v>44772</v>
      </c>
      <c r="X648" s="46">
        <f t="shared" si="41"/>
        <v>187</v>
      </c>
      <c r="Y648" s="47">
        <f t="shared" si="42"/>
        <v>0.54678362573099415</v>
      </c>
      <c r="AA648" s="44">
        <f>VLOOKUP(A648,'[2]BASE 2022'!$E$5:$EU$1115,87,0)</f>
        <v>0</v>
      </c>
      <c r="AB648" s="44">
        <f>VLOOKUP(A648,'[2]BASE 2022'!$E$5:$EU$1115,86,0)</f>
        <v>0</v>
      </c>
    </row>
    <row r="649" spans="1:28" ht="17.25" customHeight="1" x14ac:dyDescent="0.3">
      <c r="A649" s="35">
        <v>638</v>
      </c>
      <c r="B649" s="17">
        <v>44580</v>
      </c>
      <c r="C649" s="18">
        <v>44582</v>
      </c>
      <c r="D649" s="31" t="s">
        <v>2476</v>
      </c>
      <c r="E649" s="20" t="s">
        <v>1350</v>
      </c>
      <c r="F649" s="20" t="s">
        <v>112</v>
      </c>
      <c r="G649" s="36">
        <v>79727150</v>
      </c>
      <c r="H649" s="19">
        <v>44924</v>
      </c>
      <c r="I649" s="21" t="s">
        <v>351</v>
      </c>
      <c r="J649" s="34" t="s">
        <v>2105</v>
      </c>
      <c r="K649" s="22"/>
      <c r="L649" s="37">
        <v>0</v>
      </c>
      <c r="M649" s="25">
        <v>0</v>
      </c>
      <c r="N649" s="24">
        <f t="shared" si="39"/>
        <v>79727150</v>
      </c>
      <c r="O649" s="39">
        <v>0.55555555555555558</v>
      </c>
      <c r="P649" s="27"/>
      <c r="Q649" s="28"/>
      <c r="R649" s="38"/>
      <c r="T649" s="19">
        <v>44581</v>
      </c>
      <c r="V649" s="45">
        <f t="shared" si="40"/>
        <v>342</v>
      </c>
      <c r="W649" s="44">
        <v>44772</v>
      </c>
      <c r="X649" s="46">
        <f t="shared" si="41"/>
        <v>190</v>
      </c>
      <c r="Y649" s="47">
        <f t="shared" si="42"/>
        <v>0.55555555555555558</v>
      </c>
      <c r="AA649" s="44">
        <f>VLOOKUP(A649,'[2]BASE 2022'!$E$5:$EU$1115,87,0)</f>
        <v>0</v>
      </c>
      <c r="AB649" s="44">
        <f>VLOOKUP(A649,'[2]BASE 2022'!$E$5:$EU$1115,86,0)</f>
        <v>0</v>
      </c>
    </row>
    <row r="650" spans="1:28" ht="17.25" customHeight="1" x14ac:dyDescent="0.3">
      <c r="A650" s="35">
        <v>639</v>
      </c>
      <c r="B650" s="17">
        <v>44580</v>
      </c>
      <c r="C650" s="18">
        <v>44582</v>
      </c>
      <c r="D650" s="31" t="s">
        <v>2476</v>
      </c>
      <c r="E650" s="20" t="s">
        <v>75</v>
      </c>
      <c r="F650" s="20" t="s">
        <v>1086</v>
      </c>
      <c r="G650" s="36">
        <v>64596450</v>
      </c>
      <c r="H650" s="19">
        <v>44924</v>
      </c>
      <c r="I650" s="21" t="s">
        <v>351</v>
      </c>
      <c r="J650" s="34" t="s">
        <v>2106</v>
      </c>
      <c r="K650" s="22"/>
      <c r="L650" s="37">
        <v>0</v>
      </c>
      <c r="M650" s="25">
        <v>0</v>
      </c>
      <c r="N650" s="24">
        <f t="shared" si="39"/>
        <v>64596450</v>
      </c>
      <c r="O650" s="39">
        <v>0.55555555555555558</v>
      </c>
      <c r="P650" s="27"/>
      <c r="Q650" s="28"/>
      <c r="R650" s="38"/>
      <c r="T650" s="19">
        <v>44581</v>
      </c>
      <c r="V650" s="45">
        <f t="shared" si="40"/>
        <v>342</v>
      </c>
      <c r="W650" s="44">
        <v>44772</v>
      </c>
      <c r="X650" s="46">
        <f t="shared" si="41"/>
        <v>190</v>
      </c>
      <c r="Y650" s="47">
        <f t="shared" si="42"/>
        <v>0.55555555555555558</v>
      </c>
      <c r="AA650" s="44">
        <f>VLOOKUP(A650,'[2]BASE 2022'!$E$5:$EU$1115,87,0)</f>
        <v>0</v>
      </c>
      <c r="AB650" s="44">
        <f>VLOOKUP(A650,'[2]BASE 2022'!$E$5:$EU$1115,86,0)</f>
        <v>0</v>
      </c>
    </row>
    <row r="651" spans="1:28" ht="17.25" customHeight="1" x14ac:dyDescent="0.3">
      <c r="A651" s="35">
        <v>640</v>
      </c>
      <c r="B651" s="17">
        <v>44580</v>
      </c>
      <c r="C651" s="18">
        <v>44586</v>
      </c>
      <c r="D651" s="31" t="s">
        <v>2476</v>
      </c>
      <c r="E651" s="20" t="s">
        <v>359</v>
      </c>
      <c r="F651" s="20" t="s">
        <v>1087</v>
      </c>
      <c r="G651" s="36">
        <v>98931500</v>
      </c>
      <c r="H651" s="19">
        <v>44928</v>
      </c>
      <c r="I651" s="21" t="s">
        <v>351</v>
      </c>
      <c r="J651" s="34" t="s">
        <v>2107</v>
      </c>
      <c r="K651" s="22"/>
      <c r="L651" s="37">
        <v>0</v>
      </c>
      <c r="M651" s="25">
        <v>0</v>
      </c>
      <c r="N651" s="24">
        <f t="shared" si="39"/>
        <v>98931500</v>
      </c>
      <c r="O651" s="39">
        <v>0.54385964912280704</v>
      </c>
      <c r="P651" s="27"/>
      <c r="Q651" s="28"/>
      <c r="R651" s="38"/>
      <c r="T651" s="19">
        <v>44581</v>
      </c>
      <c r="V651" s="45">
        <f t="shared" si="40"/>
        <v>342</v>
      </c>
      <c r="W651" s="44">
        <v>44772</v>
      </c>
      <c r="X651" s="46">
        <f t="shared" si="41"/>
        <v>186</v>
      </c>
      <c r="Y651" s="47">
        <f t="shared" si="42"/>
        <v>0.54385964912280704</v>
      </c>
      <c r="AA651" s="44">
        <f>VLOOKUP(A651,'[2]BASE 2022'!$E$5:$EU$1115,87,0)</f>
        <v>0</v>
      </c>
      <c r="AB651" s="44">
        <f>VLOOKUP(A651,'[2]BASE 2022'!$E$5:$EU$1115,86,0)</f>
        <v>0</v>
      </c>
    </row>
    <row r="652" spans="1:28" ht="17.25" customHeight="1" x14ac:dyDescent="0.3">
      <c r="A652" s="35">
        <v>641</v>
      </c>
      <c r="B652" s="17">
        <v>44586</v>
      </c>
      <c r="C652" s="18">
        <v>44593</v>
      </c>
      <c r="D652" s="31" t="s">
        <v>2477</v>
      </c>
      <c r="E652" s="20" t="s">
        <v>557</v>
      </c>
      <c r="F652" s="20" t="s">
        <v>478</v>
      </c>
      <c r="G652" s="36">
        <v>39100000</v>
      </c>
      <c r="H652" s="19">
        <v>44941</v>
      </c>
      <c r="I652" s="21" t="s">
        <v>351</v>
      </c>
      <c r="J652" s="34" t="s">
        <v>2108</v>
      </c>
      <c r="K652" s="22"/>
      <c r="L652" s="37">
        <v>0</v>
      </c>
      <c r="M652" s="25">
        <v>0</v>
      </c>
      <c r="N652" s="24">
        <f t="shared" si="39"/>
        <v>39100000</v>
      </c>
      <c r="O652" s="39">
        <v>0.51436781609195403</v>
      </c>
      <c r="P652" s="27"/>
      <c r="Q652" s="28"/>
      <c r="R652" s="38"/>
      <c r="T652" s="19">
        <v>44587</v>
      </c>
      <c r="V652" s="45">
        <f t="shared" si="40"/>
        <v>348</v>
      </c>
      <c r="W652" s="44">
        <v>44772</v>
      </c>
      <c r="X652" s="46">
        <f t="shared" si="41"/>
        <v>179</v>
      </c>
      <c r="Y652" s="47">
        <f t="shared" si="42"/>
        <v>0.51436781609195403</v>
      </c>
      <c r="AA652" s="44">
        <f>VLOOKUP(A652,'[2]BASE 2022'!$E$5:$EU$1115,87,0)</f>
        <v>0</v>
      </c>
      <c r="AB652" s="44">
        <f>VLOOKUP(A652,'[2]BASE 2022'!$E$5:$EU$1115,86,0)</f>
        <v>0</v>
      </c>
    </row>
    <row r="653" spans="1:28" ht="17.25" customHeight="1" x14ac:dyDescent="0.3">
      <c r="A653" s="35">
        <v>642</v>
      </c>
      <c r="B653" s="17">
        <v>44580</v>
      </c>
      <c r="C653" s="18">
        <v>44582</v>
      </c>
      <c r="D653" s="31" t="s">
        <v>2477</v>
      </c>
      <c r="E653" s="20" t="s">
        <v>2595</v>
      </c>
      <c r="F653" s="20" t="s">
        <v>868</v>
      </c>
      <c r="G653" s="36">
        <v>30216400</v>
      </c>
      <c r="H653" s="19">
        <v>44924</v>
      </c>
      <c r="I653" s="21" t="s">
        <v>351</v>
      </c>
      <c r="J653" s="34" t="s">
        <v>2109</v>
      </c>
      <c r="K653" s="22"/>
      <c r="L653" s="37">
        <v>0</v>
      </c>
      <c r="M653" s="25">
        <v>0</v>
      </c>
      <c r="N653" s="24">
        <f t="shared" ref="N653:N716" si="43">+G653+L653-M653</f>
        <v>30216400</v>
      </c>
      <c r="O653" s="39">
        <v>0.55555555555555558</v>
      </c>
      <c r="P653" s="27"/>
      <c r="Q653" s="28"/>
      <c r="R653" s="38"/>
      <c r="T653" s="19">
        <v>44581</v>
      </c>
      <c r="V653" s="45">
        <f t="shared" ref="V653:V716" si="44">+H653-C653</f>
        <v>342</v>
      </c>
      <c r="W653" s="44">
        <v>44772</v>
      </c>
      <c r="X653" s="46">
        <f t="shared" ref="X653:X716" si="45">+W653-C653</f>
        <v>190</v>
      </c>
      <c r="Y653" s="47">
        <f t="shared" ref="Y653:Y716" si="46">+X653/V653</f>
        <v>0.55555555555555558</v>
      </c>
      <c r="AA653" s="44">
        <f>VLOOKUP(A653,'[2]BASE 2022'!$E$5:$EU$1115,87,0)</f>
        <v>0</v>
      </c>
      <c r="AB653" s="44">
        <f>VLOOKUP(A653,'[2]BASE 2022'!$E$5:$EU$1115,86,0)</f>
        <v>0</v>
      </c>
    </row>
    <row r="654" spans="1:28" ht="17.25" customHeight="1" x14ac:dyDescent="0.3">
      <c r="A654" s="35">
        <v>643</v>
      </c>
      <c r="B654" s="17">
        <v>44580</v>
      </c>
      <c r="C654" s="18">
        <v>44582</v>
      </c>
      <c r="D654" s="31" t="s">
        <v>2476</v>
      </c>
      <c r="E654" s="20" t="s">
        <v>123</v>
      </c>
      <c r="F654" s="20" t="s">
        <v>122</v>
      </c>
      <c r="G654" s="36">
        <v>96603700</v>
      </c>
      <c r="H654" s="19">
        <v>44924</v>
      </c>
      <c r="I654" s="21" t="s">
        <v>351</v>
      </c>
      <c r="J654" s="34" t="s">
        <v>2110</v>
      </c>
      <c r="K654" s="22"/>
      <c r="L654" s="37">
        <v>0</v>
      </c>
      <c r="M654" s="25">
        <v>0</v>
      </c>
      <c r="N654" s="24">
        <f t="shared" si="43"/>
        <v>96603700</v>
      </c>
      <c r="O654" s="39">
        <v>0.55555555555555558</v>
      </c>
      <c r="P654" s="27"/>
      <c r="Q654" s="28"/>
      <c r="R654" s="38"/>
      <c r="T654" s="19">
        <v>44581</v>
      </c>
      <c r="V654" s="45">
        <f t="shared" si="44"/>
        <v>342</v>
      </c>
      <c r="W654" s="44">
        <v>44772</v>
      </c>
      <c r="X654" s="46">
        <f t="shared" si="45"/>
        <v>190</v>
      </c>
      <c r="Y654" s="47">
        <f t="shared" si="46"/>
        <v>0.55555555555555558</v>
      </c>
      <c r="AA654" s="44">
        <f>VLOOKUP(A654,'[2]BASE 2022'!$E$5:$EU$1115,87,0)</f>
        <v>0</v>
      </c>
      <c r="AB654" s="44">
        <f>VLOOKUP(A654,'[2]BASE 2022'!$E$5:$EU$1115,86,0)</f>
        <v>0</v>
      </c>
    </row>
    <row r="655" spans="1:28" ht="17.25" customHeight="1" x14ac:dyDescent="0.3">
      <c r="A655" s="35">
        <v>644</v>
      </c>
      <c r="B655" s="17">
        <v>44580</v>
      </c>
      <c r="C655" s="18">
        <v>44582</v>
      </c>
      <c r="D655" s="31" t="s">
        <v>2476</v>
      </c>
      <c r="E655" s="20" t="s">
        <v>1351</v>
      </c>
      <c r="F655" s="20" t="s">
        <v>1088</v>
      </c>
      <c r="G655" s="36">
        <v>64596450</v>
      </c>
      <c r="H655" s="19">
        <v>44924</v>
      </c>
      <c r="I655" s="21" t="s">
        <v>351</v>
      </c>
      <c r="J655" s="34" t="s">
        <v>2111</v>
      </c>
      <c r="K655" s="22"/>
      <c r="L655" s="37">
        <v>0</v>
      </c>
      <c r="M655" s="25">
        <v>0</v>
      </c>
      <c r="N655" s="24">
        <f t="shared" si="43"/>
        <v>64596450</v>
      </c>
      <c r="O655" s="39">
        <v>0.55555555555555558</v>
      </c>
      <c r="P655" s="27"/>
      <c r="Q655" s="28"/>
      <c r="R655" s="38"/>
      <c r="T655" s="19">
        <v>44581</v>
      </c>
      <c r="V655" s="45">
        <f t="shared" si="44"/>
        <v>342</v>
      </c>
      <c r="W655" s="44">
        <v>44772</v>
      </c>
      <c r="X655" s="46">
        <f t="shared" si="45"/>
        <v>190</v>
      </c>
      <c r="Y655" s="47">
        <f t="shared" si="46"/>
        <v>0.55555555555555558</v>
      </c>
      <c r="AA655" s="44">
        <f>VLOOKUP(A655,'[2]BASE 2022'!$E$5:$EU$1115,87,0)</f>
        <v>0</v>
      </c>
      <c r="AB655" s="44">
        <f>VLOOKUP(A655,'[2]BASE 2022'!$E$5:$EU$1115,86,0)</f>
        <v>0</v>
      </c>
    </row>
    <row r="656" spans="1:28" ht="17.25" customHeight="1" x14ac:dyDescent="0.3">
      <c r="A656" s="35">
        <v>645</v>
      </c>
      <c r="B656" s="17">
        <v>44580</v>
      </c>
      <c r="C656" s="18">
        <v>44582</v>
      </c>
      <c r="D656" s="31" t="s">
        <v>2476</v>
      </c>
      <c r="E656" s="20" t="s">
        <v>321</v>
      </c>
      <c r="F656" s="20" t="s">
        <v>1089</v>
      </c>
      <c r="G656" s="36">
        <v>96603700</v>
      </c>
      <c r="H656" s="19">
        <v>44924</v>
      </c>
      <c r="I656" s="21" t="s">
        <v>351</v>
      </c>
      <c r="J656" s="34" t="s">
        <v>2112</v>
      </c>
      <c r="K656" s="22"/>
      <c r="L656" s="37">
        <v>0</v>
      </c>
      <c r="M656" s="25">
        <v>0</v>
      </c>
      <c r="N656" s="24">
        <f t="shared" si="43"/>
        <v>96603700</v>
      </c>
      <c r="O656" s="39">
        <v>0.55555555555555558</v>
      </c>
      <c r="P656" s="27"/>
      <c r="Q656" s="28"/>
      <c r="R656" s="38"/>
      <c r="T656" s="19">
        <v>44581</v>
      </c>
      <c r="V656" s="45">
        <f t="shared" si="44"/>
        <v>342</v>
      </c>
      <c r="W656" s="44">
        <v>44772</v>
      </c>
      <c r="X656" s="46">
        <f t="shared" si="45"/>
        <v>190</v>
      </c>
      <c r="Y656" s="47">
        <f t="shared" si="46"/>
        <v>0.55555555555555558</v>
      </c>
      <c r="AA656" s="44">
        <f>VLOOKUP(A656,'[2]BASE 2022'!$E$5:$EU$1115,87,0)</f>
        <v>0</v>
      </c>
      <c r="AB656" s="44">
        <f>VLOOKUP(A656,'[2]BASE 2022'!$E$5:$EU$1115,86,0)</f>
        <v>0</v>
      </c>
    </row>
    <row r="657" spans="1:28" ht="17.25" customHeight="1" x14ac:dyDescent="0.3">
      <c r="A657" s="35">
        <v>646</v>
      </c>
      <c r="B657" s="17">
        <v>44580</v>
      </c>
      <c r="C657" s="18">
        <v>44582</v>
      </c>
      <c r="D657" s="31" t="s">
        <v>2476</v>
      </c>
      <c r="E657" s="20" t="s">
        <v>1352</v>
      </c>
      <c r="F657" s="20" t="s">
        <v>130</v>
      </c>
      <c r="G657" s="36">
        <v>75653500</v>
      </c>
      <c r="H657" s="19">
        <v>44924</v>
      </c>
      <c r="I657" s="21" t="s">
        <v>351</v>
      </c>
      <c r="J657" s="34" t="s">
        <v>2113</v>
      </c>
      <c r="K657" s="22"/>
      <c r="L657" s="37">
        <v>0</v>
      </c>
      <c r="M657" s="25">
        <v>0</v>
      </c>
      <c r="N657" s="24">
        <f t="shared" si="43"/>
        <v>75653500</v>
      </c>
      <c r="O657" s="39">
        <v>0.55555555555555558</v>
      </c>
      <c r="P657" s="27"/>
      <c r="Q657" s="28"/>
      <c r="R657" s="38"/>
      <c r="T657" s="19">
        <v>44581</v>
      </c>
      <c r="V657" s="45">
        <f t="shared" si="44"/>
        <v>342</v>
      </c>
      <c r="W657" s="44">
        <v>44772</v>
      </c>
      <c r="X657" s="46">
        <f t="shared" si="45"/>
        <v>190</v>
      </c>
      <c r="Y657" s="47">
        <f t="shared" si="46"/>
        <v>0.55555555555555558</v>
      </c>
      <c r="AA657" s="44">
        <f>VLOOKUP(A657,'[2]BASE 2022'!$E$5:$EU$1115,87,0)</f>
        <v>0</v>
      </c>
      <c r="AB657" s="44">
        <f>VLOOKUP(A657,'[2]BASE 2022'!$E$5:$EU$1115,86,0)</f>
        <v>0</v>
      </c>
    </row>
    <row r="658" spans="1:28" ht="17.25" customHeight="1" x14ac:dyDescent="0.3">
      <c r="A658" s="35">
        <v>647</v>
      </c>
      <c r="B658" s="17">
        <v>44580</v>
      </c>
      <c r="C658" s="18">
        <v>44582</v>
      </c>
      <c r="D658" s="31" t="s">
        <v>2477</v>
      </c>
      <c r="E658" s="20" t="s">
        <v>498</v>
      </c>
      <c r="F658" s="20" t="s">
        <v>336</v>
      </c>
      <c r="G658" s="36">
        <v>35535000</v>
      </c>
      <c r="H658" s="19">
        <v>44930</v>
      </c>
      <c r="I658" s="21" t="s">
        <v>351</v>
      </c>
      <c r="J658" s="34" t="s">
        <v>2114</v>
      </c>
      <c r="K658" s="22"/>
      <c r="L658" s="37">
        <v>0</v>
      </c>
      <c r="M658" s="25">
        <v>0</v>
      </c>
      <c r="N658" s="24">
        <f t="shared" si="43"/>
        <v>35535000</v>
      </c>
      <c r="O658" s="39">
        <v>0.54597701149425293</v>
      </c>
      <c r="P658" s="27"/>
      <c r="Q658" s="28"/>
      <c r="R658" s="38"/>
      <c r="T658" s="19">
        <v>44581</v>
      </c>
      <c r="V658" s="45">
        <f t="shared" si="44"/>
        <v>348</v>
      </c>
      <c r="W658" s="44">
        <v>44772</v>
      </c>
      <c r="X658" s="46">
        <f t="shared" si="45"/>
        <v>190</v>
      </c>
      <c r="Y658" s="47">
        <f t="shared" si="46"/>
        <v>0.54597701149425293</v>
      </c>
      <c r="AA658" s="44">
        <f>VLOOKUP(A658,'[2]BASE 2022'!$E$5:$EU$1115,87,0)</f>
        <v>0</v>
      </c>
      <c r="AB658" s="44">
        <f>VLOOKUP(A658,'[2]BASE 2022'!$E$5:$EU$1115,86,0)</f>
        <v>0</v>
      </c>
    </row>
    <row r="659" spans="1:28" ht="17.25" customHeight="1" x14ac:dyDescent="0.3">
      <c r="A659" s="35">
        <v>649</v>
      </c>
      <c r="B659" s="17">
        <v>44580</v>
      </c>
      <c r="C659" s="18">
        <v>44582</v>
      </c>
      <c r="D659" s="31" t="s">
        <v>2476</v>
      </c>
      <c r="E659" s="20" t="s">
        <v>412</v>
      </c>
      <c r="F659" s="20" t="s">
        <v>1090</v>
      </c>
      <c r="G659" s="36">
        <v>64596450</v>
      </c>
      <c r="H659" s="19">
        <v>44924</v>
      </c>
      <c r="I659" s="21" t="s">
        <v>351</v>
      </c>
      <c r="J659" s="34" t="s">
        <v>2115</v>
      </c>
      <c r="K659" s="22"/>
      <c r="L659" s="37">
        <v>0</v>
      </c>
      <c r="M659" s="25">
        <v>0</v>
      </c>
      <c r="N659" s="24">
        <f t="shared" si="43"/>
        <v>64596450</v>
      </c>
      <c r="O659" s="39">
        <v>0.55555555555555558</v>
      </c>
      <c r="P659" s="27"/>
      <c r="Q659" s="28"/>
      <c r="R659" s="38"/>
      <c r="T659" s="19">
        <v>44581</v>
      </c>
      <c r="V659" s="45">
        <f t="shared" si="44"/>
        <v>342</v>
      </c>
      <c r="W659" s="44">
        <v>44772</v>
      </c>
      <c r="X659" s="46">
        <f t="shared" si="45"/>
        <v>190</v>
      </c>
      <c r="Y659" s="47">
        <f t="shared" si="46"/>
        <v>0.55555555555555558</v>
      </c>
      <c r="AA659" s="44">
        <f>VLOOKUP(A659,'[2]BASE 2022'!$E$5:$EU$1115,87,0)</f>
        <v>0</v>
      </c>
      <c r="AB659" s="44">
        <f>VLOOKUP(A659,'[2]BASE 2022'!$E$5:$EU$1115,86,0)</f>
        <v>0</v>
      </c>
    </row>
    <row r="660" spans="1:28" ht="17.25" customHeight="1" x14ac:dyDescent="0.3">
      <c r="A660" s="35">
        <v>650</v>
      </c>
      <c r="B660" s="17">
        <v>44580</v>
      </c>
      <c r="C660" s="18">
        <v>44582</v>
      </c>
      <c r="D660" s="31" t="s">
        <v>2476</v>
      </c>
      <c r="E660" s="20" t="s">
        <v>2596</v>
      </c>
      <c r="F660" s="20" t="s">
        <v>62</v>
      </c>
      <c r="G660" s="36">
        <v>64596450</v>
      </c>
      <c r="H660" s="19">
        <v>44924</v>
      </c>
      <c r="I660" s="21" t="s">
        <v>351</v>
      </c>
      <c r="J660" s="34" t="s">
        <v>2116</v>
      </c>
      <c r="K660" s="22"/>
      <c r="L660" s="37">
        <v>0</v>
      </c>
      <c r="M660" s="25">
        <v>0</v>
      </c>
      <c r="N660" s="24">
        <f t="shared" si="43"/>
        <v>64596450</v>
      </c>
      <c r="O660" s="39">
        <v>0.55555555555555558</v>
      </c>
      <c r="P660" s="27"/>
      <c r="Q660" s="28"/>
      <c r="R660" s="38"/>
      <c r="T660" s="19">
        <v>44581</v>
      </c>
      <c r="V660" s="45">
        <f t="shared" si="44"/>
        <v>342</v>
      </c>
      <c r="W660" s="44">
        <v>44772</v>
      </c>
      <c r="X660" s="46">
        <f t="shared" si="45"/>
        <v>190</v>
      </c>
      <c r="Y660" s="47">
        <f t="shared" si="46"/>
        <v>0.55555555555555558</v>
      </c>
      <c r="AA660" s="44">
        <f>VLOOKUP(A660,'[2]BASE 2022'!$E$5:$EU$1115,87,0)</f>
        <v>0</v>
      </c>
      <c r="AB660" s="44">
        <f>VLOOKUP(A660,'[2]BASE 2022'!$E$5:$EU$1115,86,0)</f>
        <v>0</v>
      </c>
    </row>
    <row r="661" spans="1:28" ht="17.25" customHeight="1" x14ac:dyDescent="0.3">
      <c r="A661" s="35">
        <v>651</v>
      </c>
      <c r="B661" s="17">
        <v>44580</v>
      </c>
      <c r="C661" s="18">
        <v>44582</v>
      </c>
      <c r="D661" s="31" t="s">
        <v>2476</v>
      </c>
      <c r="E661" s="20" t="s">
        <v>121</v>
      </c>
      <c r="F661" s="20" t="s">
        <v>1091</v>
      </c>
      <c r="G661" s="36">
        <v>65739750</v>
      </c>
      <c r="H661" s="19">
        <v>44930</v>
      </c>
      <c r="I661" s="21" t="s">
        <v>351</v>
      </c>
      <c r="J661" s="34" t="s">
        <v>2117</v>
      </c>
      <c r="K661" s="22"/>
      <c r="L661" s="37">
        <v>0</v>
      </c>
      <c r="M661" s="25">
        <v>0</v>
      </c>
      <c r="N661" s="24">
        <f t="shared" si="43"/>
        <v>65739750</v>
      </c>
      <c r="O661" s="39">
        <v>0.54597701149425293</v>
      </c>
      <c r="P661" s="27"/>
      <c r="Q661" s="28"/>
      <c r="R661" s="38"/>
      <c r="T661" s="19">
        <v>44582</v>
      </c>
      <c r="V661" s="45">
        <f t="shared" si="44"/>
        <v>348</v>
      </c>
      <c r="W661" s="44">
        <v>44772</v>
      </c>
      <c r="X661" s="46">
        <f t="shared" si="45"/>
        <v>190</v>
      </c>
      <c r="Y661" s="47">
        <f t="shared" si="46"/>
        <v>0.54597701149425293</v>
      </c>
      <c r="AA661" s="44">
        <f>VLOOKUP(A661,'[2]BASE 2022'!$E$5:$EU$1115,87,0)</f>
        <v>0</v>
      </c>
      <c r="AB661" s="44">
        <f>VLOOKUP(A661,'[2]BASE 2022'!$E$5:$EU$1115,86,0)</f>
        <v>0</v>
      </c>
    </row>
    <row r="662" spans="1:28" ht="17.25" customHeight="1" x14ac:dyDescent="0.3">
      <c r="A662" s="35">
        <v>652</v>
      </c>
      <c r="B662" s="17">
        <v>44580</v>
      </c>
      <c r="C662" s="18">
        <v>44582</v>
      </c>
      <c r="D662" s="31" t="s">
        <v>2476</v>
      </c>
      <c r="E662" s="20" t="s">
        <v>300</v>
      </c>
      <c r="F662" s="20" t="s">
        <v>62</v>
      </c>
      <c r="G662" s="36">
        <v>65739750</v>
      </c>
      <c r="H662" s="19">
        <v>44930</v>
      </c>
      <c r="I662" s="21" t="s">
        <v>351</v>
      </c>
      <c r="J662" s="34" t="s">
        <v>2118</v>
      </c>
      <c r="K662" s="22"/>
      <c r="L662" s="37">
        <v>0</v>
      </c>
      <c r="M662" s="25">
        <v>0</v>
      </c>
      <c r="N662" s="24">
        <f t="shared" si="43"/>
        <v>65739750</v>
      </c>
      <c r="O662" s="39">
        <v>0.54597701149425293</v>
      </c>
      <c r="P662" s="27"/>
      <c r="Q662" s="28"/>
      <c r="R662" s="38"/>
      <c r="T662" s="19">
        <v>44582</v>
      </c>
      <c r="V662" s="45">
        <f t="shared" si="44"/>
        <v>348</v>
      </c>
      <c r="W662" s="44">
        <v>44772</v>
      </c>
      <c r="X662" s="46">
        <f t="shared" si="45"/>
        <v>190</v>
      </c>
      <c r="Y662" s="47">
        <f t="shared" si="46"/>
        <v>0.54597701149425293</v>
      </c>
      <c r="AA662" s="44">
        <f>VLOOKUP(A662,'[2]BASE 2022'!$E$5:$EU$1115,87,0)</f>
        <v>0</v>
      </c>
      <c r="AB662" s="44">
        <f>VLOOKUP(A662,'[2]BASE 2022'!$E$5:$EU$1115,86,0)</f>
        <v>0</v>
      </c>
    </row>
    <row r="663" spans="1:28" ht="17.25" customHeight="1" x14ac:dyDescent="0.3">
      <c r="A663" s="35">
        <v>653</v>
      </c>
      <c r="B663" s="17">
        <v>44580</v>
      </c>
      <c r="C663" s="18">
        <v>44582</v>
      </c>
      <c r="D663" s="31" t="s">
        <v>2476</v>
      </c>
      <c r="E663" s="20" t="s">
        <v>379</v>
      </c>
      <c r="F663" s="20" t="s">
        <v>62</v>
      </c>
      <c r="G663" s="36">
        <v>62881500</v>
      </c>
      <c r="H663" s="19">
        <v>44915</v>
      </c>
      <c r="I663" s="21" t="s">
        <v>351</v>
      </c>
      <c r="J663" s="34" t="s">
        <v>2119</v>
      </c>
      <c r="K663" s="22"/>
      <c r="L663" s="37">
        <v>0</v>
      </c>
      <c r="M663" s="25">
        <v>0</v>
      </c>
      <c r="N663" s="24">
        <f t="shared" si="43"/>
        <v>62881500</v>
      </c>
      <c r="O663" s="39">
        <v>0.57057057057057059</v>
      </c>
      <c r="P663" s="27"/>
      <c r="Q663" s="28"/>
      <c r="R663" s="38"/>
      <c r="T663" s="19">
        <v>44582</v>
      </c>
      <c r="V663" s="45">
        <f t="shared" si="44"/>
        <v>333</v>
      </c>
      <c r="W663" s="44">
        <v>44772</v>
      </c>
      <c r="X663" s="46">
        <f t="shared" si="45"/>
        <v>190</v>
      </c>
      <c r="Y663" s="47">
        <f t="shared" si="46"/>
        <v>0.57057057057057059</v>
      </c>
      <c r="AA663" s="44">
        <f>VLOOKUP(A663,'[2]BASE 2022'!$E$5:$EU$1115,87,0)</f>
        <v>0</v>
      </c>
      <c r="AB663" s="44">
        <f>VLOOKUP(A663,'[2]BASE 2022'!$E$5:$EU$1115,86,0)</f>
        <v>0</v>
      </c>
    </row>
    <row r="664" spans="1:28" ht="17.25" customHeight="1" x14ac:dyDescent="0.3">
      <c r="A664" s="35">
        <v>654</v>
      </c>
      <c r="B664" s="17">
        <v>44580</v>
      </c>
      <c r="C664" s="18">
        <v>44582</v>
      </c>
      <c r="D664" s="31" t="s">
        <v>2476</v>
      </c>
      <c r="E664" s="20" t="s">
        <v>303</v>
      </c>
      <c r="F664" s="20" t="s">
        <v>136</v>
      </c>
      <c r="G664" s="36">
        <v>73325700</v>
      </c>
      <c r="H664" s="19">
        <v>44924</v>
      </c>
      <c r="I664" s="21" t="s">
        <v>351</v>
      </c>
      <c r="J664" s="34" t="s">
        <v>2120</v>
      </c>
      <c r="K664" s="22"/>
      <c r="L664" s="37">
        <v>0</v>
      </c>
      <c r="M664" s="25">
        <v>0</v>
      </c>
      <c r="N664" s="24">
        <f t="shared" si="43"/>
        <v>73325700</v>
      </c>
      <c r="O664" s="39">
        <v>0.55555555555555558</v>
      </c>
      <c r="P664" s="27"/>
      <c r="Q664" s="28"/>
      <c r="R664" s="38"/>
      <c r="T664" s="19">
        <v>44582</v>
      </c>
      <c r="V664" s="45">
        <f t="shared" si="44"/>
        <v>342</v>
      </c>
      <c r="W664" s="44">
        <v>44772</v>
      </c>
      <c r="X664" s="46">
        <f t="shared" si="45"/>
        <v>190</v>
      </c>
      <c r="Y664" s="47">
        <f t="shared" si="46"/>
        <v>0.55555555555555558</v>
      </c>
      <c r="AA664" s="44">
        <f>VLOOKUP(A664,'[2]BASE 2022'!$E$5:$EU$1115,87,0)</f>
        <v>0</v>
      </c>
      <c r="AB664" s="44">
        <f>VLOOKUP(A664,'[2]BASE 2022'!$E$5:$EU$1115,86,0)</f>
        <v>0</v>
      </c>
    </row>
    <row r="665" spans="1:28" ht="17.25" customHeight="1" x14ac:dyDescent="0.3">
      <c r="A665" s="35">
        <v>655</v>
      </c>
      <c r="B665" s="17">
        <v>44580</v>
      </c>
      <c r="C665" s="18">
        <v>44582</v>
      </c>
      <c r="D665" s="31" t="s">
        <v>2476</v>
      </c>
      <c r="E665" s="20" t="s">
        <v>380</v>
      </c>
      <c r="F665" s="20" t="s">
        <v>62</v>
      </c>
      <c r="G665" s="36">
        <v>34299000</v>
      </c>
      <c r="H665" s="19">
        <v>44762</v>
      </c>
      <c r="I665" s="21" t="s">
        <v>351</v>
      </c>
      <c r="J665" s="34" t="s">
        <v>2121</v>
      </c>
      <c r="K665" s="22"/>
      <c r="L665" s="37">
        <v>0</v>
      </c>
      <c r="M665" s="25">
        <v>0</v>
      </c>
      <c r="N665" s="24">
        <f t="shared" si="43"/>
        <v>34299000</v>
      </c>
      <c r="O665" s="39">
        <v>1</v>
      </c>
      <c r="P665" s="27"/>
      <c r="Q665" s="28"/>
      <c r="R665" s="38"/>
      <c r="T665" s="19">
        <v>44582</v>
      </c>
      <c r="V665" s="45">
        <f t="shared" si="44"/>
        <v>180</v>
      </c>
      <c r="W665" s="44">
        <v>44772</v>
      </c>
      <c r="X665" s="46">
        <f t="shared" si="45"/>
        <v>190</v>
      </c>
      <c r="Y665" s="47">
        <f t="shared" si="46"/>
        <v>1.0555555555555556</v>
      </c>
      <c r="AA665" s="44">
        <f>VLOOKUP(A665,'[2]BASE 2022'!$E$5:$EU$1115,87,0)</f>
        <v>0</v>
      </c>
      <c r="AB665" s="44">
        <f>VLOOKUP(A665,'[2]BASE 2022'!$E$5:$EU$1115,86,0)</f>
        <v>0</v>
      </c>
    </row>
    <row r="666" spans="1:28" ht="17.25" customHeight="1" x14ac:dyDescent="0.3">
      <c r="A666" s="35">
        <v>656</v>
      </c>
      <c r="B666" s="17">
        <v>44580</v>
      </c>
      <c r="C666" s="18">
        <v>44582</v>
      </c>
      <c r="D666" s="31" t="s">
        <v>2476</v>
      </c>
      <c r="E666" s="20" t="s">
        <v>386</v>
      </c>
      <c r="F666" s="20" t="s">
        <v>62</v>
      </c>
      <c r="G666" s="36">
        <v>34299000</v>
      </c>
      <c r="H666" s="19">
        <v>44762</v>
      </c>
      <c r="I666" s="21" t="s">
        <v>351</v>
      </c>
      <c r="J666" s="34" t="s">
        <v>2122</v>
      </c>
      <c r="K666" s="22"/>
      <c r="L666" s="37">
        <v>0</v>
      </c>
      <c r="M666" s="25">
        <v>0</v>
      </c>
      <c r="N666" s="24">
        <f t="shared" si="43"/>
        <v>34299000</v>
      </c>
      <c r="O666" s="39">
        <v>1</v>
      </c>
      <c r="P666" s="27"/>
      <c r="Q666" s="28"/>
      <c r="R666" s="38"/>
      <c r="T666" s="19">
        <v>44582</v>
      </c>
      <c r="V666" s="45">
        <f t="shared" si="44"/>
        <v>180</v>
      </c>
      <c r="W666" s="44">
        <v>44772</v>
      </c>
      <c r="X666" s="46">
        <f t="shared" si="45"/>
        <v>190</v>
      </c>
      <c r="Y666" s="47">
        <f t="shared" si="46"/>
        <v>1.0555555555555556</v>
      </c>
      <c r="AA666" s="44">
        <f>VLOOKUP(A666,'[2]BASE 2022'!$E$5:$EU$1115,87,0)</f>
        <v>0</v>
      </c>
      <c r="AB666" s="44">
        <f>VLOOKUP(A666,'[2]BASE 2022'!$E$5:$EU$1115,86,0)</f>
        <v>0</v>
      </c>
    </row>
    <row r="667" spans="1:28" ht="17.25" customHeight="1" x14ac:dyDescent="0.3">
      <c r="A667" s="35">
        <v>657</v>
      </c>
      <c r="B667" s="17">
        <v>44580</v>
      </c>
      <c r="C667" s="18">
        <v>44582</v>
      </c>
      <c r="D667" s="31" t="s">
        <v>2476</v>
      </c>
      <c r="E667" s="20" t="s">
        <v>171</v>
      </c>
      <c r="F667" s="20" t="s">
        <v>62</v>
      </c>
      <c r="G667" s="36">
        <v>64596450</v>
      </c>
      <c r="H667" s="19">
        <v>44924</v>
      </c>
      <c r="I667" s="21" t="s">
        <v>351</v>
      </c>
      <c r="J667" s="34" t="s">
        <v>2123</v>
      </c>
      <c r="K667" s="22"/>
      <c r="L667" s="37">
        <v>0</v>
      </c>
      <c r="M667" s="25">
        <v>0</v>
      </c>
      <c r="N667" s="24">
        <f t="shared" si="43"/>
        <v>64596450</v>
      </c>
      <c r="O667" s="39">
        <v>0.55555555555555558</v>
      </c>
      <c r="P667" s="27"/>
      <c r="Q667" s="28"/>
      <c r="R667" s="38"/>
      <c r="T667" s="19">
        <v>44582</v>
      </c>
      <c r="V667" s="45">
        <f t="shared" si="44"/>
        <v>342</v>
      </c>
      <c r="W667" s="44">
        <v>44772</v>
      </c>
      <c r="X667" s="46">
        <f t="shared" si="45"/>
        <v>190</v>
      </c>
      <c r="Y667" s="47">
        <f t="shared" si="46"/>
        <v>0.55555555555555558</v>
      </c>
      <c r="AA667" s="44">
        <f>VLOOKUP(A667,'[2]BASE 2022'!$E$5:$EU$1115,87,0)</f>
        <v>0</v>
      </c>
      <c r="AB667" s="44">
        <f>VLOOKUP(A667,'[2]BASE 2022'!$E$5:$EU$1115,86,0)</f>
        <v>0</v>
      </c>
    </row>
    <row r="668" spans="1:28" ht="17.25" customHeight="1" x14ac:dyDescent="0.3">
      <c r="A668" s="35">
        <v>658</v>
      </c>
      <c r="B668" s="17">
        <v>44580</v>
      </c>
      <c r="C668" s="18">
        <v>44582</v>
      </c>
      <c r="D668" s="31" t="s">
        <v>2476</v>
      </c>
      <c r="E668" s="20" t="s">
        <v>469</v>
      </c>
      <c r="F668" s="20" t="s">
        <v>62</v>
      </c>
      <c r="G668" s="36">
        <v>64596450</v>
      </c>
      <c r="H668" s="19">
        <v>44924</v>
      </c>
      <c r="I668" s="21" t="s">
        <v>351</v>
      </c>
      <c r="J668" s="34" t="s">
        <v>2124</v>
      </c>
      <c r="K668" s="22"/>
      <c r="L668" s="37">
        <v>0</v>
      </c>
      <c r="M668" s="25">
        <v>0</v>
      </c>
      <c r="N668" s="24">
        <f t="shared" si="43"/>
        <v>64596450</v>
      </c>
      <c r="O668" s="39">
        <v>0.55555555555555558</v>
      </c>
      <c r="P668" s="27"/>
      <c r="Q668" s="28"/>
      <c r="R668" s="38"/>
      <c r="T668" s="19">
        <v>44582</v>
      </c>
      <c r="V668" s="45">
        <f t="shared" si="44"/>
        <v>342</v>
      </c>
      <c r="W668" s="44">
        <v>44772</v>
      </c>
      <c r="X668" s="46">
        <f t="shared" si="45"/>
        <v>190</v>
      </c>
      <c r="Y668" s="47">
        <f t="shared" si="46"/>
        <v>0.55555555555555558</v>
      </c>
      <c r="AA668" s="44">
        <f>VLOOKUP(A668,'[2]BASE 2022'!$E$5:$EU$1115,87,0)</f>
        <v>0</v>
      </c>
      <c r="AB668" s="44">
        <f>VLOOKUP(A668,'[2]BASE 2022'!$E$5:$EU$1115,86,0)</f>
        <v>0</v>
      </c>
    </row>
    <row r="669" spans="1:28" ht="17.25" customHeight="1" x14ac:dyDescent="0.3">
      <c r="A669" s="35">
        <v>659</v>
      </c>
      <c r="B669" s="17">
        <v>44580</v>
      </c>
      <c r="C669" s="18">
        <v>44582</v>
      </c>
      <c r="D669" s="31" t="s">
        <v>2476</v>
      </c>
      <c r="E669" s="20" t="s">
        <v>248</v>
      </c>
      <c r="F669" s="20" t="s">
        <v>1092</v>
      </c>
      <c r="G669" s="36">
        <v>65739750</v>
      </c>
      <c r="H669" s="19">
        <v>44930</v>
      </c>
      <c r="I669" s="21" t="s">
        <v>351</v>
      </c>
      <c r="J669" s="34" t="s">
        <v>2125</v>
      </c>
      <c r="K669" s="22"/>
      <c r="L669" s="37">
        <v>0</v>
      </c>
      <c r="M669" s="25">
        <v>0</v>
      </c>
      <c r="N669" s="24">
        <f t="shared" si="43"/>
        <v>65739750</v>
      </c>
      <c r="O669" s="39">
        <v>0.54597701149425293</v>
      </c>
      <c r="P669" s="27"/>
      <c r="Q669" s="28"/>
      <c r="R669" s="38"/>
      <c r="T669" s="19">
        <v>44582</v>
      </c>
      <c r="V669" s="45">
        <f t="shared" si="44"/>
        <v>348</v>
      </c>
      <c r="W669" s="44">
        <v>44772</v>
      </c>
      <c r="X669" s="46">
        <f t="shared" si="45"/>
        <v>190</v>
      </c>
      <c r="Y669" s="47">
        <f t="shared" si="46"/>
        <v>0.54597701149425293</v>
      </c>
      <c r="AA669" s="44">
        <f>VLOOKUP(A669,'[2]BASE 2022'!$E$5:$EU$1115,87,0)</f>
        <v>0</v>
      </c>
      <c r="AB669" s="44">
        <f>VLOOKUP(A669,'[2]BASE 2022'!$E$5:$EU$1115,86,0)</f>
        <v>0</v>
      </c>
    </row>
    <row r="670" spans="1:28" ht="17.25" customHeight="1" x14ac:dyDescent="0.3">
      <c r="A670" s="35">
        <v>660</v>
      </c>
      <c r="B670" s="17">
        <v>44580</v>
      </c>
      <c r="C670" s="18">
        <v>44585</v>
      </c>
      <c r="D670" s="31" t="s">
        <v>2476</v>
      </c>
      <c r="E670" s="20" t="s">
        <v>394</v>
      </c>
      <c r="F670" s="20" t="s">
        <v>1093</v>
      </c>
      <c r="G670" s="36">
        <v>80300000</v>
      </c>
      <c r="H670" s="19">
        <v>44918</v>
      </c>
      <c r="I670" s="21" t="s">
        <v>351</v>
      </c>
      <c r="J670" s="34" t="s">
        <v>2126</v>
      </c>
      <c r="K670" s="22"/>
      <c r="L670" s="37">
        <v>0</v>
      </c>
      <c r="M670" s="25">
        <v>0</v>
      </c>
      <c r="N670" s="24">
        <f t="shared" si="43"/>
        <v>80300000</v>
      </c>
      <c r="O670" s="39">
        <v>0.56156156156156156</v>
      </c>
      <c r="P670" s="27"/>
      <c r="Q670" s="28"/>
      <c r="R670" s="38"/>
      <c r="T670" s="19">
        <v>44581</v>
      </c>
      <c r="V670" s="45">
        <f t="shared" si="44"/>
        <v>333</v>
      </c>
      <c r="W670" s="44">
        <v>44772</v>
      </c>
      <c r="X670" s="46">
        <f t="shared" si="45"/>
        <v>187</v>
      </c>
      <c r="Y670" s="47">
        <f t="shared" si="46"/>
        <v>0.56156156156156156</v>
      </c>
      <c r="AA670" s="44">
        <f>VLOOKUP(A670,'[2]BASE 2022'!$E$5:$EU$1115,87,0)</f>
        <v>0</v>
      </c>
      <c r="AB670" s="44">
        <f>VLOOKUP(A670,'[2]BASE 2022'!$E$5:$EU$1115,86,0)</f>
        <v>0</v>
      </c>
    </row>
    <row r="671" spans="1:28" ht="17.25" customHeight="1" x14ac:dyDescent="0.3">
      <c r="A671" s="35">
        <v>661</v>
      </c>
      <c r="B671" s="17">
        <v>44580</v>
      </c>
      <c r="C671" s="18">
        <v>44582</v>
      </c>
      <c r="D671" s="31" t="s">
        <v>2476</v>
      </c>
      <c r="E671" s="20" t="s">
        <v>54</v>
      </c>
      <c r="F671" s="20" t="s">
        <v>1094</v>
      </c>
      <c r="G671" s="36">
        <v>80300000</v>
      </c>
      <c r="H671" s="19">
        <v>44915</v>
      </c>
      <c r="I671" s="21" t="s">
        <v>351</v>
      </c>
      <c r="J671" s="34" t="s">
        <v>2127</v>
      </c>
      <c r="K671" s="22"/>
      <c r="L671" s="37">
        <v>0</v>
      </c>
      <c r="M671" s="25">
        <v>0</v>
      </c>
      <c r="N671" s="24">
        <f t="shared" si="43"/>
        <v>80300000</v>
      </c>
      <c r="O671" s="39">
        <v>0.57057057057057059</v>
      </c>
      <c r="P671" s="27"/>
      <c r="Q671" s="28"/>
      <c r="R671" s="38"/>
      <c r="T671" s="19">
        <v>44581</v>
      </c>
      <c r="V671" s="45">
        <f t="shared" si="44"/>
        <v>333</v>
      </c>
      <c r="W671" s="44">
        <v>44772</v>
      </c>
      <c r="X671" s="46">
        <f t="shared" si="45"/>
        <v>190</v>
      </c>
      <c r="Y671" s="47">
        <f t="shared" si="46"/>
        <v>0.57057057057057059</v>
      </c>
      <c r="AA671" s="44">
        <f>VLOOKUP(A671,'[2]BASE 2022'!$E$5:$EU$1115,87,0)</f>
        <v>0</v>
      </c>
      <c r="AB671" s="44">
        <f>VLOOKUP(A671,'[2]BASE 2022'!$E$5:$EU$1115,86,0)</f>
        <v>0</v>
      </c>
    </row>
    <row r="672" spans="1:28" ht="17.25" customHeight="1" x14ac:dyDescent="0.3">
      <c r="A672" s="35">
        <v>662</v>
      </c>
      <c r="B672" s="17">
        <v>44581</v>
      </c>
      <c r="C672" s="18">
        <v>44585</v>
      </c>
      <c r="D672" s="31" t="s">
        <v>2476</v>
      </c>
      <c r="E672" s="20" t="s">
        <v>2360</v>
      </c>
      <c r="F672" s="20" t="s">
        <v>1095</v>
      </c>
      <c r="G672" s="36">
        <v>57783000</v>
      </c>
      <c r="H672" s="19">
        <v>44918</v>
      </c>
      <c r="I672" s="21" t="s">
        <v>351</v>
      </c>
      <c r="J672" s="34" t="s">
        <v>2128</v>
      </c>
      <c r="K672" s="22"/>
      <c r="L672" s="37">
        <v>0</v>
      </c>
      <c r="M672" s="25">
        <v>0</v>
      </c>
      <c r="N672" s="24">
        <f t="shared" si="43"/>
        <v>57783000</v>
      </c>
      <c r="O672" s="39">
        <v>0.56156156156156156</v>
      </c>
      <c r="P672" s="27"/>
      <c r="Q672" s="28"/>
      <c r="R672" s="38"/>
      <c r="T672" s="19">
        <v>44582</v>
      </c>
      <c r="V672" s="45">
        <f t="shared" si="44"/>
        <v>333</v>
      </c>
      <c r="W672" s="44">
        <v>44772</v>
      </c>
      <c r="X672" s="46">
        <f t="shared" si="45"/>
        <v>187</v>
      </c>
      <c r="Y672" s="47">
        <f t="shared" si="46"/>
        <v>0.56156156156156156</v>
      </c>
      <c r="AA672" s="44">
        <f>VLOOKUP(A672,'[2]BASE 2022'!$E$5:$EU$1115,87,0)</f>
        <v>0</v>
      </c>
      <c r="AB672" s="44">
        <f>VLOOKUP(A672,'[2]BASE 2022'!$E$5:$EU$1115,86,0)</f>
        <v>0</v>
      </c>
    </row>
    <row r="673" spans="1:28" ht="17.25" customHeight="1" x14ac:dyDescent="0.3">
      <c r="A673" s="35">
        <v>663</v>
      </c>
      <c r="B673" s="17">
        <v>44580</v>
      </c>
      <c r="C673" s="18">
        <v>44585</v>
      </c>
      <c r="D673" s="31" t="s">
        <v>2476</v>
      </c>
      <c r="E673" s="20" t="s">
        <v>2361</v>
      </c>
      <c r="F673" s="20" t="s">
        <v>1095</v>
      </c>
      <c r="G673" s="36">
        <v>57783000</v>
      </c>
      <c r="H673" s="19">
        <v>44918</v>
      </c>
      <c r="I673" s="21" t="s">
        <v>351</v>
      </c>
      <c r="J673" s="34" t="s">
        <v>2129</v>
      </c>
      <c r="K673" s="22"/>
      <c r="L673" s="37">
        <v>0</v>
      </c>
      <c r="M673" s="25">
        <v>0</v>
      </c>
      <c r="N673" s="24">
        <f t="shared" si="43"/>
        <v>57783000</v>
      </c>
      <c r="O673" s="39">
        <v>0.56156156156156156</v>
      </c>
      <c r="P673" s="27"/>
      <c r="Q673" s="28"/>
      <c r="R673" s="38"/>
      <c r="T673" s="19">
        <v>44581</v>
      </c>
      <c r="V673" s="45">
        <f t="shared" si="44"/>
        <v>333</v>
      </c>
      <c r="W673" s="44">
        <v>44772</v>
      </c>
      <c r="X673" s="46">
        <f t="shared" si="45"/>
        <v>187</v>
      </c>
      <c r="Y673" s="47">
        <f t="shared" si="46"/>
        <v>0.56156156156156156</v>
      </c>
      <c r="AA673" s="44">
        <f>VLOOKUP(A673,'[2]BASE 2022'!$E$5:$EU$1115,87,0)</f>
        <v>0</v>
      </c>
      <c r="AB673" s="44">
        <f>VLOOKUP(A673,'[2]BASE 2022'!$E$5:$EU$1115,86,0)</f>
        <v>0</v>
      </c>
    </row>
    <row r="674" spans="1:28" ht="17.25" customHeight="1" x14ac:dyDescent="0.3">
      <c r="A674" s="35">
        <v>664</v>
      </c>
      <c r="B674" s="17">
        <v>44580</v>
      </c>
      <c r="C674" s="18">
        <v>44585</v>
      </c>
      <c r="D674" s="31" t="s">
        <v>2476</v>
      </c>
      <c r="E674" s="20" t="s">
        <v>2597</v>
      </c>
      <c r="F674" s="20" t="s">
        <v>1096</v>
      </c>
      <c r="G674" s="36">
        <v>82258000</v>
      </c>
      <c r="H674" s="19">
        <v>44918</v>
      </c>
      <c r="I674" s="21" t="s">
        <v>351</v>
      </c>
      <c r="J674" s="34" t="s">
        <v>2130</v>
      </c>
      <c r="K674" s="22"/>
      <c r="L674" s="37">
        <v>0</v>
      </c>
      <c r="M674" s="25">
        <v>0</v>
      </c>
      <c r="N674" s="24">
        <f t="shared" si="43"/>
        <v>82258000</v>
      </c>
      <c r="O674" s="39">
        <v>0.56156156156156156</v>
      </c>
      <c r="P674" s="27"/>
      <c r="Q674" s="28"/>
      <c r="R674" s="38"/>
      <c r="T674" s="19">
        <v>44581</v>
      </c>
      <c r="V674" s="45">
        <f t="shared" si="44"/>
        <v>333</v>
      </c>
      <c r="W674" s="44">
        <v>44772</v>
      </c>
      <c r="X674" s="46">
        <f t="shared" si="45"/>
        <v>187</v>
      </c>
      <c r="Y674" s="47">
        <f t="shared" si="46"/>
        <v>0.56156156156156156</v>
      </c>
      <c r="AA674" s="44">
        <f>VLOOKUP(A674,'[2]BASE 2022'!$E$5:$EU$1115,87,0)</f>
        <v>0</v>
      </c>
      <c r="AB674" s="44">
        <f>VLOOKUP(A674,'[2]BASE 2022'!$E$5:$EU$1115,86,0)</f>
        <v>0</v>
      </c>
    </row>
    <row r="675" spans="1:28" ht="17.25" customHeight="1" x14ac:dyDescent="0.3">
      <c r="A675" s="35">
        <v>665</v>
      </c>
      <c r="B675" s="17">
        <v>44581</v>
      </c>
      <c r="C675" s="18">
        <v>44582</v>
      </c>
      <c r="D675" s="31" t="s">
        <v>2476</v>
      </c>
      <c r="E675" s="20" t="s">
        <v>446</v>
      </c>
      <c r="F675" s="20" t="s">
        <v>1097</v>
      </c>
      <c r="G675" s="36">
        <v>80300000</v>
      </c>
      <c r="H675" s="19">
        <v>44915</v>
      </c>
      <c r="I675" s="21" t="s">
        <v>351</v>
      </c>
      <c r="J675" s="34" t="s">
        <v>2131</v>
      </c>
      <c r="K675" s="22"/>
      <c r="L675" s="37">
        <v>0</v>
      </c>
      <c r="M675" s="25">
        <v>0</v>
      </c>
      <c r="N675" s="24">
        <f t="shared" si="43"/>
        <v>80300000</v>
      </c>
      <c r="O675" s="39">
        <v>0.57057057057057059</v>
      </c>
      <c r="P675" s="27"/>
      <c r="Q675" s="28"/>
      <c r="R675" s="38"/>
      <c r="T675" s="19">
        <v>44582</v>
      </c>
      <c r="V675" s="45">
        <f t="shared" si="44"/>
        <v>333</v>
      </c>
      <c r="W675" s="44">
        <v>44772</v>
      </c>
      <c r="X675" s="46">
        <f t="shared" si="45"/>
        <v>190</v>
      </c>
      <c r="Y675" s="47">
        <f t="shared" si="46"/>
        <v>0.57057057057057059</v>
      </c>
      <c r="AA675" s="44">
        <f>VLOOKUP(A675,'[2]BASE 2022'!$E$5:$EU$1115,87,0)</f>
        <v>0</v>
      </c>
      <c r="AB675" s="44">
        <f>VLOOKUP(A675,'[2]BASE 2022'!$E$5:$EU$1115,86,0)</f>
        <v>0</v>
      </c>
    </row>
    <row r="676" spans="1:28" ht="17.25" customHeight="1" x14ac:dyDescent="0.3">
      <c r="A676" s="35">
        <v>666</v>
      </c>
      <c r="B676" s="17">
        <v>44580</v>
      </c>
      <c r="C676" s="18">
        <v>44582</v>
      </c>
      <c r="D676" s="31" t="s">
        <v>2476</v>
      </c>
      <c r="E676" s="20" t="s">
        <v>323</v>
      </c>
      <c r="F676" s="20" t="s">
        <v>1098</v>
      </c>
      <c r="G676" s="36">
        <v>73700000</v>
      </c>
      <c r="H676" s="19">
        <v>44915</v>
      </c>
      <c r="I676" s="21" t="s">
        <v>351</v>
      </c>
      <c r="J676" s="34" t="s">
        <v>2132</v>
      </c>
      <c r="K676" s="22"/>
      <c r="L676" s="37">
        <v>0</v>
      </c>
      <c r="M676" s="25">
        <v>0</v>
      </c>
      <c r="N676" s="24">
        <f t="shared" si="43"/>
        <v>73700000</v>
      </c>
      <c r="O676" s="39">
        <v>0.57057057057057059</v>
      </c>
      <c r="P676" s="27"/>
      <c r="Q676" s="28"/>
      <c r="R676" s="38"/>
      <c r="T676" s="19">
        <v>44580</v>
      </c>
      <c r="V676" s="45">
        <f t="shared" si="44"/>
        <v>333</v>
      </c>
      <c r="W676" s="44">
        <v>44772</v>
      </c>
      <c r="X676" s="46">
        <f t="shared" si="45"/>
        <v>190</v>
      </c>
      <c r="Y676" s="47">
        <f t="shared" si="46"/>
        <v>0.57057057057057059</v>
      </c>
      <c r="AA676" s="44">
        <f>VLOOKUP(A676,'[2]BASE 2022'!$E$5:$EU$1115,87,0)</f>
        <v>0</v>
      </c>
      <c r="AB676" s="44">
        <f>VLOOKUP(A676,'[2]BASE 2022'!$E$5:$EU$1115,86,0)</f>
        <v>0</v>
      </c>
    </row>
    <row r="677" spans="1:28" ht="17.25" customHeight="1" x14ac:dyDescent="0.3">
      <c r="A677" s="35">
        <v>667</v>
      </c>
      <c r="B677" s="17">
        <v>44581</v>
      </c>
      <c r="C677" s="18">
        <v>44585</v>
      </c>
      <c r="D677" s="31" t="s">
        <v>2476</v>
      </c>
      <c r="E677" s="20" t="s">
        <v>1353</v>
      </c>
      <c r="F677" s="20" t="s">
        <v>944</v>
      </c>
      <c r="G677" s="36">
        <v>80300000</v>
      </c>
      <c r="H677" s="19">
        <v>44918</v>
      </c>
      <c r="I677" s="21" t="s">
        <v>351</v>
      </c>
      <c r="J677" s="34" t="s">
        <v>2133</v>
      </c>
      <c r="K677" s="22"/>
      <c r="L677" s="37">
        <v>0</v>
      </c>
      <c r="M677" s="25">
        <v>0</v>
      </c>
      <c r="N677" s="24">
        <f t="shared" si="43"/>
        <v>80300000</v>
      </c>
      <c r="O677" s="39">
        <v>0.56156156156156156</v>
      </c>
      <c r="P677" s="27"/>
      <c r="Q677" s="28"/>
      <c r="R677" s="38"/>
      <c r="T677" s="19">
        <v>44581</v>
      </c>
      <c r="V677" s="45">
        <f t="shared" si="44"/>
        <v>333</v>
      </c>
      <c r="W677" s="44">
        <v>44772</v>
      </c>
      <c r="X677" s="46">
        <f t="shared" si="45"/>
        <v>187</v>
      </c>
      <c r="Y677" s="47">
        <f t="shared" si="46"/>
        <v>0.56156156156156156</v>
      </c>
      <c r="AA677" s="44">
        <f>VLOOKUP(A677,'[2]BASE 2022'!$E$5:$EU$1115,87,0)</f>
        <v>0</v>
      </c>
      <c r="AB677" s="44">
        <f>VLOOKUP(A677,'[2]BASE 2022'!$E$5:$EU$1115,86,0)</f>
        <v>0</v>
      </c>
    </row>
    <row r="678" spans="1:28" ht="17.25" customHeight="1" x14ac:dyDescent="0.3">
      <c r="A678" s="35">
        <v>668</v>
      </c>
      <c r="B678" s="17">
        <v>44580</v>
      </c>
      <c r="C678" s="18">
        <v>44587</v>
      </c>
      <c r="D678" s="31" t="s">
        <v>2476</v>
      </c>
      <c r="E678" s="20" t="s">
        <v>2400</v>
      </c>
      <c r="F678" s="20" t="s">
        <v>1099</v>
      </c>
      <c r="G678" s="36">
        <v>80300000</v>
      </c>
      <c r="H678" s="19">
        <v>44920</v>
      </c>
      <c r="I678" s="21" t="s">
        <v>351</v>
      </c>
      <c r="J678" s="34" t="s">
        <v>2134</v>
      </c>
      <c r="K678" s="22"/>
      <c r="L678" s="37">
        <v>0</v>
      </c>
      <c r="M678" s="25">
        <v>0</v>
      </c>
      <c r="N678" s="24">
        <f t="shared" si="43"/>
        <v>80300000</v>
      </c>
      <c r="O678" s="39">
        <v>0.55555555555555558</v>
      </c>
      <c r="P678" s="27"/>
      <c r="Q678" s="28"/>
      <c r="R678" s="38"/>
      <c r="T678" s="19">
        <v>44581</v>
      </c>
      <c r="V678" s="45">
        <f t="shared" si="44"/>
        <v>333</v>
      </c>
      <c r="W678" s="44">
        <v>44772</v>
      </c>
      <c r="X678" s="46">
        <f t="shared" si="45"/>
        <v>185</v>
      </c>
      <c r="Y678" s="47">
        <f t="shared" si="46"/>
        <v>0.55555555555555558</v>
      </c>
      <c r="AA678" s="44">
        <f>VLOOKUP(A678,'[2]BASE 2022'!$E$5:$EU$1115,87,0)</f>
        <v>0</v>
      </c>
      <c r="AB678" s="44">
        <f>VLOOKUP(A678,'[2]BASE 2022'!$E$5:$EU$1115,86,0)</f>
        <v>0</v>
      </c>
    </row>
    <row r="679" spans="1:28" ht="17.25" customHeight="1" x14ac:dyDescent="0.3">
      <c r="A679" s="35">
        <v>669</v>
      </c>
      <c r="B679" s="17">
        <v>44580</v>
      </c>
      <c r="C679" s="18">
        <v>44587</v>
      </c>
      <c r="D679" s="31" t="s">
        <v>2476</v>
      </c>
      <c r="E679" s="20" t="s">
        <v>2401</v>
      </c>
      <c r="F679" s="20" t="s">
        <v>1100</v>
      </c>
      <c r="G679" s="36">
        <v>80300000</v>
      </c>
      <c r="H679" s="19">
        <v>44920</v>
      </c>
      <c r="I679" s="21" t="s">
        <v>351</v>
      </c>
      <c r="J679" s="34" t="s">
        <v>2135</v>
      </c>
      <c r="K679" s="22"/>
      <c r="L679" s="37">
        <v>0</v>
      </c>
      <c r="M679" s="25">
        <v>0</v>
      </c>
      <c r="N679" s="24">
        <f t="shared" si="43"/>
        <v>80300000</v>
      </c>
      <c r="O679" s="39">
        <v>0.55555555555555558</v>
      </c>
      <c r="P679" s="27"/>
      <c r="Q679" s="28"/>
      <c r="R679" s="38"/>
      <c r="T679" s="19">
        <v>44580</v>
      </c>
      <c r="V679" s="45">
        <f t="shared" si="44"/>
        <v>333</v>
      </c>
      <c r="W679" s="44">
        <v>44772</v>
      </c>
      <c r="X679" s="46">
        <f t="shared" si="45"/>
        <v>185</v>
      </c>
      <c r="Y679" s="47">
        <f t="shared" si="46"/>
        <v>0.55555555555555558</v>
      </c>
      <c r="AA679" s="44">
        <f>VLOOKUP(A679,'[2]BASE 2022'!$E$5:$EU$1115,87,0)</f>
        <v>0</v>
      </c>
      <c r="AB679" s="44">
        <f>VLOOKUP(A679,'[2]BASE 2022'!$E$5:$EU$1115,86,0)</f>
        <v>0</v>
      </c>
    </row>
    <row r="680" spans="1:28" ht="17.25" customHeight="1" x14ac:dyDescent="0.3">
      <c r="A680" s="35">
        <v>670</v>
      </c>
      <c r="B680" s="17">
        <v>44582</v>
      </c>
      <c r="C680" s="18">
        <v>44586</v>
      </c>
      <c r="D680" s="31" t="s">
        <v>2476</v>
      </c>
      <c r="E680" s="20" t="s">
        <v>1354</v>
      </c>
      <c r="F680" s="20" t="s">
        <v>1101</v>
      </c>
      <c r="G680" s="36">
        <v>41715000</v>
      </c>
      <c r="H680" s="19">
        <v>44858</v>
      </c>
      <c r="I680" s="21" t="s">
        <v>351</v>
      </c>
      <c r="J680" s="34" t="s">
        <v>2136</v>
      </c>
      <c r="K680" s="22"/>
      <c r="L680" s="37">
        <v>0</v>
      </c>
      <c r="M680" s="25">
        <v>0</v>
      </c>
      <c r="N680" s="24">
        <f t="shared" si="43"/>
        <v>41715000</v>
      </c>
      <c r="O680" s="39">
        <v>0.68382352941176472</v>
      </c>
      <c r="P680" s="27"/>
      <c r="Q680" s="28"/>
      <c r="R680" s="38"/>
      <c r="T680" s="19">
        <v>44586</v>
      </c>
      <c r="V680" s="45">
        <f t="shared" si="44"/>
        <v>272</v>
      </c>
      <c r="W680" s="44">
        <v>44772</v>
      </c>
      <c r="X680" s="46">
        <f t="shared" si="45"/>
        <v>186</v>
      </c>
      <c r="Y680" s="47">
        <f t="shared" si="46"/>
        <v>0.68382352941176472</v>
      </c>
      <c r="AA680" s="44">
        <f>VLOOKUP(A680,'[2]BASE 2022'!$E$5:$EU$1115,87,0)</f>
        <v>0</v>
      </c>
      <c r="AB680" s="44">
        <f>VLOOKUP(A680,'[2]BASE 2022'!$E$5:$EU$1115,86,0)</f>
        <v>0</v>
      </c>
    </row>
    <row r="681" spans="1:28" ht="17.25" customHeight="1" x14ac:dyDescent="0.3">
      <c r="A681" s="35">
        <v>671</v>
      </c>
      <c r="B681" s="17">
        <v>44581</v>
      </c>
      <c r="C681" s="18">
        <v>44585</v>
      </c>
      <c r="D681" s="31" t="s">
        <v>2476</v>
      </c>
      <c r="E681" s="20" t="s">
        <v>1355</v>
      </c>
      <c r="F681" s="20" t="s">
        <v>1102</v>
      </c>
      <c r="G681" s="36">
        <v>71070000</v>
      </c>
      <c r="H681" s="19">
        <v>44934</v>
      </c>
      <c r="I681" s="21" t="s">
        <v>351</v>
      </c>
      <c r="J681" s="34" t="s">
        <v>2137</v>
      </c>
      <c r="K681" s="22"/>
      <c r="L681" s="37">
        <v>0</v>
      </c>
      <c r="M681" s="25">
        <v>0</v>
      </c>
      <c r="N681" s="24">
        <f t="shared" si="43"/>
        <v>71070000</v>
      </c>
      <c r="O681" s="39">
        <v>0.53581661891117482</v>
      </c>
      <c r="P681" s="27"/>
      <c r="Q681" s="28"/>
      <c r="R681" s="38"/>
      <c r="T681" s="19">
        <v>44581</v>
      </c>
      <c r="V681" s="45">
        <f t="shared" si="44"/>
        <v>349</v>
      </c>
      <c r="W681" s="44">
        <v>44772</v>
      </c>
      <c r="X681" s="46">
        <f t="shared" si="45"/>
        <v>187</v>
      </c>
      <c r="Y681" s="47">
        <f t="shared" si="46"/>
        <v>0.53581661891117482</v>
      </c>
      <c r="AA681" s="44">
        <f>VLOOKUP(A681,'[2]BASE 2022'!$E$5:$EU$1115,87,0)</f>
        <v>0</v>
      </c>
      <c r="AB681" s="44">
        <f>VLOOKUP(A681,'[2]BASE 2022'!$E$5:$EU$1115,86,0)</f>
        <v>0</v>
      </c>
    </row>
    <row r="682" spans="1:28" ht="17.25" customHeight="1" x14ac:dyDescent="0.3">
      <c r="A682" s="35">
        <v>672</v>
      </c>
      <c r="B682" s="17">
        <v>44581</v>
      </c>
      <c r="C682" s="18">
        <v>44585</v>
      </c>
      <c r="D682" s="31" t="s">
        <v>2476</v>
      </c>
      <c r="E682" s="20" t="s">
        <v>1356</v>
      </c>
      <c r="F682" s="20" t="s">
        <v>1103</v>
      </c>
      <c r="G682" s="36">
        <v>71070000</v>
      </c>
      <c r="H682" s="19">
        <v>44933</v>
      </c>
      <c r="I682" s="21" t="s">
        <v>351</v>
      </c>
      <c r="J682" s="34" t="s">
        <v>2138</v>
      </c>
      <c r="K682" s="22"/>
      <c r="L682" s="37">
        <v>0</v>
      </c>
      <c r="M682" s="25">
        <v>0</v>
      </c>
      <c r="N682" s="24">
        <f t="shared" si="43"/>
        <v>71070000</v>
      </c>
      <c r="O682" s="39">
        <v>0.53735632183908044</v>
      </c>
      <c r="P682" s="27"/>
      <c r="Q682" s="28"/>
      <c r="R682" s="38"/>
      <c r="T682" s="19">
        <v>44582</v>
      </c>
      <c r="V682" s="45">
        <f t="shared" si="44"/>
        <v>348</v>
      </c>
      <c r="W682" s="44">
        <v>44772</v>
      </c>
      <c r="X682" s="46">
        <f t="shared" si="45"/>
        <v>187</v>
      </c>
      <c r="Y682" s="47">
        <f t="shared" si="46"/>
        <v>0.53735632183908044</v>
      </c>
      <c r="AA682" s="44">
        <f>VLOOKUP(A682,'[2]BASE 2022'!$E$5:$EU$1115,87,0)</f>
        <v>0</v>
      </c>
      <c r="AB682" s="44">
        <f>VLOOKUP(A682,'[2]BASE 2022'!$E$5:$EU$1115,86,0)</f>
        <v>0</v>
      </c>
    </row>
    <row r="683" spans="1:28" ht="17.25" customHeight="1" x14ac:dyDescent="0.3">
      <c r="A683" s="35">
        <v>673</v>
      </c>
      <c r="B683" s="17">
        <v>44581</v>
      </c>
      <c r="C683" s="18">
        <v>44585</v>
      </c>
      <c r="D683" s="31" t="s">
        <v>2476</v>
      </c>
      <c r="E683" s="20" t="s">
        <v>180</v>
      </c>
      <c r="F683" s="20" t="s">
        <v>1104</v>
      </c>
      <c r="G683" s="36">
        <v>85675000</v>
      </c>
      <c r="H683" s="19">
        <v>44932</v>
      </c>
      <c r="I683" s="21" t="s">
        <v>351</v>
      </c>
      <c r="J683" s="34" t="s">
        <v>2139</v>
      </c>
      <c r="K683" s="22"/>
      <c r="L683" s="37">
        <v>0</v>
      </c>
      <c r="M683" s="25">
        <v>0</v>
      </c>
      <c r="N683" s="24">
        <f t="shared" si="43"/>
        <v>85675000</v>
      </c>
      <c r="O683" s="39">
        <v>0.5389048991354467</v>
      </c>
      <c r="P683" s="27"/>
      <c r="Q683" s="28"/>
      <c r="R683" s="38"/>
      <c r="T683" s="19">
        <v>44582</v>
      </c>
      <c r="V683" s="45">
        <f t="shared" si="44"/>
        <v>347</v>
      </c>
      <c r="W683" s="44">
        <v>44772</v>
      </c>
      <c r="X683" s="46">
        <f t="shared" si="45"/>
        <v>187</v>
      </c>
      <c r="Y683" s="47">
        <f t="shared" si="46"/>
        <v>0.5389048991354467</v>
      </c>
      <c r="AA683" s="44">
        <f>VLOOKUP(A683,'[2]BASE 2022'!$E$5:$EU$1115,87,0)</f>
        <v>0</v>
      </c>
      <c r="AB683" s="44">
        <f>VLOOKUP(A683,'[2]BASE 2022'!$E$5:$EU$1115,86,0)</f>
        <v>0</v>
      </c>
    </row>
    <row r="684" spans="1:28" ht="17.25" customHeight="1" x14ac:dyDescent="0.3">
      <c r="A684" s="35">
        <v>674</v>
      </c>
      <c r="B684" s="17">
        <v>44580</v>
      </c>
      <c r="C684" s="18">
        <v>44582</v>
      </c>
      <c r="D684" s="31" t="s">
        <v>2476</v>
      </c>
      <c r="E684" s="20" t="s">
        <v>2402</v>
      </c>
      <c r="F684" s="20" t="s">
        <v>258</v>
      </c>
      <c r="G684" s="36">
        <v>65739750</v>
      </c>
      <c r="H684" s="19">
        <v>44930</v>
      </c>
      <c r="I684" s="21" t="s">
        <v>351</v>
      </c>
      <c r="J684" s="34" t="s">
        <v>2140</v>
      </c>
      <c r="K684" s="22"/>
      <c r="L684" s="37">
        <v>0</v>
      </c>
      <c r="M684" s="25">
        <v>0</v>
      </c>
      <c r="N684" s="24">
        <f t="shared" si="43"/>
        <v>65739750</v>
      </c>
      <c r="O684" s="39">
        <v>0.54597701149425293</v>
      </c>
      <c r="P684" s="27"/>
      <c r="Q684" s="28"/>
      <c r="R684" s="38"/>
      <c r="T684" s="19">
        <v>44581</v>
      </c>
      <c r="V684" s="45">
        <f t="shared" si="44"/>
        <v>348</v>
      </c>
      <c r="W684" s="44">
        <v>44772</v>
      </c>
      <c r="X684" s="46">
        <f t="shared" si="45"/>
        <v>190</v>
      </c>
      <c r="Y684" s="47">
        <f t="shared" si="46"/>
        <v>0.54597701149425293</v>
      </c>
      <c r="AA684" s="44">
        <f>VLOOKUP(A684,'[2]BASE 2022'!$E$5:$EU$1115,87,0)</f>
        <v>0</v>
      </c>
      <c r="AB684" s="44">
        <f>VLOOKUP(A684,'[2]BASE 2022'!$E$5:$EU$1115,86,0)</f>
        <v>0</v>
      </c>
    </row>
    <row r="685" spans="1:28" ht="17.25" customHeight="1" x14ac:dyDescent="0.3">
      <c r="A685" s="35">
        <v>675</v>
      </c>
      <c r="B685" s="17">
        <v>44580</v>
      </c>
      <c r="C685" s="18">
        <v>44582</v>
      </c>
      <c r="D685" s="31" t="s">
        <v>2477</v>
      </c>
      <c r="E685" s="20" t="s">
        <v>59</v>
      </c>
      <c r="F685" s="20" t="s">
        <v>1105</v>
      </c>
      <c r="G685" s="36">
        <v>27000000</v>
      </c>
      <c r="H685" s="19">
        <v>44762</v>
      </c>
      <c r="I685" s="21" t="s">
        <v>351</v>
      </c>
      <c r="J685" s="34" t="s">
        <v>2141</v>
      </c>
      <c r="K685" s="22"/>
      <c r="L685" s="37">
        <v>0</v>
      </c>
      <c r="M685" s="25">
        <v>0</v>
      </c>
      <c r="N685" s="24">
        <f t="shared" si="43"/>
        <v>27000000</v>
      </c>
      <c r="O685" s="39">
        <v>1</v>
      </c>
      <c r="P685" s="27"/>
      <c r="Q685" s="28"/>
      <c r="R685" s="38"/>
      <c r="T685" s="19">
        <v>44581</v>
      </c>
      <c r="V685" s="45">
        <f t="shared" si="44"/>
        <v>180</v>
      </c>
      <c r="W685" s="44">
        <v>44772</v>
      </c>
      <c r="X685" s="46">
        <f t="shared" si="45"/>
        <v>190</v>
      </c>
      <c r="Y685" s="47">
        <f t="shared" si="46"/>
        <v>1.0555555555555556</v>
      </c>
      <c r="AA685" s="44">
        <f>VLOOKUP(A685,'[2]BASE 2022'!$E$5:$EU$1115,87,0)</f>
        <v>0</v>
      </c>
      <c r="AB685" s="44">
        <f>VLOOKUP(A685,'[2]BASE 2022'!$E$5:$EU$1115,86,0)</f>
        <v>0</v>
      </c>
    </row>
    <row r="686" spans="1:28" ht="17.25" customHeight="1" x14ac:dyDescent="0.3">
      <c r="A686" s="35">
        <v>676</v>
      </c>
      <c r="B686" s="17">
        <v>44580</v>
      </c>
      <c r="C686" s="18">
        <v>44582</v>
      </c>
      <c r="D686" s="31" t="s">
        <v>2477</v>
      </c>
      <c r="E686" s="20" t="s">
        <v>212</v>
      </c>
      <c r="F686" s="20" t="s">
        <v>754</v>
      </c>
      <c r="G686" s="36">
        <v>21000000</v>
      </c>
      <c r="H686" s="19">
        <v>44762</v>
      </c>
      <c r="I686" s="21" t="s">
        <v>351</v>
      </c>
      <c r="J686" s="34" t="s">
        <v>2142</v>
      </c>
      <c r="K686" s="22"/>
      <c r="L686" s="37">
        <v>0</v>
      </c>
      <c r="M686" s="25">
        <v>0</v>
      </c>
      <c r="N686" s="24">
        <f t="shared" si="43"/>
        <v>21000000</v>
      </c>
      <c r="O686" s="39">
        <v>1</v>
      </c>
      <c r="P686" s="27"/>
      <c r="Q686" s="28"/>
      <c r="R686" s="38"/>
      <c r="T686" s="19">
        <v>44581</v>
      </c>
      <c r="V686" s="45">
        <f t="shared" si="44"/>
        <v>180</v>
      </c>
      <c r="W686" s="44">
        <v>44772</v>
      </c>
      <c r="X686" s="46">
        <f t="shared" si="45"/>
        <v>190</v>
      </c>
      <c r="Y686" s="47">
        <f t="shared" si="46"/>
        <v>1.0555555555555556</v>
      </c>
      <c r="AA686" s="44">
        <f>VLOOKUP(A686,'[2]BASE 2022'!$E$5:$EU$1115,87,0)</f>
        <v>0</v>
      </c>
      <c r="AB686" s="44">
        <f>VLOOKUP(A686,'[2]BASE 2022'!$E$5:$EU$1115,86,0)</f>
        <v>0</v>
      </c>
    </row>
    <row r="687" spans="1:28" ht="17.25" customHeight="1" x14ac:dyDescent="0.3">
      <c r="A687" s="35">
        <v>677</v>
      </c>
      <c r="B687" s="17">
        <v>44580</v>
      </c>
      <c r="C687" s="18">
        <v>44582</v>
      </c>
      <c r="D687" s="31" t="s">
        <v>2476</v>
      </c>
      <c r="E687" s="20" t="s">
        <v>143</v>
      </c>
      <c r="F687" s="20" t="s">
        <v>1106</v>
      </c>
      <c r="G687" s="36">
        <v>37080000</v>
      </c>
      <c r="H687" s="19">
        <v>44762</v>
      </c>
      <c r="I687" s="21" t="s">
        <v>351</v>
      </c>
      <c r="J687" s="34" t="s">
        <v>2143</v>
      </c>
      <c r="K687" s="22"/>
      <c r="L687" s="37">
        <v>0</v>
      </c>
      <c r="M687" s="25">
        <v>0</v>
      </c>
      <c r="N687" s="24">
        <f t="shared" si="43"/>
        <v>37080000</v>
      </c>
      <c r="O687" s="39">
        <v>1</v>
      </c>
      <c r="P687" s="27"/>
      <c r="Q687" s="28"/>
      <c r="R687" s="38"/>
      <c r="T687" s="19">
        <v>44581</v>
      </c>
      <c r="V687" s="45">
        <f t="shared" si="44"/>
        <v>180</v>
      </c>
      <c r="W687" s="44">
        <v>44772</v>
      </c>
      <c r="X687" s="46">
        <f t="shared" si="45"/>
        <v>190</v>
      </c>
      <c r="Y687" s="47">
        <f t="shared" si="46"/>
        <v>1.0555555555555556</v>
      </c>
      <c r="AA687" s="44">
        <f>VLOOKUP(A687,'[2]BASE 2022'!$E$5:$EU$1115,87,0)</f>
        <v>0</v>
      </c>
      <c r="AB687" s="44">
        <f>VLOOKUP(A687,'[2]BASE 2022'!$E$5:$EU$1115,86,0)</f>
        <v>0</v>
      </c>
    </row>
    <row r="688" spans="1:28" ht="17.25" customHeight="1" x14ac:dyDescent="0.3">
      <c r="A688" s="35">
        <v>678</v>
      </c>
      <c r="B688" s="17">
        <v>44580</v>
      </c>
      <c r="C688" s="18">
        <v>44582</v>
      </c>
      <c r="D688" s="31" t="s">
        <v>2477</v>
      </c>
      <c r="E688" s="20" t="s">
        <v>1357</v>
      </c>
      <c r="F688" s="20" t="s">
        <v>744</v>
      </c>
      <c r="G688" s="36">
        <v>18600000</v>
      </c>
      <c r="H688" s="19">
        <v>44762</v>
      </c>
      <c r="I688" s="21" t="s">
        <v>351</v>
      </c>
      <c r="J688" s="34" t="s">
        <v>2144</v>
      </c>
      <c r="K688" s="22"/>
      <c r="L688" s="37">
        <v>0</v>
      </c>
      <c r="M688" s="25">
        <v>0</v>
      </c>
      <c r="N688" s="24">
        <f t="shared" si="43"/>
        <v>18600000</v>
      </c>
      <c r="O688" s="39">
        <v>1</v>
      </c>
      <c r="P688" s="27"/>
      <c r="Q688" s="28"/>
      <c r="R688" s="38"/>
      <c r="T688" s="19">
        <v>44581</v>
      </c>
      <c r="V688" s="45">
        <f t="shared" si="44"/>
        <v>180</v>
      </c>
      <c r="W688" s="44">
        <v>44772</v>
      </c>
      <c r="X688" s="46">
        <f t="shared" si="45"/>
        <v>190</v>
      </c>
      <c r="Y688" s="47">
        <f t="shared" si="46"/>
        <v>1.0555555555555556</v>
      </c>
      <c r="AA688" s="44">
        <f>VLOOKUP(A688,'[2]BASE 2022'!$E$5:$EU$1115,87,0)</f>
        <v>0</v>
      </c>
      <c r="AB688" s="44">
        <f>VLOOKUP(A688,'[2]BASE 2022'!$E$5:$EU$1115,86,0)</f>
        <v>0</v>
      </c>
    </row>
    <row r="689" spans="1:28" ht="17.25" customHeight="1" x14ac:dyDescent="0.3">
      <c r="A689" s="35">
        <v>679</v>
      </c>
      <c r="B689" s="17">
        <v>44580</v>
      </c>
      <c r="C689" s="18">
        <v>44585</v>
      </c>
      <c r="D689" s="31" t="s">
        <v>2476</v>
      </c>
      <c r="E689" s="20" t="s">
        <v>2362</v>
      </c>
      <c r="F689" s="20" t="s">
        <v>1107</v>
      </c>
      <c r="G689" s="36">
        <v>90640000</v>
      </c>
      <c r="H689" s="19">
        <v>44918</v>
      </c>
      <c r="I689" s="21" t="s">
        <v>351</v>
      </c>
      <c r="J689" s="34" t="s">
        <v>2145</v>
      </c>
      <c r="K689" s="22"/>
      <c r="L689" s="37">
        <v>0</v>
      </c>
      <c r="M689" s="25">
        <v>0</v>
      </c>
      <c r="N689" s="24">
        <f t="shared" si="43"/>
        <v>90640000</v>
      </c>
      <c r="O689" s="39">
        <v>0.56156156156156156</v>
      </c>
      <c r="P689" s="27"/>
      <c r="Q689" s="28"/>
      <c r="R689" s="38"/>
      <c r="T689" s="19">
        <v>44581</v>
      </c>
      <c r="V689" s="45">
        <f t="shared" si="44"/>
        <v>333</v>
      </c>
      <c r="W689" s="44">
        <v>44772</v>
      </c>
      <c r="X689" s="46">
        <f t="shared" si="45"/>
        <v>187</v>
      </c>
      <c r="Y689" s="47">
        <f t="shared" si="46"/>
        <v>0.56156156156156156</v>
      </c>
      <c r="AA689" s="44">
        <f>VLOOKUP(A689,'[2]BASE 2022'!$E$5:$EU$1115,87,0)</f>
        <v>0</v>
      </c>
      <c r="AB689" s="44">
        <f>VLOOKUP(A689,'[2]BASE 2022'!$E$5:$EU$1115,86,0)</f>
        <v>0</v>
      </c>
    </row>
    <row r="690" spans="1:28" ht="17.25" customHeight="1" x14ac:dyDescent="0.3">
      <c r="A690" s="35">
        <v>680</v>
      </c>
      <c r="B690" s="17">
        <v>44580</v>
      </c>
      <c r="C690" s="18">
        <v>44582</v>
      </c>
      <c r="D690" s="31" t="s">
        <v>2476</v>
      </c>
      <c r="E690" s="20" t="s">
        <v>2403</v>
      </c>
      <c r="F690" s="20" t="s">
        <v>1108</v>
      </c>
      <c r="G690" s="36">
        <v>79310000</v>
      </c>
      <c r="H690" s="19">
        <v>44915</v>
      </c>
      <c r="I690" s="21" t="s">
        <v>351</v>
      </c>
      <c r="J690" s="34" t="s">
        <v>2146</v>
      </c>
      <c r="K690" s="22"/>
      <c r="L690" s="37">
        <v>0</v>
      </c>
      <c r="M690" s="25">
        <v>0</v>
      </c>
      <c r="N690" s="24">
        <f t="shared" si="43"/>
        <v>79310000</v>
      </c>
      <c r="O690" s="39">
        <v>0.57057057057057059</v>
      </c>
      <c r="P690" s="27"/>
      <c r="Q690" s="28"/>
      <c r="R690" s="38"/>
      <c r="T690" s="19">
        <v>44581</v>
      </c>
      <c r="V690" s="45">
        <f t="shared" si="44"/>
        <v>333</v>
      </c>
      <c r="W690" s="44">
        <v>44772</v>
      </c>
      <c r="X690" s="46">
        <f t="shared" si="45"/>
        <v>190</v>
      </c>
      <c r="Y690" s="47">
        <f t="shared" si="46"/>
        <v>0.57057057057057059</v>
      </c>
      <c r="AA690" s="44">
        <f>VLOOKUP(A690,'[2]BASE 2022'!$E$5:$EU$1115,87,0)</f>
        <v>0</v>
      </c>
      <c r="AB690" s="44">
        <f>VLOOKUP(A690,'[2]BASE 2022'!$E$5:$EU$1115,86,0)</f>
        <v>0</v>
      </c>
    </row>
    <row r="691" spans="1:28" ht="17.25" customHeight="1" x14ac:dyDescent="0.3">
      <c r="A691" s="35">
        <v>681</v>
      </c>
      <c r="B691" s="17">
        <v>44581</v>
      </c>
      <c r="C691" s="18">
        <v>44585</v>
      </c>
      <c r="D691" s="31" t="s">
        <v>2476</v>
      </c>
      <c r="E691" s="20" t="s">
        <v>1358</v>
      </c>
      <c r="F691" s="20" t="s">
        <v>740</v>
      </c>
      <c r="G691" s="36">
        <v>67980000</v>
      </c>
      <c r="H691" s="19">
        <v>44918</v>
      </c>
      <c r="I691" s="21" t="s">
        <v>351</v>
      </c>
      <c r="J691" s="34" t="s">
        <v>2147</v>
      </c>
      <c r="K691" s="22"/>
      <c r="L691" s="37">
        <v>0</v>
      </c>
      <c r="M691" s="25">
        <v>0</v>
      </c>
      <c r="N691" s="24">
        <f t="shared" si="43"/>
        <v>67980000</v>
      </c>
      <c r="O691" s="39">
        <v>0.56156156156156156</v>
      </c>
      <c r="P691" s="27"/>
      <c r="Q691" s="28"/>
      <c r="R691" s="38"/>
      <c r="T691" s="19">
        <v>44582</v>
      </c>
      <c r="V691" s="45">
        <f t="shared" si="44"/>
        <v>333</v>
      </c>
      <c r="W691" s="44">
        <v>44772</v>
      </c>
      <c r="X691" s="46">
        <f t="shared" si="45"/>
        <v>187</v>
      </c>
      <c r="Y691" s="47">
        <f t="shared" si="46"/>
        <v>0.56156156156156156</v>
      </c>
      <c r="AA691" s="44">
        <f>VLOOKUP(A691,'[2]BASE 2022'!$E$5:$EU$1115,87,0)</f>
        <v>0</v>
      </c>
      <c r="AB691" s="44">
        <f>VLOOKUP(A691,'[2]BASE 2022'!$E$5:$EU$1115,86,0)</f>
        <v>0</v>
      </c>
    </row>
    <row r="692" spans="1:28" ht="17.25" customHeight="1" x14ac:dyDescent="0.3">
      <c r="A692" s="35">
        <v>682</v>
      </c>
      <c r="B692" s="17">
        <v>44581</v>
      </c>
      <c r="C692" s="18">
        <v>44582</v>
      </c>
      <c r="D692" s="31" t="s">
        <v>2476</v>
      </c>
      <c r="E692" s="20" t="s">
        <v>490</v>
      </c>
      <c r="F692" s="20" t="s">
        <v>650</v>
      </c>
      <c r="G692" s="36">
        <v>97750000</v>
      </c>
      <c r="H692" s="19">
        <v>44931</v>
      </c>
      <c r="I692" s="21" t="s">
        <v>351</v>
      </c>
      <c r="J692" s="34" t="s">
        <v>2148</v>
      </c>
      <c r="K692" s="22"/>
      <c r="L692" s="37">
        <v>0</v>
      </c>
      <c r="M692" s="25">
        <v>0</v>
      </c>
      <c r="N692" s="24">
        <f t="shared" si="43"/>
        <v>97750000</v>
      </c>
      <c r="O692" s="39">
        <v>0.54441260744985676</v>
      </c>
      <c r="P692" s="27"/>
      <c r="Q692" s="28"/>
      <c r="R692" s="38"/>
      <c r="T692" s="19">
        <v>44581</v>
      </c>
      <c r="V692" s="45">
        <f t="shared" si="44"/>
        <v>349</v>
      </c>
      <c r="W692" s="44">
        <v>44772</v>
      </c>
      <c r="X692" s="46">
        <f t="shared" si="45"/>
        <v>190</v>
      </c>
      <c r="Y692" s="47">
        <f t="shared" si="46"/>
        <v>0.54441260744985676</v>
      </c>
      <c r="AA692" s="44">
        <f>VLOOKUP(A692,'[2]BASE 2022'!$E$5:$EU$1115,87,0)</f>
        <v>0</v>
      </c>
      <c r="AB692" s="44">
        <f>VLOOKUP(A692,'[2]BASE 2022'!$E$5:$EU$1115,86,0)</f>
        <v>0</v>
      </c>
    </row>
    <row r="693" spans="1:28" ht="17.25" customHeight="1" x14ac:dyDescent="0.3">
      <c r="A693" s="35">
        <v>683</v>
      </c>
      <c r="B693" s="17">
        <v>44581</v>
      </c>
      <c r="C693" s="18">
        <v>44585</v>
      </c>
      <c r="D693" s="31" t="s">
        <v>2476</v>
      </c>
      <c r="E693" s="20" t="s">
        <v>1359</v>
      </c>
      <c r="F693" s="20" t="s">
        <v>1109</v>
      </c>
      <c r="G693" s="36">
        <v>84048000</v>
      </c>
      <c r="H693" s="19">
        <v>44930</v>
      </c>
      <c r="I693" s="21" t="s">
        <v>351</v>
      </c>
      <c r="J693" s="34" t="s">
        <v>2149</v>
      </c>
      <c r="K693" s="22"/>
      <c r="L693" s="37">
        <v>0</v>
      </c>
      <c r="M693" s="25">
        <v>0</v>
      </c>
      <c r="N693" s="24">
        <f t="shared" si="43"/>
        <v>84048000</v>
      </c>
      <c r="O693" s="39">
        <v>0.54202898550724643</v>
      </c>
      <c r="P693" s="27"/>
      <c r="Q693" s="28"/>
      <c r="R693" s="38"/>
      <c r="T693" s="19">
        <v>44582</v>
      </c>
      <c r="V693" s="45">
        <f t="shared" si="44"/>
        <v>345</v>
      </c>
      <c r="W693" s="44">
        <v>44772</v>
      </c>
      <c r="X693" s="46">
        <f t="shared" si="45"/>
        <v>187</v>
      </c>
      <c r="Y693" s="47">
        <f t="shared" si="46"/>
        <v>0.54202898550724643</v>
      </c>
      <c r="AA693" s="44">
        <f>VLOOKUP(A693,'[2]BASE 2022'!$E$5:$EU$1115,87,0)</f>
        <v>0</v>
      </c>
      <c r="AB693" s="44">
        <f>VLOOKUP(A693,'[2]BASE 2022'!$E$5:$EU$1115,86,0)</f>
        <v>0</v>
      </c>
    </row>
    <row r="694" spans="1:28" ht="17.25" customHeight="1" x14ac:dyDescent="0.3">
      <c r="A694" s="35">
        <v>685</v>
      </c>
      <c r="B694" s="17">
        <v>44581</v>
      </c>
      <c r="C694" s="18">
        <v>44582</v>
      </c>
      <c r="D694" s="31" t="s">
        <v>2476</v>
      </c>
      <c r="E694" s="20" t="s">
        <v>76</v>
      </c>
      <c r="F694" s="20" t="s">
        <v>104</v>
      </c>
      <c r="G694" s="36">
        <v>73325700</v>
      </c>
      <c r="H694" s="19">
        <v>44924</v>
      </c>
      <c r="I694" s="21" t="s">
        <v>351</v>
      </c>
      <c r="J694" s="34" t="s">
        <v>2150</v>
      </c>
      <c r="K694" s="22"/>
      <c r="L694" s="37">
        <v>0</v>
      </c>
      <c r="M694" s="25">
        <v>0</v>
      </c>
      <c r="N694" s="24">
        <f t="shared" si="43"/>
        <v>73325700</v>
      </c>
      <c r="O694" s="39">
        <v>0.55555555555555558</v>
      </c>
      <c r="P694" s="27"/>
      <c r="Q694" s="28"/>
      <c r="R694" s="38"/>
      <c r="T694" s="19">
        <v>44581</v>
      </c>
      <c r="V694" s="45">
        <f t="shared" si="44"/>
        <v>342</v>
      </c>
      <c r="W694" s="44">
        <v>44772</v>
      </c>
      <c r="X694" s="46">
        <f t="shared" si="45"/>
        <v>190</v>
      </c>
      <c r="Y694" s="47">
        <f t="shared" si="46"/>
        <v>0.55555555555555558</v>
      </c>
      <c r="AA694" s="44">
        <f>VLOOKUP(A694,'[2]BASE 2022'!$E$5:$EU$1115,87,0)</f>
        <v>0</v>
      </c>
      <c r="AB694" s="44">
        <f>VLOOKUP(A694,'[2]BASE 2022'!$E$5:$EU$1115,86,0)</f>
        <v>0</v>
      </c>
    </row>
    <row r="695" spans="1:28" ht="17.25" customHeight="1" x14ac:dyDescent="0.3">
      <c r="A695" s="35">
        <v>686</v>
      </c>
      <c r="B695" s="17">
        <v>44581</v>
      </c>
      <c r="C695" s="18">
        <v>44582</v>
      </c>
      <c r="D695" s="31" t="s">
        <v>2476</v>
      </c>
      <c r="E695" s="20" t="s">
        <v>154</v>
      </c>
      <c r="F695" s="20" t="s">
        <v>285</v>
      </c>
      <c r="G695" s="36">
        <v>73325700</v>
      </c>
      <c r="H695" s="19">
        <v>44924</v>
      </c>
      <c r="I695" s="21" t="s">
        <v>351</v>
      </c>
      <c r="J695" s="34" t="s">
        <v>2151</v>
      </c>
      <c r="K695" s="22"/>
      <c r="L695" s="37">
        <v>0</v>
      </c>
      <c r="M695" s="25">
        <v>0</v>
      </c>
      <c r="N695" s="24">
        <f t="shared" si="43"/>
        <v>73325700</v>
      </c>
      <c r="O695" s="39">
        <v>0.55555555555555558</v>
      </c>
      <c r="P695" s="27"/>
      <c r="Q695" s="28"/>
      <c r="R695" s="38"/>
      <c r="T695" s="19">
        <v>44582</v>
      </c>
      <c r="V695" s="45">
        <f t="shared" si="44"/>
        <v>342</v>
      </c>
      <c r="W695" s="44">
        <v>44772</v>
      </c>
      <c r="X695" s="46">
        <f t="shared" si="45"/>
        <v>190</v>
      </c>
      <c r="Y695" s="47">
        <f t="shared" si="46"/>
        <v>0.55555555555555558</v>
      </c>
      <c r="AA695" s="44">
        <f>VLOOKUP(A695,'[2]BASE 2022'!$E$5:$EU$1115,87,0)</f>
        <v>0</v>
      </c>
      <c r="AB695" s="44">
        <f>VLOOKUP(A695,'[2]BASE 2022'!$E$5:$EU$1115,86,0)</f>
        <v>0</v>
      </c>
    </row>
    <row r="696" spans="1:28" ht="17.25" customHeight="1" x14ac:dyDescent="0.3">
      <c r="A696" s="35">
        <v>687</v>
      </c>
      <c r="B696" s="17">
        <v>44581</v>
      </c>
      <c r="C696" s="18">
        <v>44582</v>
      </c>
      <c r="D696" s="31" t="s">
        <v>2476</v>
      </c>
      <c r="E696" s="20" t="s">
        <v>546</v>
      </c>
      <c r="F696" s="20" t="s">
        <v>258</v>
      </c>
      <c r="G696" s="36">
        <v>64596450</v>
      </c>
      <c r="H696" s="19">
        <v>44924</v>
      </c>
      <c r="I696" s="21" t="s">
        <v>351</v>
      </c>
      <c r="J696" s="34" t="s">
        <v>2152</v>
      </c>
      <c r="K696" s="22"/>
      <c r="L696" s="37">
        <v>0</v>
      </c>
      <c r="M696" s="25">
        <v>0</v>
      </c>
      <c r="N696" s="24">
        <f t="shared" si="43"/>
        <v>64596450</v>
      </c>
      <c r="O696" s="39">
        <v>0.55555555555555558</v>
      </c>
      <c r="P696" s="27"/>
      <c r="Q696" s="28"/>
      <c r="R696" s="38"/>
      <c r="T696" s="19">
        <v>44582</v>
      </c>
      <c r="V696" s="45">
        <f t="shared" si="44"/>
        <v>342</v>
      </c>
      <c r="W696" s="44">
        <v>44772</v>
      </c>
      <c r="X696" s="46">
        <f t="shared" si="45"/>
        <v>190</v>
      </c>
      <c r="Y696" s="47">
        <f t="shared" si="46"/>
        <v>0.55555555555555558</v>
      </c>
      <c r="AA696" s="44">
        <f>VLOOKUP(A696,'[2]BASE 2022'!$E$5:$EU$1115,87,0)</f>
        <v>0</v>
      </c>
      <c r="AB696" s="44">
        <f>VLOOKUP(A696,'[2]BASE 2022'!$E$5:$EU$1115,86,0)</f>
        <v>0</v>
      </c>
    </row>
    <row r="697" spans="1:28" ht="17.25" customHeight="1" x14ac:dyDescent="0.3">
      <c r="A697" s="35">
        <v>688</v>
      </c>
      <c r="B697" s="17">
        <v>44581</v>
      </c>
      <c r="C697" s="18">
        <v>44582</v>
      </c>
      <c r="D697" s="31" t="s">
        <v>2476</v>
      </c>
      <c r="E697" s="20" t="s">
        <v>555</v>
      </c>
      <c r="F697" s="20" t="s">
        <v>1110</v>
      </c>
      <c r="G697" s="36">
        <v>81133000</v>
      </c>
      <c r="H697" s="19">
        <v>44926</v>
      </c>
      <c r="I697" s="21" t="s">
        <v>351</v>
      </c>
      <c r="J697" s="34" t="s">
        <v>2153</v>
      </c>
      <c r="K697" s="22"/>
      <c r="L697" s="37">
        <v>0</v>
      </c>
      <c r="M697" s="25">
        <v>0</v>
      </c>
      <c r="N697" s="24">
        <f t="shared" si="43"/>
        <v>81133000</v>
      </c>
      <c r="O697" s="39">
        <v>0.55232558139534882</v>
      </c>
      <c r="P697" s="27"/>
      <c r="Q697" s="28"/>
      <c r="R697" s="38"/>
      <c r="T697" s="19">
        <v>44581</v>
      </c>
      <c r="V697" s="45">
        <f t="shared" si="44"/>
        <v>344</v>
      </c>
      <c r="W697" s="44">
        <v>44772</v>
      </c>
      <c r="X697" s="46">
        <f t="shared" si="45"/>
        <v>190</v>
      </c>
      <c r="Y697" s="47">
        <f t="shared" si="46"/>
        <v>0.55232558139534882</v>
      </c>
      <c r="AA697" s="44">
        <f>VLOOKUP(A697,'[2]BASE 2022'!$E$5:$EU$1115,87,0)</f>
        <v>0</v>
      </c>
      <c r="AB697" s="44">
        <f>VLOOKUP(A697,'[2]BASE 2022'!$E$5:$EU$1115,86,0)</f>
        <v>0</v>
      </c>
    </row>
    <row r="698" spans="1:28" ht="17.25" customHeight="1" x14ac:dyDescent="0.3">
      <c r="A698" s="35">
        <v>689</v>
      </c>
      <c r="B698" s="17">
        <v>44581</v>
      </c>
      <c r="C698" s="18">
        <v>44582</v>
      </c>
      <c r="D698" s="31" t="s">
        <v>2476</v>
      </c>
      <c r="E698" s="20" t="s">
        <v>97</v>
      </c>
      <c r="F698" s="20" t="s">
        <v>1111</v>
      </c>
      <c r="G698" s="36">
        <v>88837500</v>
      </c>
      <c r="H698" s="19">
        <v>44931</v>
      </c>
      <c r="I698" s="21" t="s">
        <v>351</v>
      </c>
      <c r="J698" s="34" t="s">
        <v>2154</v>
      </c>
      <c r="K698" s="22"/>
      <c r="L698" s="37">
        <v>0</v>
      </c>
      <c r="M698" s="25">
        <v>0</v>
      </c>
      <c r="N698" s="24">
        <f t="shared" si="43"/>
        <v>88837500</v>
      </c>
      <c r="O698" s="39">
        <v>0.54441260744985676</v>
      </c>
      <c r="P698" s="27"/>
      <c r="Q698" s="28"/>
      <c r="R698" s="38"/>
      <c r="T698" s="19">
        <v>44582</v>
      </c>
      <c r="V698" s="45">
        <f t="shared" si="44"/>
        <v>349</v>
      </c>
      <c r="W698" s="44">
        <v>44772</v>
      </c>
      <c r="X698" s="46">
        <f t="shared" si="45"/>
        <v>190</v>
      </c>
      <c r="Y698" s="47">
        <f t="shared" si="46"/>
        <v>0.54441260744985676</v>
      </c>
      <c r="AA698" s="44">
        <f>VLOOKUP(A698,'[2]BASE 2022'!$E$5:$EU$1115,87,0)</f>
        <v>0</v>
      </c>
      <c r="AB698" s="44">
        <f>VLOOKUP(A698,'[2]BASE 2022'!$E$5:$EU$1115,86,0)</f>
        <v>0</v>
      </c>
    </row>
    <row r="699" spans="1:28" ht="17.25" customHeight="1" x14ac:dyDescent="0.3">
      <c r="A699" s="35">
        <v>690</v>
      </c>
      <c r="B699" s="17">
        <v>44581</v>
      </c>
      <c r="C699" s="18">
        <v>44582</v>
      </c>
      <c r="D699" s="31" t="s">
        <v>2477</v>
      </c>
      <c r="E699" s="20" t="s">
        <v>2598</v>
      </c>
      <c r="F699" s="20" t="s">
        <v>1112</v>
      </c>
      <c r="G699" s="36">
        <v>34465000</v>
      </c>
      <c r="H699" s="19">
        <v>44924</v>
      </c>
      <c r="I699" s="21" t="s">
        <v>351</v>
      </c>
      <c r="J699" s="34" t="s">
        <v>2155</v>
      </c>
      <c r="K699" s="22"/>
      <c r="L699" s="37">
        <v>0</v>
      </c>
      <c r="M699" s="25">
        <v>0</v>
      </c>
      <c r="N699" s="24">
        <f t="shared" si="43"/>
        <v>34465000</v>
      </c>
      <c r="O699" s="39">
        <v>0.55555555555555558</v>
      </c>
      <c r="P699" s="27"/>
      <c r="Q699" s="28"/>
      <c r="R699" s="38"/>
      <c r="T699" s="19">
        <v>44582</v>
      </c>
      <c r="V699" s="45">
        <f t="shared" si="44"/>
        <v>342</v>
      </c>
      <c r="W699" s="44">
        <v>44772</v>
      </c>
      <c r="X699" s="46">
        <f t="shared" si="45"/>
        <v>190</v>
      </c>
      <c r="Y699" s="47">
        <f t="shared" si="46"/>
        <v>0.55555555555555558</v>
      </c>
      <c r="AA699" s="44">
        <f>VLOOKUP(A699,'[2]BASE 2022'!$E$5:$EU$1115,87,0)</f>
        <v>0</v>
      </c>
      <c r="AB699" s="44">
        <f>VLOOKUP(A699,'[2]BASE 2022'!$E$5:$EU$1115,86,0)</f>
        <v>0</v>
      </c>
    </row>
    <row r="700" spans="1:28" ht="17.25" customHeight="1" x14ac:dyDescent="0.3">
      <c r="A700" s="35">
        <v>691</v>
      </c>
      <c r="B700" s="17">
        <v>44581</v>
      </c>
      <c r="C700" s="18">
        <v>44585</v>
      </c>
      <c r="D700" s="31" t="s">
        <v>2477</v>
      </c>
      <c r="E700" s="20" t="s">
        <v>470</v>
      </c>
      <c r="F700" s="20" t="s">
        <v>435</v>
      </c>
      <c r="G700" s="36">
        <v>28250000</v>
      </c>
      <c r="H700" s="19">
        <v>44927</v>
      </c>
      <c r="I700" s="21" t="s">
        <v>351</v>
      </c>
      <c r="J700" s="34" t="s">
        <v>2156</v>
      </c>
      <c r="K700" s="22"/>
      <c r="L700" s="37">
        <v>0</v>
      </c>
      <c r="M700" s="25">
        <v>0</v>
      </c>
      <c r="N700" s="24">
        <f t="shared" si="43"/>
        <v>28250000</v>
      </c>
      <c r="O700" s="39">
        <v>0.54678362573099415</v>
      </c>
      <c r="P700" s="27"/>
      <c r="Q700" s="28"/>
      <c r="R700" s="38"/>
      <c r="T700" s="19">
        <v>44582</v>
      </c>
      <c r="V700" s="45">
        <f t="shared" si="44"/>
        <v>342</v>
      </c>
      <c r="W700" s="44">
        <v>44772</v>
      </c>
      <c r="X700" s="46">
        <f t="shared" si="45"/>
        <v>187</v>
      </c>
      <c r="Y700" s="47">
        <f t="shared" si="46"/>
        <v>0.54678362573099415</v>
      </c>
      <c r="AA700" s="44">
        <f>VLOOKUP(A700,'[2]BASE 2022'!$E$5:$EU$1115,87,0)</f>
        <v>0</v>
      </c>
      <c r="AB700" s="44">
        <f>VLOOKUP(A700,'[2]BASE 2022'!$E$5:$EU$1115,86,0)</f>
        <v>0</v>
      </c>
    </row>
    <row r="701" spans="1:28" ht="17.25" customHeight="1" x14ac:dyDescent="0.3">
      <c r="A701" s="35">
        <v>692</v>
      </c>
      <c r="B701" s="17">
        <v>44581</v>
      </c>
      <c r="C701" s="18">
        <v>44585</v>
      </c>
      <c r="D701" s="31" t="s">
        <v>2476</v>
      </c>
      <c r="E701" s="20" t="s">
        <v>2599</v>
      </c>
      <c r="F701" s="20" t="s">
        <v>62</v>
      </c>
      <c r="G701" s="36">
        <v>64596450</v>
      </c>
      <c r="H701" s="19">
        <v>44927</v>
      </c>
      <c r="I701" s="21" t="s">
        <v>351</v>
      </c>
      <c r="J701" s="34" t="s">
        <v>2157</v>
      </c>
      <c r="K701" s="22"/>
      <c r="L701" s="37">
        <v>0</v>
      </c>
      <c r="M701" s="25">
        <v>0</v>
      </c>
      <c r="N701" s="24">
        <f t="shared" si="43"/>
        <v>64596450</v>
      </c>
      <c r="O701" s="39">
        <v>0.54678362573099415</v>
      </c>
      <c r="P701" s="27"/>
      <c r="Q701" s="28"/>
      <c r="R701" s="38"/>
      <c r="T701" s="19">
        <v>44582</v>
      </c>
      <c r="V701" s="45">
        <f t="shared" si="44"/>
        <v>342</v>
      </c>
      <c r="W701" s="44">
        <v>44772</v>
      </c>
      <c r="X701" s="46">
        <f t="shared" si="45"/>
        <v>187</v>
      </c>
      <c r="Y701" s="47">
        <f t="shared" si="46"/>
        <v>0.54678362573099415</v>
      </c>
      <c r="AA701" s="44">
        <f>VLOOKUP(A701,'[2]BASE 2022'!$E$5:$EU$1115,87,0)</f>
        <v>0</v>
      </c>
      <c r="AB701" s="44">
        <f>VLOOKUP(A701,'[2]BASE 2022'!$E$5:$EU$1115,86,0)</f>
        <v>0</v>
      </c>
    </row>
    <row r="702" spans="1:28" ht="17.25" customHeight="1" x14ac:dyDescent="0.3">
      <c r="A702" s="35">
        <v>693</v>
      </c>
      <c r="B702" s="17">
        <v>44581</v>
      </c>
      <c r="C702" s="18">
        <v>44585</v>
      </c>
      <c r="D702" s="31" t="s">
        <v>2476</v>
      </c>
      <c r="E702" s="20" t="s">
        <v>2404</v>
      </c>
      <c r="F702" s="20" t="s">
        <v>1113</v>
      </c>
      <c r="G702" s="36">
        <v>90640000</v>
      </c>
      <c r="H702" s="19">
        <v>44918</v>
      </c>
      <c r="I702" s="21" t="s">
        <v>351</v>
      </c>
      <c r="J702" s="34" t="s">
        <v>2158</v>
      </c>
      <c r="K702" s="22"/>
      <c r="L702" s="37">
        <v>0</v>
      </c>
      <c r="M702" s="25">
        <v>0</v>
      </c>
      <c r="N702" s="24">
        <f t="shared" si="43"/>
        <v>90640000</v>
      </c>
      <c r="O702" s="39">
        <v>0.56156156156156156</v>
      </c>
      <c r="P702" s="27"/>
      <c r="Q702" s="28"/>
      <c r="R702" s="38"/>
      <c r="T702" s="19">
        <v>44582</v>
      </c>
      <c r="V702" s="45">
        <f t="shared" si="44"/>
        <v>333</v>
      </c>
      <c r="W702" s="44">
        <v>44772</v>
      </c>
      <c r="X702" s="46">
        <f t="shared" si="45"/>
        <v>187</v>
      </c>
      <c r="Y702" s="47">
        <f t="shared" si="46"/>
        <v>0.56156156156156156</v>
      </c>
      <c r="AA702" s="44">
        <f>VLOOKUP(A702,'[2]BASE 2022'!$E$5:$EU$1115,87,0)</f>
        <v>0</v>
      </c>
      <c r="AB702" s="44">
        <f>VLOOKUP(A702,'[2]BASE 2022'!$E$5:$EU$1115,86,0)</f>
        <v>0</v>
      </c>
    </row>
    <row r="703" spans="1:28" ht="17.25" customHeight="1" x14ac:dyDescent="0.3">
      <c r="A703" s="35">
        <v>694</v>
      </c>
      <c r="B703" s="17">
        <v>44581</v>
      </c>
      <c r="C703" s="18">
        <v>44585</v>
      </c>
      <c r="D703" s="31" t="s">
        <v>2476</v>
      </c>
      <c r="E703" s="20" t="s">
        <v>1360</v>
      </c>
      <c r="F703" s="20" t="s">
        <v>1114</v>
      </c>
      <c r="G703" s="36">
        <v>69080000</v>
      </c>
      <c r="H703" s="19">
        <v>44918</v>
      </c>
      <c r="I703" s="21" t="s">
        <v>351</v>
      </c>
      <c r="J703" s="34" t="s">
        <v>2159</v>
      </c>
      <c r="K703" s="22"/>
      <c r="L703" s="37">
        <v>0</v>
      </c>
      <c r="M703" s="25">
        <v>0</v>
      </c>
      <c r="N703" s="24">
        <f t="shared" si="43"/>
        <v>69080000</v>
      </c>
      <c r="O703" s="39">
        <v>0.56156156156156156</v>
      </c>
      <c r="P703" s="27"/>
      <c r="Q703" s="28"/>
      <c r="R703" s="38"/>
      <c r="T703" s="19">
        <v>44582</v>
      </c>
      <c r="V703" s="45">
        <f t="shared" si="44"/>
        <v>333</v>
      </c>
      <c r="W703" s="44">
        <v>44772</v>
      </c>
      <c r="X703" s="46">
        <f t="shared" si="45"/>
        <v>187</v>
      </c>
      <c r="Y703" s="47">
        <f t="shared" si="46"/>
        <v>0.56156156156156156</v>
      </c>
      <c r="AA703" s="44">
        <f>VLOOKUP(A703,'[2]BASE 2022'!$E$5:$EU$1115,87,0)</f>
        <v>0</v>
      </c>
      <c r="AB703" s="44">
        <f>VLOOKUP(A703,'[2]BASE 2022'!$E$5:$EU$1115,86,0)</f>
        <v>0</v>
      </c>
    </row>
    <row r="704" spans="1:28" ht="17.25" customHeight="1" x14ac:dyDescent="0.3">
      <c r="A704" s="35">
        <v>695</v>
      </c>
      <c r="B704" s="17">
        <v>44581</v>
      </c>
      <c r="C704" s="18">
        <v>44585</v>
      </c>
      <c r="D704" s="31" t="s">
        <v>2476</v>
      </c>
      <c r="E704" s="20" t="s">
        <v>449</v>
      </c>
      <c r="F704" s="20" t="s">
        <v>1115</v>
      </c>
      <c r="G704" s="36">
        <v>34299000</v>
      </c>
      <c r="H704" s="19">
        <v>44765</v>
      </c>
      <c r="I704" s="21" t="s">
        <v>351</v>
      </c>
      <c r="J704" s="34" t="s">
        <v>2160</v>
      </c>
      <c r="K704" s="22"/>
      <c r="L704" s="37">
        <v>0</v>
      </c>
      <c r="M704" s="25">
        <v>0</v>
      </c>
      <c r="N704" s="24">
        <f t="shared" si="43"/>
        <v>34299000</v>
      </c>
      <c r="O704" s="39">
        <v>1</v>
      </c>
      <c r="P704" s="27"/>
      <c r="Q704" s="28"/>
      <c r="R704" s="38"/>
      <c r="T704" s="19">
        <v>44581</v>
      </c>
      <c r="V704" s="45">
        <f t="shared" si="44"/>
        <v>180</v>
      </c>
      <c r="W704" s="44">
        <v>44772</v>
      </c>
      <c r="X704" s="46">
        <f t="shared" si="45"/>
        <v>187</v>
      </c>
      <c r="Y704" s="47">
        <f t="shared" si="46"/>
        <v>1.038888888888889</v>
      </c>
      <c r="AA704" s="44">
        <f>VLOOKUP(A704,'[2]BASE 2022'!$E$5:$EU$1115,87,0)</f>
        <v>0</v>
      </c>
      <c r="AB704" s="44">
        <f>VLOOKUP(A704,'[2]BASE 2022'!$E$5:$EU$1115,86,0)</f>
        <v>0</v>
      </c>
    </row>
    <row r="705" spans="1:28" ht="17.25" customHeight="1" x14ac:dyDescent="0.3">
      <c r="A705" s="35">
        <v>696</v>
      </c>
      <c r="B705" s="17">
        <v>44581</v>
      </c>
      <c r="C705" s="18">
        <v>44585</v>
      </c>
      <c r="D705" s="31" t="s">
        <v>2476</v>
      </c>
      <c r="E705" s="20" t="s">
        <v>1361</v>
      </c>
      <c r="F705" s="20" t="s">
        <v>1116</v>
      </c>
      <c r="G705" s="36">
        <v>64596450</v>
      </c>
      <c r="H705" s="19">
        <v>44927</v>
      </c>
      <c r="I705" s="21" t="s">
        <v>351</v>
      </c>
      <c r="J705" s="34" t="s">
        <v>2161</v>
      </c>
      <c r="K705" s="22"/>
      <c r="L705" s="37">
        <v>0</v>
      </c>
      <c r="M705" s="25">
        <v>0</v>
      </c>
      <c r="N705" s="24">
        <f t="shared" si="43"/>
        <v>64596450</v>
      </c>
      <c r="O705" s="39">
        <v>0.54678362573099415</v>
      </c>
      <c r="P705" s="27"/>
      <c r="Q705" s="28"/>
      <c r="R705" s="38"/>
      <c r="T705" s="19">
        <v>44581</v>
      </c>
      <c r="V705" s="45">
        <f t="shared" si="44"/>
        <v>342</v>
      </c>
      <c r="W705" s="44">
        <v>44772</v>
      </c>
      <c r="X705" s="46">
        <f t="shared" si="45"/>
        <v>187</v>
      </c>
      <c r="Y705" s="47">
        <f t="shared" si="46"/>
        <v>0.54678362573099415</v>
      </c>
      <c r="AA705" s="44">
        <f>VLOOKUP(A705,'[2]BASE 2022'!$E$5:$EU$1115,87,0)</f>
        <v>0</v>
      </c>
      <c r="AB705" s="44">
        <f>VLOOKUP(A705,'[2]BASE 2022'!$E$5:$EU$1115,86,0)</f>
        <v>0</v>
      </c>
    </row>
    <row r="706" spans="1:28" ht="17.25" customHeight="1" x14ac:dyDescent="0.3">
      <c r="A706" s="35">
        <v>697</v>
      </c>
      <c r="B706" s="17">
        <v>44581</v>
      </c>
      <c r="C706" s="18">
        <v>44585</v>
      </c>
      <c r="D706" s="31" t="s">
        <v>2476</v>
      </c>
      <c r="E706" s="20" t="s">
        <v>1362</v>
      </c>
      <c r="F706" s="20" t="s">
        <v>1117</v>
      </c>
      <c r="G706" s="36">
        <v>81138250</v>
      </c>
      <c r="H706" s="19">
        <v>44934</v>
      </c>
      <c r="I706" s="21" t="s">
        <v>351</v>
      </c>
      <c r="J706" s="34" t="s">
        <v>2162</v>
      </c>
      <c r="K706" s="22"/>
      <c r="L706" s="37">
        <v>0</v>
      </c>
      <c r="M706" s="25">
        <v>0</v>
      </c>
      <c r="N706" s="24">
        <f t="shared" si="43"/>
        <v>81138250</v>
      </c>
      <c r="O706" s="39">
        <v>0.53581661891117482</v>
      </c>
      <c r="P706" s="27"/>
      <c r="Q706" s="28"/>
      <c r="R706" s="38"/>
      <c r="T706" s="19">
        <v>44581</v>
      </c>
      <c r="V706" s="45">
        <f t="shared" si="44"/>
        <v>349</v>
      </c>
      <c r="W706" s="44">
        <v>44772</v>
      </c>
      <c r="X706" s="46">
        <f t="shared" si="45"/>
        <v>187</v>
      </c>
      <c r="Y706" s="47">
        <f t="shared" si="46"/>
        <v>0.53581661891117482</v>
      </c>
      <c r="AA706" s="44">
        <f>VLOOKUP(A706,'[2]BASE 2022'!$E$5:$EU$1115,87,0)</f>
        <v>0</v>
      </c>
      <c r="AB706" s="44">
        <f>VLOOKUP(A706,'[2]BASE 2022'!$E$5:$EU$1115,86,0)</f>
        <v>0</v>
      </c>
    </row>
    <row r="707" spans="1:28" ht="17.25" customHeight="1" x14ac:dyDescent="0.3">
      <c r="A707" s="35">
        <v>698</v>
      </c>
      <c r="B707" s="17">
        <v>44581</v>
      </c>
      <c r="C707" s="18">
        <v>44587</v>
      </c>
      <c r="D707" s="31" t="s">
        <v>2476</v>
      </c>
      <c r="E707" s="20" t="s">
        <v>2600</v>
      </c>
      <c r="F707" s="20" t="s">
        <v>1118</v>
      </c>
      <c r="G707" s="36">
        <v>93500000</v>
      </c>
      <c r="H707" s="19">
        <v>44920</v>
      </c>
      <c r="I707" s="21" t="s">
        <v>351</v>
      </c>
      <c r="J707" s="34" t="s">
        <v>2163</v>
      </c>
      <c r="K707" s="22"/>
      <c r="L707" s="37">
        <v>0</v>
      </c>
      <c r="M707" s="25">
        <v>0</v>
      </c>
      <c r="N707" s="24">
        <f t="shared" si="43"/>
        <v>93500000</v>
      </c>
      <c r="O707" s="39">
        <v>0.55555555555555558</v>
      </c>
      <c r="P707" s="27"/>
      <c r="Q707" s="28"/>
      <c r="R707" s="38"/>
      <c r="T707" s="19">
        <v>44582</v>
      </c>
      <c r="V707" s="45">
        <f t="shared" si="44"/>
        <v>333</v>
      </c>
      <c r="W707" s="44">
        <v>44772</v>
      </c>
      <c r="X707" s="46">
        <f t="shared" si="45"/>
        <v>185</v>
      </c>
      <c r="Y707" s="47">
        <f t="shared" si="46"/>
        <v>0.55555555555555558</v>
      </c>
      <c r="AA707" s="44">
        <f>VLOOKUP(A707,'[2]BASE 2022'!$E$5:$EU$1115,87,0)</f>
        <v>0</v>
      </c>
      <c r="AB707" s="44">
        <f>VLOOKUP(A707,'[2]BASE 2022'!$E$5:$EU$1115,86,0)</f>
        <v>0</v>
      </c>
    </row>
    <row r="708" spans="1:28" ht="17.25" customHeight="1" x14ac:dyDescent="0.3">
      <c r="A708" s="35">
        <v>699</v>
      </c>
      <c r="B708" s="17">
        <v>44581</v>
      </c>
      <c r="C708" s="18">
        <v>44585</v>
      </c>
      <c r="D708" s="31" t="s">
        <v>2476</v>
      </c>
      <c r="E708" s="20" t="s">
        <v>2363</v>
      </c>
      <c r="F708" s="20" t="s">
        <v>964</v>
      </c>
      <c r="G708" s="36">
        <v>57783000</v>
      </c>
      <c r="H708" s="19">
        <v>44918</v>
      </c>
      <c r="I708" s="21" t="s">
        <v>351</v>
      </c>
      <c r="J708" s="34" t="s">
        <v>2164</v>
      </c>
      <c r="K708" s="22"/>
      <c r="L708" s="37">
        <v>0</v>
      </c>
      <c r="M708" s="25">
        <v>0</v>
      </c>
      <c r="N708" s="24">
        <f t="shared" si="43"/>
        <v>57783000</v>
      </c>
      <c r="O708" s="39">
        <v>0.56156156156156156</v>
      </c>
      <c r="P708" s="27"/>
      <c r="Q708" s="28"/>
      <c r="R708" s="38"/>
      <c r="T708" s="19">
        <v>44582</v>
      </c>
      <c r="V708" s="45">
        <f t="shared" si="44"/>
        <v>333</v>
      </c>
      <c r="W708" s="44">
        <v>44772</v>
      </c>
      <c r="X708" s="46">
        <f t="shared" si="45"/>
        <v>187</v>
      </c>
      <c r="Y708" s="47">
        <f t="shared" si="46"/>
        <v>0.56156156156156156</v>
      </c>
      <c r="AA708" s="44">
        <f>VLOOKUP(A708,'[2]BASE 2022'!$E$5:$EU$1115,87,0)</f>
        <v>0</v>
      </c>
      <c r="AB708" s="44">
        <f>VLOOKUP(A708,'[2]BASE 2022'!$E$5:$EU$1115,86,0)</f>
        <v>0</v>
      </c>
    </row>
    <row r="709" spans="1:28" ht="17.25" customHeight="1" x14ac:dyDescent="0.3">
      <c r="A709" s="35">
        <v>700</v>
      </c>
      <c r="B709" s="17">
        <v>44581</v>
      </c>
      <c r="C709" s="18">
        <v>44585</v>
      </c>
      <c r="D709" s="31" t="s">
        <v>2476</v>
      </c>
      <c r="E709" s="20" t="s">
        <v>2601</v>
      </c>
      <c r="F709" s="20" t="s">
        <v>1119</v>
      </c>
      <c r="G709" s="36">
        <v>82258000</v>
      </c>
      <c r="H709" s="19">
        <v>44918</v>
      </c>
      <c r="I709" s="21" t="s">
        <v>351</v>
      </c>
      <c r="J709" s="34" t="s">
        <v>2165</v>
      </c>
      <c r="K709" s="22"/>
      <c r="L709" s="37">
        <v>0</v>
      </c>
      <c r="M709" s="25">
        <v>0</v>
      </c>
      <c r="N709" s="24">
        <f t="shared" si="43"/>
        <v>82258000</v>
      </c>
      <c r="O709" s="39">
        <v>0.56156156156156156</v>
      </c>
      <c r="P709" s="27"/>
      <c r="Q709" s="28"/>
      <c r="R709" s="38"/>
      <c r="T709" s="19">
        <v>44582</v>
      </c>
      <c r="V709" s="45">
        <f t="shared" si="44"/>
        <v>333</v>
      </c>
      <c r="W709" s="44">
        <v>44772</v>
      </c>
      <c r="X709" s="46">
        <f t="shared" si="45"/>
        <v>187</v>
      </c>
      <c r="Y709" s="47">
        <f t="shared" si="46"/>
        <v>0.56156156156156156</v>
      </c>
      <c r="AA709" s="44">
        <f>VLOOKUP(A709,'[2]BASE 2022'!$E$5:$EU$1115,87,0)</f>
        <v>0</v>
      </c>
      <c r="AB709" s="44">
        <f>VLOOKUP(A709,'[2]BASE 2022'!$E$5:$EU$1115,86,0)</f>
        <v>0</v>
      </c>
    </row>
    <row r="710" spans="1:28" ht="17.25" customHeight="1" x14ac:dyDescent="0.3">
      <c r="A710" s="35">
        <v>701</v>
      </c>
      <c r="B710" s="17">
        <v>44581</v>
      </c>
      <c r="C710" s="18">
        <v>44586</v>
      </c>
      <c r="D710" s="31" t="s">
        <v>2476</v>
      </c>
      <c r="E710" s="20" t="s">
        <v>2364</v>
      </c>
      <c r="F710" s="20" t="s">
        <v>740</v>
      </c>
      <c r="G710" s="36">
        <v>67980000</v>
      </c>
      <c r="H710" s="19">
        <v>44919</v>
      </c>
      <c r="I710" s="21" t="s">
        <v>351</v>
      </c>
      <c r="J710" s="34" t="s">
        <v>2166</v>
      </c>
      <c r="K710" s="22"/>
      <c r="L710" s="37">
        <v>0</v>
      </c>
      <c r="M710" s="25">
        <v>0</v>
      </c>
      <c r="N710" s="24">
        <f t="shared" si="43"/>
        <v>67980000</v>
      </c>
      <c r="O710" s="39">
        <v>0.55855855855855852</v>
      </c>
      <c r="P710" s="27"/>
      <c r="Q710" s="28"/>
      <c r="R710" s="38"/>
      <c r="T710" s="19">
        <v>44582</v>
      </c>
      <c r="V710" s="45">
        <f t="shared" si="44"/>
        <v>333</v>
      </c>
      <c r="W710" s="44">
        <v>44772</v>
      </c>
      <c r="X710" s="46">
        <f t="shared" si="45"/>
        <v>186</v>
      </c>
      <c r="Y710" s="47">
        <f t="shared" si="46"/>
        <v>0.55855855855855852</v>
      </c>
      <c r="AA710" s="44">
        <f>VLOOKUP(A710,'[2]BASE 2022'!$E$5:$EU$1115,87,0)</f>
        <v>0</v>
      </c>
      <c r="AB710" s="44">
        <f>VLOOKUP(A710,'[2]BASE 2022'!$E$5:$EU$1115,86,0)</f>
        <v>0</v>
      </c>
    </row>
    <row r="711" spans="1:28" ht="17.25" customHeight="1" x14ac:dyDescent="0.3">
      <c r="A711" s="35">
        <v>702</v>
      </c>
      <c r="B711" s="17">
        <v>44581</v>
      </c>
      <c r="C711" s="18">
        <v>44585</v>
      </c>
      <c r="D711" s="31" t="s">
        <v>2476</v>
      </c>
      <c r="E711" s="20" t="s">
        <v>286</v>
      </c>
      <c r="F711" s="20" t="s">
        <v>1120</v>
      </c>
      <c r="G711" s="36">
        <v>83430000</v>
      </c>
      <c r="H711" s="19">
        <v>44857</v>
      </c>
      <c r="I711" s="21" t="s">
        <v>351</v>
      </c>
      <c r="J711" s="34" t="s">
        <v>2167</v>
      </c>
      <c r="K711" s="22"/>
      <c r="L711" s="37">
        <v>0</v>
      </c>
      <c r="M711" s="25">
        <v>0</v>
      </c>
      <c r="N711" s="24">
        <f t="shared" si="43"/>
        <v>83430000</v>
      </c>
      <c r="O711" s="39">
        <v>0.6875</v>
      </c>
      <c r="P711" s="27"/>
      <c r="Q711" s="28"/>
      <c r="R711" s="38"/>
      <c r="T711" s="19">
        <v>44582</v>
      </c>
      <c r="V711" s="45">
        <f t="shared" si="44"/>
        <v>272</v>
      </c>
      <c r="W711" s="44">
        <v>44772</v>
      </c>
      <c r="X711" s="46">
        <f t="shared" si="45"/>
        <v>187</v>
      </c>
      <c r="Y711" s="47">
        <f t="shared" si="46"/>
        <v>0.6875</v>
      </c>
      <c r="AA711" s="44">
        <f>VLOOKUP(A711,'[2]BASE 2022'!$E$5:$EU$1115,87,0)</f>
        <v>0</v>
      </c>
      <c r="AB711" s="44">
        <f>VLOOKUP(A711,'[2]BASE 2022'!$E$5:$EU$1115,86,0)</f>
        <v>0</v>
      </c>
    </row>
    <row r="712" spans="1:28" ht="17.25" customHeight="1" x14ac:dyDescent="0.3">
      <c r="A712" s="35">
        <v>703</v>
      </c>
      <c r="B712" s="17">
        <v>44581</v>
      </c>
      <c r="C712" s="18">
        <v>44585</v>
      </c>
      <c r="D712" s="31" t="s">
        <v>2476</v>
      </c>
      <c r="E712" s="20" t="s">
        <v>356</v>
      </c>
      <c r="F712" s="20" t="s">
        <v>1121</v>
      </c>
      <c r="G712" s="36">
        <v>67980000</v>
      </c>
      <c r="H712" s="19">
        <v>44918</v>
      </c>
      <c r="I712" s="21" t="s">
        <v>351</v>
      </c>
      <c r="J712" s="34" t="s">
        <v>2168</v>
      </c>
      <c r="K712" s="22"/>
      <c r="L712" s="37">
        <v>0</v>
      </c>
      <c r="M712" s="25">
        <v>0</v>
      </c>
      <c r="N712" s="24">
        <f t="shared" si="43"/>
        <v>67980000</v>
      </c>
      <c r="O712" s="39">
        <v>0.56156156156156156</v>
      </c>
      <c r="P712" s="27"/>
      <c r="Q712" s="28"/>
      <c r="R712" s="38"/>
      <c r="T712" s="19">
        <v>44582</v>
      </c>
      <c r="V712" s="45">
        <f t="shared" si="44"/>
        <v>333</v>
      </c>
      <c r="W712" s="44">
        <v>44772</v>
      </c>
      <c r="X712" s="46">
        <f t="shared" si="45"/>
        <v>187</v>
      </c>
      <c r="Y712" s="47">
        <f t="shared" si="46"/>
        <v>0.56156156156156156</v>
      </c>
      <c r="AA712" s="44">
        <f>VLOOKUP(A712,'[2]BASE 2022'!$E$5:$EU$1115,87,0)</f>
        <v>0</v>
      </c>
      <c r="AB712" s="44">
        <f>VLOOKUP(A712,'[2]BASE 2022'!$E$5:$EU$1115,86,0)</f>
        <v>0</v>
      </c>
    </row>
    <row r="713" spans="1:28" ht="17.25" customHeight="1" x14ac:dyDescent="0.3">
      <c r="A713" s="35">
        <v>704</v>
      </c>
      <c r="B713" s="17">
        <v>44581</v>
      </c>
      <c r="C713" s="18">
        <v>44585</v>
      </c>
      <c r="D713" s="31" t="s">
        <v>2476</v>
      </c>
      <c r="E713" s="20" t="s">
        <v>220</v>
      </c>
      <c r="F713" s="20" t="s">
        <v>1122</v>
      </c>
      <c r="G713" s="36">
        <v>77000000</v>
      </c>
      <c r="H713" s="19">
        <v>44918</v>
      </c>
      <c r="I713" s="21" t="s">
        <v>351</v>
      </c>
      <c r="J713" s="34" t="s">
        <v>2169</v>
      </c>
      <c r="K713" s="22"/>
      <c r="L713" s="37">
        <v>0</v>
      </c>
      <c r="M713" s="25">
        <v>0</v>
      </c>
      <c r="N713" s="24">
        <f t="shared" si="43"/>
        <v>77000000</v>
      </c>
      <c r="O713" s="39">
        <v>0.56156156156156156</v>
      </c>
      <c r="P713" s="27"/>
      <c r="Q713" s="28"/>
      <c r="R713" s="38"/>
      <c r="T713" s="19">
        <v>44582</v>
      </c>
      <c r="V713" s="45">
        <f t="shared" si="44"/>
        <v>333</v>
      </c>
      <c r="W713" s="44">
        <v>44772</v>
      </c>
      <c r="X713" s="46">
        <f t="shared" si="45"/>
        <v>187</v>
      </c>
      <c r="Y713" s="47">
        <f t="shared" si="46"/>
        <v>0.56156156156156156</v>
      </c>
      <c r="AA713" s="44">
        <f>VLOOKUP(A713,'[2]BASE 2022'!$E$5:$EU$1115,87,0)</f>
        <v>0</v>
      </c>
      <c r="AB713" s="44">
        <f>VLOOKUP(A713,'[2]BASE 2022'!$E$5:$EU$1115,86,0)</f>
        <v>0</v>
      </c>
    </row>
    <row r="714" spans="1:28" ht="17.25" customHeight="1" x14ac:dyDescent="0.3">
      <c r="A714" s="35">
        <v>705</v>
      </c>
      <c r="B714" s="17">
        <v>44581</v>
      </c>
      <c r="C714" s="18">
        <v>44585</v>
      </c>
      <c r="D714" s="31" t="s">
        <v>2477</v>
      </c>
      <c r="E714" s="20" t="s">
        <v>2405</v>
      </c>
      <c r="F714" s="20" t="s">
        <v>1123</v>
      </c>
      <c r="G714" s="36">
        <v>44000000</v>
      </c>
      <c r="H714" s="19">
        <v>44918</v>
      </c>
      <c r="I714" s="21" t="s">
        <v>351</v>
      </c>
      <c r="J714" s="34" t="s">
        <v>2170</v>
      </c>
      <c r="K714" s="22"/>
      <c r="L714" s="37">
        <v>0</v>
      </c>
      <c r="M714" s="25">
        <v>0</v>
      </c>
      <c r="N714" s="24">
        <f t="shared" si="43"/>
        <v>44000000</v>
      </c>
      <c r="O714" s="39">
        <v>0.56156156156156156</v>
      </c>
      <c r="P714" s="27"/>
      <c r="Q714" s="28"/>
      <c r="R714" s="38"/>
      <c r="T714" s="19">
        <v>44582</v>
      </c>
      <c r="V714" s="45">
        <f t="shared" si="44"/>
        <v>333</v>
      </c>
      <c r="W714" s="44">
        <v>44772</v>
      </c>
      <c r="X714" s="46">
        <f t="shared" si="45"/>
        <v>187</v>
      </c>
      <c r="Y714" s="47">
        <f t="shared" si="46"/>
        <v>0.56156156156156156</v>
      </c>
      <c r="AA714" s="44">
        <f>VLOOKUP(A714,'[2]BASE 2022'!$E$5:$EU$1115,87,0)</f>
        <v>0</v>
      </c>
      <c r="AB714" s="44">
        <f>VLOOKUP(A714,'[2]BASE 2022'!$E$5:$EU$1115,86,0)</f>
        <v>0</v>
      </c>
    </row>
    <row r="715" spans="1:28" ht="17.25" customHeight="1" x14ac:dyDescent="0.3">
      <c r="A715" s="35">
        <v>706</v>
      </c>
      <c r="B715" s="17">
        <v>44581</v>
      </c>
      <c r="C715" s="18">
        <v>44585</v>
      </c>
      <c r="D715" s="31" t="s">
        <v>2476</v>
      </c>
      <c r="E715" s="20" t="s">
        <v>2602</v>
      </c>
      <c r="F715" s="20" t="s">
        <v>1124</v>
      </c>
      <c r="G715" s="36">
        <v>101970000</v>
      </c>
      <c r="H715" s="19">
        <v>44918</v>
      </c>
      <c r="I715" s="21" t="s">
        <v>351</v>
      </c>
      <c r="J715" s="34" t="s">
        <v>2171</v>
      </c>
      <c r="K715" s="22"/>
      <c r="L715" s="37">
        <v>0</v>
      </c>
      <c r="M715" s="25">
        <v>0</v>
      </c>
      <c r="N715" s="24">
        <f t="shared" si="43"/>
        <v>101970000</v>
      </c>
      <c r="O715" s="39">
        <v>0.56156156156156156</v>
      </c>
      <c r="P715" s="27"/>
      <c r="Q715" s="28"/>
      <c r="R715" s="38"/>
      <c r="T715" s="19">
        <v>44582</v>
      </c>
      <c r="V715" s="45">
        <f t="shared" si="44"/>
        <v>333</v>
      </c>
      <c r="W715" s="44">
        <v>44772</v>
      </c>
      <c r="X715" s="46">
        <f t="shared" si="45"/>
        <v>187</v>
      </c>
      <c r="Y715" s="47">
        <f t="shared" si="46"/>
        <v>0.56156156156156156</v>
      </c>
      <c r="AA715" s="44">
        <f>VLOOKUP(A715,'[2]BASE 2022'!$E$5:$EU$1115,87,0)</f>
        <v>0</v>
      </c>
      <c r="AB715" s="44">
        <f>VLOOKUP(A715,'[2]BASE 2022'!$E$5:$EU$1115,86,0)</f>
        <v>0</v>
      </c>
    </row>
    <row r="716" spans="1:28" ht="17.25" customHeight="1" x14ac:dyDescent="0.3">
      <c r="A716" s="35">
        <v>707</v>
      </c>
      <c r="B716" s="17">
        <v>44581</v>
      </c>
      <c r="C716" s="18">
        <v>44585</v>
      </c>
      <c r="D716" s="31" t="s">
        <v>2476</v>
      </c>
      <c r="E716" s="20" t="s">
        <v>2374</v>
      </c>
      <c r="F716" s="20" t="s">
        <v>980</v>
      </c>
      <c r="G716" s="36">
        <v>43800000</v>
      </c>
      <c r="H716" s="19">
        <v>44857</v>
      </c>
      <c r="I716" s="21" t="s">
        <v>351</v>
      </c>
      <c r="J716" s="34" t="s">
        <v>2172</v>
      </c>
      <c r="K716" s="22">
        <v>1</v>
      </c>
      <c r="L716" s="37">
        <v>21900000</v>
      </c>
      <c r="M716" s="25">
        <v>0</v>
      </c>
      <c r="N716" s="24">
        <f t="shared" si="43"/>
        <v>65700000</v>
      </c>
      <c r="O716" s="39">
        <v>0.6875</v>
      </c>
      <c r="P716" s="27"/>
      <c r="Q716" s="28"/>
      <c r="R716" s="38"/>
      <c r="T716" s="19">
        <v>44582</v>
      </c>
      <c r="V716" s="45">
        <f t="shared" si="44"/>
        <v>272</v>
      </c>
      <c r="W716" s="44">
        <v>44772</v>
      </c>
      <c r="X716" s="46">
        <f t="shared" si="45"/>
        <v>187</v>
      </c>
      <c r="Y716" s="47">
        <f t="shared" si="46"/>
        <v>0.6875</v>
      </c>
      <c r="AA716" s="44">
        <f>VLOOKUP(A716,'[2]BASE 2022'!$E$5:$EU$1115,87,0)</f>
        <v>44766</v>
      </c>
      <c r="AB716" s="44">
        <f>VLOOKUP(A716,'[2]BASE 2022'!$E$5:$EU$1115,86,0)</f>
        <v>44763</v>
      </c>
    </row>
    <row r="717" spans="1:28" ht="17.25" customHeight="1" x14ac:dyDescent="0.3">
      <c r="A717" s="35">
        <v>708</v>
      </c>
      <c r="B717" s="17">
        <v>44581</v>
      </c>
      <c r="C717" s="18">
        <v>44585</v>
      </c>
      <c r="D717" s="31" t="s">
        <v>2476</v>
      </c>
      <c r="E717" s="20" t="s">
        <v>2497</v>
      </c>
      <c r="F717" s="20" t="s">
        <v>1125</v>
      </c>
      <c r="G717" s="36">
        <v>64596450</v>
      </c>
      <c r="H717" s="19">
        <v>44927</v>
      </c>
      <c r="I717" s="21" t="s">
        <v>351</v>
      </c>
      <c r="J717" s="34" t="s">
        <v>2173</v>
      </c>
      <c r="K717" s="22"/>
      <c r="L717" s="37">
        <v>0</v>
      </c>
      <c r="M717" s="25">
        <v>0</v>
      </c>
      <c r="N717" s="24">
        <f t="shared" ref="N717:N780" si="47">+G717+L717-M717</f>
        <v>64596450</v>
      </c>
      <c r="O717" s="39">
        <v>0.54678362573099415</v>
      </c>
      <c r="P717" s="27"/>
      <c r="Q717" s="28"/>
      <c r="R717" s="38"/>
      <c r="T717" s="19">
        <v>44582</v>
      </c>
      <c r="V717" s="45">
        <f t="shared" ref="V717:V780" si="48">+H717-C717</f>
        <v>342</v>
      </c>
      <c r="W717" s="44">
        <v>44772</v>
      </c>
      <c r="X717" s="46">
        <f t="shared" ref="X717:X780" si="49">+W717-C717</f>
        <v>187</v>
      </c>
      <c r="Y717" s="47">
        <f t="shared" ref="Y717:Y780" si="50">+X717/V717</f>
        <v>0.54678362573099415</v>
      </c>
      <c r="AA717" s="44">
        <f>VLOOKUP(A717,'[2]BASE 2022'!$E$5:$EU$1115,87,0)</f>
        <v>0</v>
      </c>
      <c r="AB717" s="44">
        <f>VLOOKUP(A717,'[2]BASE 2022'!$E$5:$EU$1115,86,0)</f>
        <v>0</v>
      </c>
    </row>
    <row r="718" spans="1:28" ht="17.25" customHeight="1" x14ac:dyDescent="0.3">
      <c r="A718" s="35">
        <v>710</v>
      </c>
      <c r="B718" s="17">
        <v>44582</v>
      </c>
      <c r="C718" s="18">
        <v>44585</v>
      </c>
      <c r="D718" s="31" t="s">
        <v>2476</v>
      </c>
      <c r="E718" s="20" t="s">
        <v>464</v>
      </c>
      <c r="F718" s="20" t="s">
        <v>1126</v>
      </c>
      <c r="G718" s="36">
        <v>81138250</v>
      </c>
      <c r="H718" s="19">
        <v>44933</v>
      </c>
      <c r="I718" s="21" t="s">
        <v>351</v>
      </c>
      <c r="J718" s="34" t="s">
        <v>2174</v>
      </c>
      <c r="K718" s="22"/>
      <c r="L718" s="37">
        <v>0</v>
      </c>
      <c r="M718" s="25">
        <v>0</v>
      </c>
      <c r="N718" s="24">
        <f t="shared" si="47"/>
        <v>81138250</v>
      </c>
      <c r="O718" s="39">
        <v>0.53735632183908044</v>
      </c>
      <c r="P718" s="27"/>
      <c r="Q718" s="28"/>
      <c r="R718" s="38"/>
      <c r="T718" s="19">
        <v>44585</v>
      </c>
      <c r="V718" s="45">
        <f t="shared" si="48"/>
        <v>348</v>
      </c>
      <c r="W718" s="44">
        <v>44772</v>
      </c>
      <c r="X718" s="46">
        <f t="shared" si="49"/>
        <v>187</v>
      </c>
      <c r="Y718" s="47">
        <f t="shared" si="50"/>
        <v>0.53735632183908044</v>
      </c>
      <c r="AA718" s="44">
        <f>VLOOKUP(A718,'[2]BASE 2022'!$E$5:$EU$1115,87,0)</f>
        <v>0</v>
      </c>
      <c r="AB718" s="44">
        <f>VLOOKUP(A718,'[2]BASE 2022'!$E$5:$EU$1115,86,0)</f>
        <v>0</v>
      </c>
    </row>
    <row r="719" spans="1:28" ht="17.25" customHeight="1" x14ac:dyDescent="0.3">
      <c r="A719" s="35">
        <v>711</v>
      </c>
      <c r="B719" s="17">
        <v>44581</v>
      </c>
      <c r="C719" s="18">
        <v>44585</v>
      </c>
      <c r="D719" s="31" t="s">
        <v>2476</v>
      </c>
      <c r="E719" s="20" t="s">
        <v>403</v>
      </c>
      <c r="F719" s="20" t="s">
        <v>1117</v>
      </c>
      <c r="G719" s="36">
        <v>73325700</v>
      </c>
      <c r="H719" s="19">
        <v>44928</v>
      </c>
      <c r="I719" s="21" t="s">
        <v>351</v>
      </c>
      <c r="J719" s="34" t="s">
        <v>2175</v>
      </c>
      <c r="K719" s="22"/>
      <c r="L719" s="37">
        <v>0</v>
      </c>
      <c r="M719" s="25">
        <v>0</v>
      </c>
      <c r="N719" s="24">
        <f t="shared" si="47"/>
        <v>73325700</v>
      </c>
      <c r="O719" s="39">
        <v>0.54518950437317781</v>
      </c>
      <c r="P719" s="27"/>
      <c r="Q719" s="28"/>
      <c r="R719" s="38"/>
      <c r="T719" s="19">
        <v>44582</v>
      </c>
      <c r="V719" s="45">
        <f t="shared" si="48"/>
        <v>343</v>
      </c>
      <c r="W719" s="44">
        <v>44772</v>
      </c>
      <c r="X719" s="46">
        <f t="shared" si="49"/>
        <v>187</v>
      </c>
      <c r="Y719" s="47">
        <f t="shared" si="50"/>
        <v>0.54518950437317781</v>
      </c>
      <c r="AA719" s="44">
        <f>VLOOKUP(A719,'[2]BASE 2022'!$E$5:$EU$1115,87,0)</f>
        <v>0</v>
      </c>
      <c r="AB719" s="44">
        <f>VLOOKUP(A719,'[2]BASE 2022'!$E$5:$EU$1115,86,0)</f>
        <v>0</v>
      </c>
    </row>
    <row r="720" spans="1:28" ht="17.25" customHeight="1" x14ac:dyDescent="0.3">
      <c r="A720" s="35">
        <v>712</v>
      </c>
      <c r="B720" s="17">
        <v>44581</v>
      </c>
      <c r="C720" s="18">
        <v>44585</v>
      </c>
      <c r="D720" s="31" t="s">
        <v>2476</v>
      </c>
      <c r="E720" s="20" t="s">
        <v>269</v>
      </c>
      <c r="F720" s="20" t="s">
        <v>349</v>
      </c>
      <c r="G720" s="36">
        <v>96603700</v>
      </c>
      <c r="H720" s="19">
        <v>44927</v>
      </c>
      <c r="I720" s="21" t="s">
        <v>351</v>
      </c>
      <c r="J720" s="34" t="s">
        <v>2176</v>
      </c>
      <c r="K720" s="22"/>
      <c r="L720" s="37">
        <v>0</v>
      </c>
      <c r="M720" s="25">
        <v>0</v>
      </c>
      <c r="N720" s="24">
        <f t="shared" si="47"/>
        <v>96603700</v>
      </c>
      <c r="O720" s="39">
        <v>0.54678362573099415</v>
      </c>
      <c r="P720" s="27"/>
      <c r="Q720" s="28"/>
      <c r="R720" s="38"/>
      <c r="T720" s="19">
        <v>44582</v>
      </c>
      <c r="V720" s="45">
        <f t="shared" si="48"/>
        <v>342</v>
      </c>
      <c r="W720" s="44">
        <v>44772</v>
      </c>
      <c r="X720" s="46">
        <f t="shared" si="49"/>
        <v>187</v>
      </c>
      <c r="Y720" s="47">
        <f t="shared" si="50"/>
        <v>0.54678362573099415</v>
      </c>
      <c r="AA720" s="44">
        <f>VLOOKUP(A720,'[2]BASE 2022'!$E$5:$EU$1115,87,0)</f>
        <v>0</v>
      </c>
      <c r="AB720" s="44">
        <f>VLOOKUP(A720,'[2]BASE 2022'!$E$5:$EU$1115,86,0)</f>
        <v>0</v>
      </c>
    </row>
    <row r="721" spans="1:28" ht="17.25" customHeight="1" x14ac:dyDescent="0.3">
      <c r="A721" s="35">
        <v>713</v>
      </c>
      <c r="B721" s="17">
        <v>44581</v>
      </c>
      <c r="C721" s="18">
        <v>44593</v>
      </c>
      <c r="D721" s="31" t="s">
        <v>2476</v>
      </c>
      <c r="E721" s="20" t="s">
        <v>170</v>
      </c>
      <c r="F721" s="20" t="s">
        <v>169</v>
      </c>
      <c r="G721" s="36">
        <v>64596450</v>
      </c>
      <c r="H721" s="19">
        <v>44935</v>
      </c>
      <c r="I721" s="21" t="s">
        <v>351</v>
      </c>
      <c r="J721" s="34" t="s">
        <v>2177</v>
      </c>
      <c r="K721" s="22"/>
      <c r="L721" s="37">
        <v>0</v>
      </c>
      <c r="M721" s="25">
        <v>0</v>
      </c>
      <c r="N721" s="24">
        <f t="shared" si="47"/>
        <v>64596450</v>
      </c>
      <c r="O721" s="39">
        <v>0.52339181286549707</v>
      </c>
      <c r="P721" s="27"/>
      <c r="Q721" s="28"/>
      <c r="R721" s="38"/>
      <c r="T721" s="19">
        <v>44582</v>
      </c>
      <c r="V721" s="45">
        <f t="shared" si="48"/>
        <v>342</v>
      </c>
      <c r="W721" s="44">
        <v>44772</v>
      </c>
      <c r="X721" s="46">
        <f t="shared" si="49"/>
        <v>179</v>
      </c>
      <c r="Y721" s="47">
        <f t="shared" si="50"/>
        <v>0.52339181286549707</v>
      </c>
      <c r="AA721" s="44">
        <f>VLOOKUP(A721,'[2]BASE 2022'!$E$5:$EU$1115,87,0)</f>
        <v>0</v>
      </c>
      <c r="AB721" s="44">
        <f>VLOOKUP(A721,'[2]BASE 2022'!$E$5:$EU$1115,86,0)</f>
        <v>0</v>
      </c>
    </row>
    <row r="722" spans="1:28" ht="17.25" customHeight="1" x14ac:dyDescent="0.3">
      <c r="A722" s="35">
        <v>714</v>
      </c>
      <c r="B722" s="17">
        <v>44581</v>
      </c>
      <c r="C722" s="18">
        <v>44586</v>
      </c>
      <c r="D722" s="31" t="s">
        <v>2476</v>
      </c>
      <c r="E722" s="20" t="s">
        <v>385</v>
      </c>
      <c r="F722" s="20" t="s">
        <v>1127</v>
      </c>
      <c r="G722" s="36">
        <v>43800000</v>
      </c>
      <c r="H722" s="19">
        <v>44858</v>
      </c>
      <c r="I722" s="21" t="s">
        <v>351</v>
      </c>
      <c r="J722" s="34" t="s">
        <v>2178</v>
      </c>
      <c r="K722" s="22">
        <v>1</v>
      </c>
      <c r="L722" s="37">
        <v>21900000</v>
      </c>
      <c r="M722" s="25">
        <v>0</v>
      </c>
      <c r="N722" s="24">
        <f t="shared" si="47"/>
        <v>65700000</v>
      </c>
      <c r="O722" s="39">
        <v>0.68382352941176472</v>
      </c>
      <c r="P722" s="27"/>
      <c r="Q722" s="28"/>
      <c r="R722" s="38"/>
      <c r="T722" s="19">
        <v>44582</v>
      </c>
      <c r="V722" s="45">
        <f t="shared" si="48"/>
        <v>272</v>
      </c>
      <c r="W722" s="44">
        <v>44772</v>
      </c>
      <c r="X722" s="46">
        <f t="shared" si="49"/>
        <v>186</v>
      </c>
      <c r="Y722" s="47">
        <f t="shared" si="50"/>
        <v>0.68382352941176472</v>
      </c>
      <c r="AA722" s="44">
        <f>VLOOKUP(A722,'[2]BASE 2022'!$E$5:$EU$1115,87,0)</f>
        <v>44767</v>
      </c>
      <c r="AB722" s="44">
        <f>VLOOKUP(A722,'[2]BASE 2022'!$E$5:$EU$1115,86,0)</f>
        <v>44755</v>
      </c>
    </row>
    <row r="723" spans="1:28" ht="17.25" customHeight="1" x14ac:dyDescent="0.3">
      <c r="A723" s="35">
        <v>715</v>
      </c>
      <c r="B723" s="17">
        <v>44581</v>
      </c>
      <c r="C723" s="18">
        <v>44586</v>
      </c>
      <c r="D723" s="31" t="s">
        <v>2476</v>
      </c>
      <c r="E723" s="20" t="s">
        <v>1363</v>
      </c>
      <c r="F723" s="20" t="s">
        <v>1071</v>
      </c>
      <c r="G723" s="36">
        <v>40200000</v>
      </c>
      <c r="H723" s="19">
        <v>44766</v>
      </c>
      <c r="I723" s="21" t="s">
        <v>351</v>
      </c>
      <c r="J723" s="34" t="s">
        <v>2179</v>
      </c>
      <c r="K723" s="22"/>
      <c r="L723" s="37">
        <v>0</v>
      </c>
      <c r="M723" s="25">
        <v>0</v>
      </c>
      <c r="N723" s="24">
        <f t="shared" si="47"/>
        <v>40200000</v>
      </c>
      <c r="O723" s="39">
        <v>1</v>
      </c>
      <c r="P723" s="27"/>
      <c r="Q723" s="28"/>
      <c r="R723" s="38"/>
      <c r="T723" s="19">
        <v>44582</v>
      </c>
      <c r="V723" s="45">
        <f t="shared" si="48"/>
        <v>180</v>
      </c>
      <c r="W723" s="44">
        <v>44772</v>
      </c>
      <c r="X723" s="46">
        <f t="shared" si="49"/>
        <v>186</v>
      </c>
      <c r="Y723" s="47">
        <f t="shared" si="50"/>
        <v>1.0333333333333334</v>
      </c>
      <c r="AA723" s="44">
        <f>VLOOKUP(A723,'[2]BASE 2022'!$E$5:$EU$1115,87,0)</f>
        <v>0</v>
      </c>
      <c r="AB723" s="44">
        <f>VLOOKUP(A723,'[2]BASE 2022'!$E$5:$EU$1115,86,0)</f>
        <v>0</v>
      </c>
    </row>
    <row r="724" spans="1:28" ht="17.25" customHeight="1" x14ac:dyDescent="0.3">
      <c r="A724" s="35">
        <v>716</v>
      </c>
      <c r="B724" s="17">
        <v>44581</v>
      </c>
      <c r="C724" s="18">
        <v>44586</v>
      </c>
      <c r="D724" s="31" t="s">
        <v>2476</v>
      </c>
      <c r="E724" s="20" t="s">
        <v>2406</v>
      </c>
      <c r="F724" s="20" t="s">
        <v>1071</v>
      </c>
      <c r="G724" s="36">
        <v>36850000</v>
      </c>
      <c r="H724" s="19">
        <v>44794</v>
      </c>
      <c r="I724" s="21" t="s">
        <v>351</v>
      </c>
      <c r="J724" s="34" t="s">
        <v>2180</v>
      </c>
      <c r="K724" s="22"/>
      <c r="L724" s="37">
        <v>0</v>
      </c>
      <c r="M724" s="25">
        <v>0</v>
      </c>
      <c r="N724" s="24">
        <f t="shared" si="47"/>
        <v>36850000</v>
      </c>
      <c r="O724" s="39">
        <v>0.89423076923076927</v>
      </c>
      <c r="P724" s="27"/>
      <c r="Q724" s="28"/>
      <c r="R724" s="38"/>
      <c r="T724" s="19">
        <v>44582</v>
      </c>
      <c r="V724" s="45">
        <f t="shared" si="48"/>
        <v>208</v>
      </c>
      <c r="W724" s="44">
        <v>44772</v>
      </c>
      <c r="X724" s="46">
        <f t="shared" si="49"/>
        <v>186</v>
      </c>
      <c r="Y724" s="47">
        <f t="shared" si="50"/>
        <v>0.89423076923076927</v>
      </c>
      <c r="AA724" s="44">
        <f>VLOOKUP(A724,'[2]BASE 2022'!$E$5:$EU$1115,87,0)</f>
        <v>44752</v>
      </c>
      <c r="AB724" s="44">
        <f>VLOOKUP(A724,'[2]BASE 2022'!$E$5:$EU$1115,86,0)</f>
        <v>44627</v>
      </c>
    </row>
    <row r="725" spans="1:28" ht="17.25" customHeight="1" x14ac:dyDescent="0.3">
      <c r="A725" s="35">
        <v>717</v>
      </c>
      <c r="B725" s="17">
        <v>44587</v>
      </c>
      <c r="C725" s="18">
        <v>44589</v>
      </c>
      <c r="D725" s="31" t="s">
        <v>2476</v>
      </c>
      <c r="E725" s="20" t="s">
        <v>1364</v>
      </c>
      <c r="F725" s="20" t="s">
        <v>1128</v>
      </c>
      <c r="G725" s="36">
        <v>81950000</v>
      </c>
      <c r="H725" s="19">
        <v>44922</v>
      </c>
      <c r="I725" s="21" t="s">
        <v>351</v>
      </c>
      <c r="J725" s="34" t="s">
        <v>2181</v>
      </c>
      <c r="K725" s="22"/>
      <c r="L725" s="37">
        <v>0</v>
      </c>
      <c r="M725" s="25">
        <v>0</v>
      </c>
      <c r="N725" s="24">
        <f t="shared" si="47"/>
        <v>81950000</v>
      </c>
      <c r="O725" s="39">
        <v>0.5495495495495496</v>
      </c>
      <c r="P725" s="27"/>
      <c r="Q725" s="28"/>
      <c r="R725" s="38"/>
      <c r="T725" s="19">
        <v>44587</v>
      </c>
      <c r="V725" s="45">
        <f t="shared" si="48"/>
        <v>333</v>
      </c>
      <c r="W725" s="44">
        <v>44772</v>
      </c>
      <c r="X725" s="46">
        <f t="shared" si="49"/>
        <v>183</v>
      </c>
      <c r="Y725" s="47">
        <f t="shared" si="50"/>
        <v>0.5495495495495496</v>
      </c>
      <c r="AA725" s="44">
        <f>VLOOKUP(A725,'[2]BASE 2022'!$E$5:$EU$1115,87,0)</f>
        <v>0</v>
      </c>
      <c r="AB725" s="44">
        <f>VLOOKUP(A725,'[2]BASE 2022'!$E$5:$EU$1115,86,0)</f>
        <v>0</v>
      </c>
    </row>
    <row r="726" spans="1:28" ht="17.25" customHeight="1" x14ac:dyDescent="0.3">
      <c r="A726" s="35">
        <v>718</v>
      </c>
      <c r="B726" s="17">
        <v>44582</v>
      </c>
      <c r="C726" s="18">
        <v>44586</v>
      </c>
      <c r="D726" s="31" t="s">
        <v>2476</v>
      </c>
      <c r="E726" s="20" t="s">
        <v>135</v>
      </c>
      <c r="F726" s="20" t="s">
        <v>134</v>
      </c>
      <c r="G726" s="36">
        <v>64596450</v>
      </c>
      <c r="H726" s="19">
        <v>44928</v>
      </c>
      <c r="I726" s="21" t="s">
        <v>351</v>
      </c>
      <c r="J726" s="34" t="s">
        <v>2182</v>
      </c>
      <c r="K726" s="22"/>
      <c r="L726" s="37">
        <v>0</v>
      </c>
      <c r="M726" s="25">
        <v>0</v>
      </c>
      <c r="N726" s="24">
        <f t="shared" si="47"/>
        <v>64596450</v>
      </c>
      <c r="O726" s="39">
        <v>0.54385964912280704</v>
      </c>
      <c r="P726" s="27"/>
      <c r="Q726" s="28"/>
      <c r="R726" s="38"/>
      <c r="T726" s="19">
        <v>44585</v>
      </c>
      <c r="V726" s="45">
        <f t="shared" si="48"/>
        <v>342</v>
      </c>
      <c r="W726" s="44">
        <v>44772</v>
      </c>
      <c r="X726" s="46">
        <f t="shared" si="49"/>
        <v>186</v>
      </c>
      <c r="Y726" s="47">
        <f t="shared" si="50"/>
        <v>0.54385964912280704</v>
      </c>
      <c r="AA726" s="44">
        <f>VLOOKUP(A726,'[2]BASE 2022'!$E$5:$EU$1115,87,0)</f>
        <v>0</v>
      </c>
      <c r="AB726" s="44">
        <f>VLOOKUP(A726,'[2]BASE 2022'!$E$5:$EU$1115,86,0)</f>
        <v>0</v>
      </c>
    </row>
    <row r="727" spans="1:28" ht="17.25" customHeight="1" x14ac:dyDescent="0.3">
      <c r="A727" s="35">
        <v>719</v>
      </c>
      <c r="B727" s="17">
        <v>44581</v>
      </c>
      <c r="C727" s="18">
        <v>44586</v>
      </c>
      <c r="D727" s="31" t="s">
        <v>2477</v>
      </c>
      <c r="E727" s="20" t="s">
        <v>66</v>
      </c>
      <c r="F727" s="20" t="s">
        <v>1129</v>
      </c>
      <c r="G727" s="36">
        <v>44000000</v>
      </c>
      <c r="H727" s="19">
        <v>44919</v>
      </c>
      <c r="I727" s="21" t="s">
        <v>351</v>
      </c>
      <c r="J727" s="34" t="s">
        <v>2183</v>
      </c>
      <c r="K727" s="22"/>
      <c r="L727" s="37">
        <v>0</v>
      </c>
      <c r="M727" s="25">
        <v>0</v>
      </c>
      <c r="N727" s="24">
        <f t="shared" si="47"/>
        <v>44000000</v>
      </c>
      <c r="O727" s="39">
        <v>0.55855855855855852</v>
      </c>
      <c r="P727" s="27"/>
      <c r="Q727" s="28"/>
      <c r="R727" s="38"/>
      <c r="T727" s="19">
        <v>44582</v>
      </c>
      <c r="V727" s="45">
        <f t="shared" si="48"/>
        <v>333</v>
      </c>
      <c r="W727" s="44">
        <v>44772</v>
      </c>
      <c r="X727" s="46">
        <f t="shared" si="49"/>
        <v>186</v>
      </c>
      <c r="Y727" s="47">
        <f t="shared" si="50"/>
        <v>0.55855855855855852</v>
      </c>
      <c r="AA727" s="44">
        <f>VLOOKUP(A727,'[2]BASE 2022'!$E$5:$EU$1115,87,0)</f>
        <v>0</v>
      </c>
      <c r="AB727" s="44">
        <f>VLOOKUP(A727,'[2]BASE 2022'!$E$5:$EU$1115,86,0)</f>
        <v>0</v>
      </c>
    </row>
    <row r="728" spans="1:28" ht="17.25" customHeight="1" x14ac:dyDescent="0.3">
      <c r="A728" s="35">
        <v>720</v>
      </c>
      <c r="B728" s="17">
        <v>44582</v>
      </c>
      <c r="C728" s="18">
        <v>44587</v>
      </c>
      <c r="D728" s="31" t="s">
        <v>2476</v>
      </c>
      <c r="E728" s="20" t="s">
        <v>2365</v>
      </c>
      <c r="F728" s="20" t="s">
        <v>980</v>
      </c>
      <c r="G728" s="36">
        <v>43800000</v>
      </c>
      <c r="H728" s="19">
        <v>44767</v>
      </c>
      <c r="I728" s="21" t="s">
        <v>351</v>
      </c>
      <c r="J728" s="34" t="s">
        <v>2184</v>
      </c>
      <c r="K728" s="22"/>
      <c r="L728" s="37">
        <v>0</v>
      </c>
      <c r="M728" s="25">
        <v>0</v>
      </c>
      <c r="N728" s="24">
        <f t="shared" si="47"/>
        <v>43800000</v>
      </c>
      <c r="O728" s="39">
        <v>1</v>
      </c>
      <c r="P728" s="27"/>
      <c r="Q728" s="28"/>
      <c r="R728" s="38"/>
      <c r="T728" s="19">
        <v>44582</v>
      </c>
      <c r="V728" s="45">
        <f t="shared" si="48"/>
        <v>180</v>
      </c>
      <c r="W728" s="44">
        <v>44772</v>
      </c>
      <c r="X728" s="46">
        <f t="shared" si="49"/>
        <v>185</v>
      </c>
      <c r="Y728" s="47">
        <f t="shared" si="50"/>
        <v>1.0277777777777777</v>
      </c>
      <c r="AA728" s="44">
        <f>VLOOKUP(A728,'[2]BASE 2022'!$E$5:$EU$1115,87,0)</f>
        <v>0</v>
      </c>
      <c r="AB728" s="44">
        <f>VLOOKUP(A728,'[2]BASE 2022'!$E$5:$EU$1115,86,0)</f>
        <v>0</v>
      </c>
    </row>
    <row r="729" spans="1:28" ht="17.25" customHeight="1" x14ac:dyDescent="0.3">
      <c r="A729" s="35">
        <v>721</v>
      </c>
      <c r="B729" s="17">
        <v>44582</v>
      </c>
      <c r="C729" s="18">
        <v>44585</v>
      </c>
      <c r="D729" s="31" t="s">
        <v>2476</v>
      </c>
      <c r="E729" s="20" t="s">
        <v>198</v>
      </c>
      <c r="F729" s="20" t="s">
        <v>818</v>
      </c>
      <c r="G729" s="36">
        <v>58300000</v>
      </c>
      <c r="H729" s="19">
        <v>44918</v>
      </c>
      <c r="I729" s="21" t="s">
        <v>351</v>
      </c>
      <c r="J729" s="34" t="s">
        <v>2185</v>
      </c>
      <c r="K729" s="22"/>
      <c r="L729" s="37">
        <v>0</v>
      </c>
      <c r="M729" s="25">
        <v>0</v>
      </c>
      <c r="N729" s="24">
        <f t="shared" si="47"/>
        <v>58300000</v>
      </c>
      <c r="O729" s="39">
        <v>0.56156156156156156</v>
      </c>
      <c r="P729" s="27"/>
      <c r="Q729" s="28"/>
      <c r="R729" s="38"/>
      <c r="T729" s="19">
        <v>44585</v>
      </c>
      <c r="V729" s="45">
        <f t="shared" si="48"/>
        <v>333</v>
      </c>
      <c r="W729" s="44">
        <v>44772</v>
      </c>
      <c r="X729" s="46">
        <f t="shared" si="49"/>
        <v>187</v>
      </c>
      <c r="Y729" s="47">
        <f t="shared" si="50"/>
        <v>0.56156156156156156</v>
      </c>
      <c r="AA729" s="44">
        <f>VLOOKUP(A729,'[2]BASE 2022'!$E$5:$EU$1115,87,0)</f>
        <v>0</v>
      </c>
      <c r="AB729" s="44">
        <f>VLOOKUP(A729,'[2]BASE 2022'!$E$5:$EU$1115,86,0)</f>
        <v>0</v>
      </c>
    </row>
    <row r="730" spans="1:28" ht="17.25" customHeight="1" x14ac:dyDescent="0.3">
      <c r="A730" s="35">
        <v>722</v>
      </c>
      <c r="B730" s="17">
        <v>44582</v>
      </c>
      <c r="C730" s="18">
        <v>44585</v>
      </c>
      <c r="D730" s="31" t="s">
        <v>2476</v>
      </c>
      <c r="E730" s="20" t="s">
        <v>331</v>
      </c>
      <c r="F730" s="20" t="s">
        <v>1130</v>
      </c>
      <c r="G730" s="36">
        <v>75653500</v>
      </c>
      <c r="H730" s="19">
        <v>44927</v>
      </c>
      <c r="I730" s="21" t="s">
        <v>351</v>
      </c>
      <c r="J730" s="34" t="s">
        <v>2186</v>
      </c>
      <c r="K730" s="22"/>
      <c r="L730" s="37">
        <v>0</v>
      </c>
      <c r="M730" s="25">
        <v>0</v>
      </c>
      <c r="N730" s="24">
        <f t="shared" si="47"/>
        <v>75653500</v>
      </c>
      <c r="O730" s="39">
        <v>0.54678362573099415</v>
      </c>
      <c r="P730" s="27"/>
      <c r="Q730" s="28"/>
      <c r="R730" s="38"/>
      <c r="T730" s="19">
        <v>44585</v>
      </c>
      <c r="V730" s="45">
        <f t="shared" si="48"/>
        <v>342</v>
      </c>
      <c r="W730" s="44">
        <v>44772</v>
      </c>
      <c r="X730" s="46">
        <f t="shared" si="49"/>
        <v>187</v>
      </c>
      <c r="Y730" s="47">
        <f t="shared" si="50"/>
        <v>0.54678362573099415</v>
      </c>
      <c r="AA730" s="44">
        <f>VLOOKUP(A730,'[2]BASE 2022'!$E$5:$EU$1115,87,0)</f>
        <v>0</v>
      </c>
      <c r="AB730" s="44">
        <f>VLOOKUP(A730,'[2]BASE 2022'!$E$5:$EU$1115,86,0)</f>
        <v>0</v>
      </c>
    </row>
    <row r="731" spans="1:28" ht="17.25" customHeight="1" x14ac:dyDescent="0.3">
      <c r="A731" s="35">
        <v>723</v>
      </c>
      <c r="B731" s="17">
        <v>44585</v>
      </c>
      <c r="C731" s="18">
        <v>44586</v>
      </c>
      <c r="D731" s="31" t="s">
        <v>2476</v>
      </c>
      <c r="E731" s="20" t="s">
        <v>2366</v>
      </c>
      <c r="F731" s="20" t="s">
        <v>536</v>
      </c>
      <c r="G731" s="36">
        <v>64596450</v>
      </c>
      <c r="H731" s="19">
        <v>44928</v>
      </c>
      <c r="I731" s="21" t="s">
        <v>351</v>
      </c>
      <c r="J731" s="34" t="s">
        <v>2187</v>
      </c>
      <c r="K731" s="22"/>
      <c r="L731" s="37">
        <v>0</v>
      </c>
      <c r="M731" s="25">
        <v>0</v>
      </c>
      <c r="N731" s="24">
        <f t="shared" si="47"/>
        <v>64596450</v>
      </c>
      <c r="O731" s="39">
        <v>0.54385964912280704</v>
      </c>
      <c r="P731" s="27"/>
      <c r="Q731" s="28"/>
      <c r="R731" s="38"/>
      <c r="T731" s="19">
        <v>44586</v>
      </c>
      <c r="V731" s="45">
        <f t="shared" si="48"/>
        <v>342</v>
      </c>
      <c r="W731" s="44">
        <v>44772</v>
      </c>
      <c r="X731" s="46">
        <f t="shared" si="49"/>
        <v>186</v>
      </c>
      <c r="Y731" s="47">
        <f t="shared" si="50"/>
        <v>0.54385964912280704</v>
      </c>
      <c r="AA731" s="44">
        <f>VLOOKUP(A731,'[2]BASE 2022'!$E$5:$EU$1115,87,0)</f>
        <v>0</v>
      </c>
      <c r="AB731" s="44">
        <f>VLOOKUP(A731,'[2]BASE 2022'!$E$5:$EU$1115,86,0)</f>
        <v>0</v>
      </c>
    </row>
    <row r="732" spans="1:28" ht="17.25" customHeight="1" x14ac:dyDescent="0.3">
      <c r="A732" s="35">
        <v>724</v>
      </c>
      <c r="B732" s="17">
        <v>44582</v>
      </c>
      <c r="C732" s="18">
        <v>44586</v>
      </c>
      <c r="D732" s="31" t="s">
        <v>2476</v>
      </c>
      <c r="E732" s="20" t="s">
        <v>254</v>
      </c>
      <c r="F732" s="20" t="s">
        <v>1131</v>
      </c>
      <c r="G732" s="36">
        <v>90200000</v>
      </c>
      <c r="H732" s="19">
        <v>44919</v>
      </c>
      <c r="I732" s="21" t="s">
        <v>351</v>
      </c>
      <c r="J732" s="34" t="s">
        <v>2188</v>
      </c>
      <c r="K732" s="22"/>
      <c r="L732" s="37">
        <v>0</v>
      </c>
      <c r="M732" s="25">
        <v>0</v>
      </c>
      <c r="N732" s="24">
        <f t="shared" si="47"/>
        <v>90200000</v>
      </c>
      <c r="O732" s="39">
        <v>0.55855855855855852</v>
      </c>
      <c r="P732" s="27"/>
      <c r="Q732" s="28"/>
      <c r="R732" s="38"/>
      <c r="T732" s="19">
        <v>44585</v>
      </c>
      <c r="V732" s="45">
        <f t="shared" si="48"/>
        <v>333</v>
      </c>
      <c r="W732" s="44">
        <v>44772</v>
      </c>
      <c r="X732" s="46">
        <f t="shared" si="49"/>
        <v>186</v>
      </c>
      <c r="Y732" s="47">
        <f t="shared" si="50"/>
        <v>0.55855855855855852</v>
      </c>
      <c r="AA732" s="44">
        <f>VLOOKUP(A732,'[2]BASE 2022'!$E$5:$EU$1115,87,0)</f>
        <v>0</v>
      </c>
      <c r="AB732" s="44">
        <f>VLOOKUP(A732,'[2]BASE 2022'!$E$5:$EU$1115,86,0)</f>
        <v>0</v>
      </c>
    </row>
    <row r="733" spans="1:28" ht="17.25" customHeight="1" x14ac:dyDescent="0.3">
      <c r="A733" s="35">
        <v>725</v>
      </c>
      <c r="B733" s="17">
        <v>44582</v>
      </c>
      <c r="C733" s="18">
        <v>44586</v>
      </c>
      <c r="D733" s="31" t="s">
        <v>2476</v>
      </c>
      <c r="E733" s="20" t="s">
        <v>558</v>
      </c>
      <c r="F733" s="20" t="s">
        <v>982</v>
      </c>
      <c r="G733" s="36">
        <v>34299000</v>
      </c>
      <c r="H733" s="19">
        <v>44766</v>
      </c>
      <c r="I733" s="21" t="s">
        <v>351</v>
      </c>
      <c r="J733" s="34" t="s">
        <v>2189</v>
      </c>
      <c r="K733" s="22"/>
      <c r="L733" s="37">
        <v>0</v>
      </c>
      <c r="M733" s="25">
        <v>0</v>
      </c>
      <c r="N733" s="24">
        <f t="shared" si="47"/>
        <v>34299000</v>
      </c>
      <c r="O733" s="39">
        <v>1</v>
      </c>
      <c r="P733" s="27"/>
      <c r="Q733" s="28"/>
      <c r="R733" s="38"/>
      <c r="T733" s="19">
        <v>44585</v>
      </c>
      <c r="V733" s="45">
        <f t="shared" si="48"/>
        <v>180</v>
      </c>
      <c r="W733" s="44">
        <v>44772</v>
      </c>
      <c r="X733" s="46">
        <f t="shared" si="49"/>
        <v>186</v>
      </c>
      <c r="Y733" s="47">
        <f t="shared" si="50"/>
        <v>1.0333333333333334</v>
      </c>
      <c r="AA733" s="44">
        <f>VLOOKUP(A733,'[2]BASE 2022'!$E$5:$EU$1115,87,0)</f>
        <v>0</v>
      </c>
      <c r="AB733" s="44">
        <f>VLOOKUP(A733,'[2]BASE 2022'!$E$5:$EU$1115,86,0)</f>
        <v>0</v>
      </c>
    </row>
    <row r="734" spans="1:28" ht="17.25" customHeight="1" x14ac:dyDescent="0.3">
      <c r="A734" s="35">
        <v>726</v>
      </c>
      <c r="B734" s="17">
        <v>44582</v>
      </c>
      <c r="C734" s="18">
        <v>44586</v>
      </c>
      <c r="D734" s="31" t="s">
        <v>2476</v>
      </c>
      <c r="E734" s="20" t="s">
        <v>273</v>
      </c>
      <c r="F734" s="20" t="s">
        <v>1132</v>
      </c>
      <c r="G734" s="36">
        <v>65739750</v>
      </c>
      <c r="H734" s="19">
        <v>44934</v>
      </c>
      <c r="I734" s="21" t="s">
        <v>351</v>
      </c>
      <c r="J734" s="34" t="s">
        <v>2190</v>
      </c>
      <c r="K734" s="22"/>
      <c r="L734" s="37">
        <v>0</v>
      </c>
      <c r="M734" s="25">
        <v>0</v>
      </c>
      <c r="N734" s="24">
        <f t="shared" si="47"/>
        <v>65739750</v>
      </c>
      <c r="O734" s="39">
        <v>0.53448275862068961</v>
      </c>
      <c r="P734" s="27"/>
      <c r="Q734" s="28"/>
      <c r="R734" s="38"/>
      <c r="T734" s="19">
        <v>44585</v>
      </c>
      <c r="V734" s="45">
        <f t="shared" si="48"/>
        <v>348</v>
      </c>
      <c r="W734" s="44">
        <v>44772</v>
      </c>
      <c r="X734" s="46">
        <f t="shared" si="49"/>
        <v>186</v>
      </c>
      <c r="Y734" s="47">
        <f t="shared" si="50"/>
        <v>0.53448275862068961</v>
      </c>
      <c r="AA734" s="44">
        <f>VLOOKUP(A734,'[2]BASE 2022'!$E$5:$EU$1115,87,0)</f>
        <v>0</v>
      </c>
      <c r="AB734" s="44">
        <f>VLOOKUP(A734,'[2]BASE 2022'!$E$5:$EU$1115,86,0)</f>
        <v>0</v>
      </c>
    </row>
    <row r="735" spans="1:28" ht="17.25" customHeight="1" x14ac:dyDescent="0.3">
      <c r="A735" s="35">
        <v>727</v>
      </c>
      <c r="B735" s="17">
        <v>44585</v>
      </c>
      <c r="C735" s="18">
        <v>44586</v>
      </c>
      <c r="D735" s="31" t="s">
        <v>2477</v>
      </c>
      <c r="E735" s="20" t="s">
        <v>1365</v>
      </c>
      <c r="F735" s="20" t="s">
        <v>1133</v>
      </c>
      <c r="G735" s="36">
        <v>36300000</v>
      </c>
      <c r="H735" s="19">
        <v>44919</v>
      </c>
      <c r="I735" s="21" t="s">
        <v>351</v>
      </c>
      <c r="J735" s="34" t="s">
        <v>2191</v>
      </c>
      <c r="K735" s="22"/>
      <c r="L735" s="37">
        <v>0</v>
      </c>
      <c r="M735" s="25">
        <v>0</v>
      </c>
      <c r="N735" s="24">
        <f t="shared" si="47"/>
        <v>36300000</v>
      </c>
      <c r="O735" s="39">
        <v>0.55855855855855852</v>
      </c>
      <c r="P735" s="27"/>
      <c r="Q735" s="28"/>
      <c r="R735" s="38"/>
      <c r="T735" s="19">
        <v>44586</v>
      </c>
      <c r="V735" s="45">
        <f t="shared" si="48"/>
        <v>333</v>
      </c>
      <c r="W735" s="44">
        <v>44772</v>
      </c>
      <c r="X735" s="46">
        <f t="shared" si="49"/>
        <v>186</v>
      </c>
      <c r="Y735" s="47">
        <f t="shared" si="50"/>
        <v>0.55855855855855852</v>
      </c>
      <c r="AA735" s="44">
        <f>VLOOKUP(A735,'[2]BASE 2022'!$E$5:$EU$1115,87,0)</f>
        <v>0</v>
      </c>
      <c r="AB735" s="44">
        <f>VLOOKUP(A735,'[2]BASE 2022'!$E$5:$EU$1115,86,0)</f>
        <v>0</v>
      </c>
    </row>
    <row r="736" spans="1:28" ht="17.25" customHeight="1" x14ac:dyDescent="0.3">
      <c r="A736" s="35">
        <v>728</v>
      </c>
      <c r="B736" s="17">
        <v>44582</v>
      </c>
      <c r="C736" s="18">
        <v>44586</v>
      </c>
      <c r="D736" s="31" t="s">
        <v>2476</v>
      </c>
      <c r="E736" s="20" t="s">
        <v>1366</v>
      </c>
      <c r="F736" s="20" t="s">
        <v>1134</v>
      </c>
      <c r="G736" s="36">
        <v>58300000</v>
      </c>
      <c r="H736" s="19">
        <v>44919</v>
      </c>
      <c r="I736" s="21" t="s">
        <v>351</v>
      </c>
      <c r="J736" s="34" t="s">
        <v>2192</v>
      </c>
      <c r="K736" s="22"/>
      <c r="L736" s="37">
        <v>0</v>
      </c>
      <c r="M736" s="25">
        <v>0</v>
      </c>
      <c r="N736" s="24">
        <f t="shared" si="47"/>
        <v>58300000</v>
      </c>
      <c r="O736" s="39">
        <v>0.55855855855855852</v>
      </c>
      <c r="P736" s="27"/>
      <c r="Q736" s="28"/>
      <c r="R736" s="38"/>
      <c r="T736" s="19">
        <v>44586</v>
      </c>
      <c r="V736" s="45">
        <f t="shared" si="48"/>
        <v>333</v>
      </c>
      <c r="W736" s="44">
        <v>44772</v>
      </c>
      <c r="X736" s="46">
        <f t="shared" si="49"/>
        <v>186</v>
      </c>
      <c r="Y736" s="47">
        <f t="shared" si="50"/>
        <v>0.55855855855855852</v>
      </c>
      <c r="AA736" s="44">
        <f>VLOOKUP(A736,'[2]BASE 2022'!$E$5:$EU$1115,87,0)</f>
        <v>0</v>
      </c>
      <c r="AB736" s="44">
        <f>VLOOKUP(A736,'[2]BASE 2022'!$E$5:$EU$1115,86,0)</f>
        <v>0</v>
      </c>
    </row>
    <row r="737" spans="1:28" ht="17.25" customHeight="1" x14ac:dyDescent="0.3">
      <c r="A737" s="35">
        <v>729</v>
      </c>
      <c r="B737" s="17">
        <v>44582</v>
      </c>
      <c r="C737" s="18">
        <v>44586</v>
      </c>
      <c r="D737" s="31" t="s">
        <v>2476</v>
      </c>
      <c r="E737" s="20" t="s">
        <v>1367</v>
      </c>
      <c r="F737" s="20" t="s">
        <v>834</v>
      </c>
      <c r="G737" s="36">
        <v>31800000</v>
      </c>
      <c r="H737" s="19">
        <v>44766</v>
      </c>
      <c r="I737" s="21" t="s">
        <v>351</v>
      </c>
      <c r="J737" s="34" t="s">
        <v>2193</v>
      </c>
      <c r="K737" s="22"/>
      <c r="L737" s="37">
        <v>0</v>
      </c>
      <c r="M737" s="25">
        <v>0</v>
      </c>
      <c r="N737" s="24">
        <f t="shared" si="47"/>
        <v>31800000</v>
      </c>
      <c r="O737" s="39">
        <v>1</v>
      </c>
      <c r="P737" s="27"/>
      <c r="Q737" s="28"/>
      <c r="R737" s="38"/>
      <c r="T737" s="19">
        <v>44586</v>
      </c>
      <c r="V737" s="45">
        <f t="shared" si="48"/>
        <v>180</v>
      </c>
      <c r="W737" s="44">
        <v>44772</v>
      </c>
      <c r="X737" s="46">
        <f t="shared" si="49"/>
        <v>186</v>
      </c>
      <c r="Y737" s="47">
        <f t="shared" si="50"/>
        <v>1.0333333333333334</v>
      </c>
      <c r="AA737" s="44">
        <f>VLOOKUP(A737,'[2]BASE 2022'!$E$5:$EU$1115,87,0)</f>
        <v>0</v>
      </c>
      <c r="AB737" s="44">
        <f>VLOOKUP(A737,'[2]BASE 2022'!$E$5:$EU$1115,86,0)</f>
        <v>0</v>
      </c>
    </row>
    <row r="738" spans="1:28" ht="17.25" customHeight="1" x14ac:dyDescent="0.3">
      <c r="A738" s="35">
        <v>730</v>
      </c>
      <c r="B738" s="17">
        <v>44582</v>
      </c>
      <c r="C738" s="18">
        <v>44586</v>
      </c>
      <c r="D738" s="31" t="s">
        <v>2476</v>
      </c>
      <c r="E738" s="20" t="s">
        <v>1368</v>
      </c>
      <c r="F738" s="20" t="s">
        <v>1135</v>
      </c>
      <c r="G738" s="36">
        <v>80300000</v>
      </c>
      <c r="H738" s="19">
        <v>44919</v>
      </c>
      <c r="I738" s="21" t="s">
        <v>351</v>
      </c>
      <c r="J738" s="34" t="s">
        <v>2194</v>
      </c>
      <c r="K738" s="22"/>
      <c r="L738" s="37">
        <v>0</v>
      </c>
      <c r="M738" s="25">
        <v>0</v>
      </c>
      <c r="N738" s="24">
        <f t="shared" si="47"/>
        <v>80300000</v>
      </c>
      <c r="O738" s="39">
        <v>0.55855855855855852</v>
      </c>
      <c r="P738" s="27"/>
      <c r="Q738" s="28"/>
      <c r="R738" s="38"/>
      <c r="T738" s="19">
        <v>44586</v>
      </c>
      <c r="V738" s="45">
        <f t="shared" si="48"/>
        <v>333</v>
      </c>
      <c r="W738" s="44">
        <v>44772</v>
      </c>
      <c r="X738" s="46">
        <f t="shared" si="49"/>
        <v>186</v>
      </c>
      <c r="Y738" s="47">
        <f t="shared" si="50"/>
        <v>0.55855855855855852</v>
      </c>
      <c r="AA738" s="44">
        <f>VLOOKUP(A738,'[2]BASE 2022'!$E$5:$EU$1115,87,0)</f>
        <v>0</v>
      </c>
      <c r="AB738" s="44">
        <f>VLOOKUP(A738,'[2]BASE 2022'!$E$5:$EU$1115,86,0)</f>
        <v>0</v>
      </c>
    </row>
    <row r="739" spans="1:28" ht="17.25" customHeight="1" x14ac:dyDescent="0.3">
      <c r="A739" s="35">
        <v>731</v>
      </c>
      <c r="B739" s="17">
        <v>44586</v>
      </c>
      <c r="C739" s="18">
        <v>44588</v>
      </c>
      <c r="D739" s="31" t="s">
        <v>2476</v>
      </c>
      <c r="E739" s="20" t="s">
        <v>1369</v>
      </c>
      <c r="F739" s="20" t="s">
        <v>919</v>
      </c>
      <c r="G739" s="36">
        <v>58300000</v>
      </c>
      <c r="H739" s="19">
        <v>44921</v>
      </c>
      <c r="I739" s="21" t="s">
        <v>351</v>
      </c>
      <c r="J739" s="34" t="s">
        <v>2195</v>
      </c>
      <c r="K739" s="22"/>
      <c r="L739" s="37">
        <v>0</v>
      </c>
      <c r="M739" s="25">
        <v>0</v>
      </c>
      <c r="N739" s="24">
        <f t="shared" si="47"/>
        <v>58300000</v>
      </c>
      <c r="O739" s="39">
        <v>0.55255255255255253</v>
      </c>
      <c r="P739" s="27"/>
      <c r="Q739" s="28"/>
      <c r="R739" s="38"/>
      <c r="T739" s="19">
        <v>44586</v>
      </c>
      <c r="V739" s="45">
        <f t="shared" si="48"/>
        <v>333</v>
      </c>
      <c r="W739" s="44">
        <v>44772</v>
      </c>
      <c r="X739" s="46">
        <f t="shared" si="49"/>
        <v>184</v>
      </c>
      <c r="Y739" s="47">
        <f t="shared" si="50"/>
        <v>0.55255255255255253</v>
      </c>
      <c r="AA739" s="44">
        <f>VLOOKUP(A739,'[2]BASE 2022'!$E$5:$EU$1115,87,0)</f>
        <v>0</v>
      </c>
      <c r="AB739" s="44">
        <f>VLOOKUP(A739,'[2]BASE 2022'!$E$5:$EU$1115,86,0)</f>
        <v>0</v>
      </c>
    </row>
    <row r="740" spans="1:28" ht="17.25" customHeight="1" x14ac:dyDescent="0.3">
      <c r="A740" s="35">
        <v>732</v>
      </c>
      <c r="B740" s="17">
        <v>44582</v>
      </c>
      <c r="C740" s="18">
        <v>44586</v>
      </c>
      <c r="D740" s="31" t="s">
        <v>2476</v>
      </c>
      <c r="E740" s="20" t="s">
        <v>1370</v>
      </c>
      <c r="F740" s="20" t="s">
        <v>294</v>
      </c>
      <c r="G740" s="36">
        <v>64596450</v>
      </c>
      <c r="H740" s="19">
        <v>44928</v>
      </c>
      <c r="I740" s="21" t="s">
        <v>351</v>
      </c>
      <c r="J740" s="34" t="s">
        <v>2196</v>
      </c>
      <c r="K740" s="22"/>
      <c r="L740" s="37">
        <v>0</v>
      </c>
      <c r="M740" s="25">
        <v>0</v>
      </c>
      <c r="N740" s="24">
        <f t="shared" si="47"/>
        <v>64596450</v>
      </c>
      <c r="O740" s="39">
        <v>0.54385964912280704</v>
      </c>
      <c r="P740" s="27"/>
      <c r="Q740" s="28"/>
      <c r="R740" s="38"/>
      <c r="T740" s="19">
        <v>44585</v>
      </c>
      <c r="V740" s="45">
        <f t="shared" si="48"/>
        <v>342</v>
      </c>
      <c r="W740" s="44">
        <v>44772</v>
      </c>
      <c r="X740" s="46">
        <f t="shared" si="49"/>
        <v>186</v>
      </c>
      <c r="Y740" s="47">
        <f t="shared" si="50"/>
        <v>0.54385964912280704</v>
      </c>
      <c r="AA740" s="44">
        <f>VLOOKUP(A740,'[2]BASE 2022'!$E$5:$EU$1115,87,0)</f>
        <v>0</v>
      </c>
      <c r="AB740" s="44">
        <f>VLOOKUP(A740,'[2]BASE 2022'!$E$5:$EU$1115,86,0)</f>
        <v>0</v>
      </c>
    </row>
    <row r="741" spans="1:28" ht="17.25" customHeight="1" x14ac:dyDescent="0.3">
      <c r="A741" s="35">
        <v>733</v>
      </c>
      <c r="B741" s="17">
        <v>44586</v>
      </c>
      <c r="C741" s="18">
        <v>44587</v>
      </c>
      <c r="D741" s="31" t="s">
        <v>2476</v>
      </c>
      <c r="E741" s="20" t="s">
        <v>2407</v>
      </c>
      <c r="F741" s="20" t="s">
        <v>1091</v>
      </c>
      <c r="G741" s="36">
        <v>64596450</v>
      </c>
      <c r="H741" s="19">
        <v>44929</v>
      </c>
      <c r="I741" s="21" t="s">
        <v>351</v>
      </c>
      <c r="J741" s="34" t="s">
        <v>2197</v>
      </c>
      <c r="K741" s="22"/>
      <c r="L741" s="37">
        <v>0</v>
      </c>
      <c r="M741" s="25">
        <v>0</v>
      </c>
      <c r="N741" s="24">
        <f t="shared" si="47"/>
        <v>64596450</v>
      </c>
      <c r="O741" s="39">
        <v>0.54093567251461994</v>
      </c>
      <c r="P741" s="27"/>
      <c r="Q741" s="28"/>
      <c r="R741" s="38"/>
      <c r="T741" s="19">
        <v>44587</v>
      </c>
      <c r="V741" s="45">
        <f t="shared" si="48"/>
        <v>342</v>
      </c>
      <c r="W741" s="44">
        <v>44772</v>
      </c>
      <c r="X741" s="46">
        <f t="shared" si="49"/>
        <v>185</v>
      </c>
      <c r="Y741" s="47">
        <f t="shared" si="50"/>
        <v>0.54093567251461994</v>
      </c>
      <c r="AA741" s="44">
        <f>VLOOKUP(A741,'[2]BASE 2022'!$E$5:$EU$1115,87,0)</f>
        <v>0</v>
      </c>
      <c r="AB741" s="44">
        <f>VLOOKUP(A741,'[2]BASE 2022'!$E$5:$EU$1115,86,0)</f>
        <v>0</v>
      </c>
    </row>
    <row r="742" spans="1:28" ht="17.25" customHeight="1" x14ac:dyDescent="0.3">
      <c r="A742" s="35">
        <v>734</v>
      </c>
      <c r="B742" s="17">
        <v>44586</v>
      </c>
      <c r="C742" s="18">
        <v>44587</v>
      </c>
      <c r="D742" s="31" t="s">
        <v>2476</v>
      </c>
      <c r="E742" s="20" t="s">
        <v>1371</v>
      </c>
      <c r="F742" s="20" t="s">
        <v>1091</v>
      </c>
      <c r="G742" s="36">
        <v>64596450</v>
      </c>
      <c r="H742" s="19">
        <v>44929</v>
      </c>
      <c r="I742" s="21" t="s">
        <v>351</v>
      </c>
      <c r="J742" s="34" t="s">
        <v>2198</v>
      </c>
      <c r="K742" s="22"/>
      <c r="L742" s="37">
        <v>0</v>
      </c>
      <c r="M742" s="25">
        <v>0</v>
      </c>
      <c r="N742" s="24">
        <f t="shared" si="47"/>
        <v>64596450</v>
      </c>
      <c r="O742" s="39">
        <v>0.54093567251461994</v>
      </c>
      <c r="P742" s="27"/>
      <c r="Q742" s="28"/>
      <c r="R742" s="38"/>
      <c r="T742" s="19">
        <v>44587</v>
      </c>
      <c r="V742" s="45">
        <f t="shared" si="48"/>
        <v>342</v>
      </c>
      <c r="W742" s="44">
        <v>44772</v>
      </c>
      <c r="X742" s="46">
        <f t="shared" si="49"/>
        <v>185</v>
      </c>
      <c r="Y742" s="47">
        <f t="shared" si="50"/>
        <v>0.54093567251461994</v>
      </c>
      <c r="AA742" s="44">
        <f>VLOOKUP(A742,'[2]BASE 2022'!$E$5:$EU$1115,87,0)</f>
        <v>0</v>
      </c>
      <c r="AB742" s="44">
        <f>VLOOKUP(A742,'[2]BASE 2022'!$E$5:$EU$1115,86,0)</f>
        <v>0</v>
      </c>
    </row>
    <row r="743" spans="1:28" ht="17.25" customHeight="1" x14ac:dyDescent="0.3">
      <c r="A743" s="35">
        <v>735</v>
      </c>
      <c r="B743" s="17">
        <v>44582</v>
      </c>
      <c r="C743" s="18">
        <v>44586</v>
      </c>
      <c r="D743" s="31" t="s">
        <v>2476</v>
      </c>
      <c r="E743" s="20" t="s">
        <v>313</v>
      </c>
      <c r="F743" s="20" t="s">
        <v>312</v>
      </c>
      <c r="G743" s="36">
        <v>64596450</v>
      </c>
      <c r="H743" s="19">
        <v>44929</v>
      </c>
      <c r="I743" s="21" t="s">
        <v>351</v>
      </c>
      <c r="J743" s="34" t="s">
        <v>2199</v>
      </c>
      <c r="K743" s="22"/>
      <c r="L743" s="37">
        <v>0</v>
      </c>
      <c r="M743" s="25">
        <v>0</v>
      </c>
      <c r="N743" s="24">
        <f t="shared" si="47"/>
        <v>64596450</v>
      </c>
      <c r="O743" s="39">
        <v>0.54227405247813409</v>
      </c>
      <c r="P743" s="27"/>
      <c r="Q743" s="28"/>
      <c r="R743" s="38"/>
      <c r="T743" s="19">
        <v>44585</v>
      </c>
      <c r="V743" s="45">
        <f t="shared" si="48"/>
        <v>343</v>
      </c>
      <c r="W743" s="44">
        <v>44772</v>
      </c>
      <c r="X743" s="46">
        <f t="shared" si="49"/>
        <v>186</v>
      </c>
      <c r="Y743" s="47">
        <f t="shared" si="50"/>
        <v>0.54227405247813409</v>
      </c>
      <c r="AA743" s="44">
        <f>VLOOKUP(A743,'[2]BASE 2022'!$E$5:$EU$1115,87,0)</f>
        <v>0</v>
      </c>
      <c r="AB743" s="44">
        <f>VLOOKUP(A743,'[2]BASE 2022'!$E$5:$EU$1115,86,0)</f>
        <v>0</v>
      </c>
    </row>
    <row r="744" spans="1:28" ht="17.25" customHeight="1" x14ac:dyDescent="0.3">
      <c r="A744" s="35">
        <v>736</v>
      </c>
      <c r="B744" s="17">
        <v>44585</v>
      </c>
      <c r="C744" s="18">
        <v>44586</v>
      </c>
      <c r="D744" s="31" t="s">
        <v>2476</v>
      </c>
      <c r="E744" s="20" t="s">
        <v>534</v>
      </c>
      <c r="F744" s="20" t="s">
        <v>1136</v>
      </c>
      <c r="G744" s="36">
        <v>50470000</v>
      </c>
      <c r="H744" s="19">
        <v>44797</v>
      </c>
      <c r="I744" s="21" t="s">
        <v>351</v>
      </c>
      <c r="J744" s="34" t="s">
        <v>2200</v>
      </c>
      <c r="K744" s="22"/>
      <c r="L744" s="37">
        <v>0</v>
      </c>
      <c r="M744" s="25">
        <v>0</v>
      </c>
      <c r="N744" s="24">
        <f t="shared" si="47"/>
        <v>50470000</v>
      </c>
      <c r="O744" s="39">
        <v>0.88151658767772512</v>
      </c>
      <c r="P744" s="27"/>
      <c r="Q744" s="28"/>
      <c r="R744" s="38"/>
      <c r="T744" s="19">
        <v>44585</v>
      </c>
      <c r="V744" s="45">
        <f t="shared" si="48"/>
        <v>211</v>
      </c>
      <c r="W744" s="44">
        <v>44772</v>
      </c>
      <c r="X744" s="46">
        <f t="shared" si="49"/>
        <v>186</v>
      </c>
      <c r="Y744" s="47">
        <f t="shared" si="50"/>
        <v>0.88151658767772512</v>
      </c>
      <c r="AA744" s="44">
        <f>VLOOKUP(A744,'[2]BASE 2022'!$E$5:$EU$1115,87,0)</f>
        <v>0</v>
      </c>
      <c r="AB744" s="44">
        <f>VLOOKUP(A744,'[2]BASE 2022'!$E$5:$EU$1115,86,0)</f>
        <v>0</v>
      </c>
    </row>
    <row r="745" spans="1:28" ht="17.25" customHeight="1" x14ac:dyDescent="0.3">
      <c r="A745" s="35">
        <v>737</v>
      </c>
      <c r="B745" s="17">
        <v>44582</v>
      </c>
      <c r="C745" s="18">
        <v>44586</v>
      </c>
      <c r="D745" s="31" t="s">
        <v>2476</v>
      </c>
      <c r="E745" s="20" t="s">
        <v>1372</v>
      </c>
      <c r="F745" s="20" t="s">
        <v>1137</v>
      </c>
      <c r="G745" s="36">
        <v>64596450</v>
      </c>
      <c r="H745" s="19">
        <v>44928</v>
      </c>
      <c r="I745" s="21" t="s">
        <v>351</v>
      </c>
      <c r="J745" s="34" t="s">
        <v>2201</v>
      </c>
      <c r="K745" s="22"/>
      <c r="L745" s="37">
        <v>0</v>
      </c>
      <c r="M745" s="25">
        <v>0</v>
      </c>
      <c r="N745" s="24">
        <f t="shared" si="47"/>
        <v>64596450</v>
      </c>
      <c r="O745" s="39">
        <v>0.54385964912280704</v>
      </c>
      <c r="P745" s="27"/>
      <c r="Q745" s="28"/>
      <c r="R745" s="38"/>
      <c r="T745" s="19">
        <v>44585</v>
      </c>
      <c r="V745" s="45">
        <f t="shared" si="48"/>
        <v>342</v>
      </c>
      <c r="W745" s="44">
        <v>44772</v>
      </c>
      <c r="X745" s="46">
        <f t="shared" si="49"/>
        <v>186</v>
      </c>
      <c r="Y745" s="47">
        <f t="shared" si="50"/>
        <v>0.54385964912280704</v>
      </c>
      <c r="AA745" s="44">
        <f>VLOOKUP(A745,'[2]BASE 2022'!$E$5:$EU$1115,87,0)</f>
        <v>0</v>
      </c>
      <c r="AB745" s="44">
        <f>VLOOKUP(A745,'[2]BASE 2022'!$E$5:$EU$1115,86,0)</f>
        <v>0</v>
      </c>
    </row>
    <row r="746" spans="1:28" ht="17.25" customHeight="1" x14ac:dyDescent="0.3">
      <c r="A746" s="35">
        <v>738</v>
      </c>
      <c r="B746" s="17">
        <v>44582</v>
      </c>
      <c r="C746" s="18">
        <v>44586</v>
      </c>
      <c r="D746" s="31" t="s">
        <v>2477</v>
      </c>
      <c r="E746" s="20" t="s">
        <v>1373</v>
      </c>
      <c r="F746" s="20" t="s">
        <v>1138</v>
      </c>
      <c r="G746" s="36">
        <v>31460000</v>
      </c>
      <c r="H746" s="19">
        <v>44919</v>
      </c>
      <c r="I746" s="21" t="s">
        <v>351</v>
      </c>
      <c r="J746" s="34" t="s">
        <v>2202</v>
      </c>
      <c r="K746" s="22"/>
      <c r="L746" s="37">
        <v>0</v>
      </c>
      <c r="M746" s="25">
        <v>0</v>
      </c>
      <c r="N746" s="24">
        <f t="shared" si="47"/>
        <v>31460000</v>
      </c>
      <c r="O746" s="39">
        <v>0.55855855855855852</v>
      </c>
      <c r="P746" s="27"/>
      <c r="Q746" s="28"/>
      <c r="R746" s="38"/>
      <c r="T746" s="19">
        <v>44585</v>
      </c>
      <c r="V746" s="45">
        <f t="shared" si="48"/>
        <v>333</v>
      </c>
      <c r="W746" s="44">
        <v>44772</v>
      </c>
      <c r="X746" s="46">
        <f t="shared" si="49"/>
        <v>186</v>
      </c>
      <c r="Y746" s="47">
        <f t="shared" si="50"/>
        <v>0.55855855855855852</v>
      </c>
      <c r="AA746" s="44">
        <f>VLOOKUP(A746,'[2]BASE 2022'!$E$5:$EU$1115,87,0)</f>
        <v>0</v>
      </c>
      <c r="AB746" s="44">
        <f>VLOOKUP(A746,'[2]BASE 2022'!$E$5:$EU$1115,86,0)</f>
        <v>0</v>
      </c>
    </row>
    <row r="747" spans="1:28" ht="17.25" customHeight="1" x14ac:dyDescent="0.3">
      <c r="A747" s="35">
        <v>739</v>
      </c>
      <c r="B747" s="17">
        <v>44582</v>
      </c>
      <c r="C747" s="18">
        <v>44586</v>
      </c>
      <c r="D747" s="31" t="s">
        <v>2476</v>
      </c>
      <c r="E747" s="20" t="s">
        <v>1374</v>
      </c>
      <c r="F747" s="20" t="s">
        <v>258</v>
      </c>
      <c r="G747" s="36">
        <v>65739750</v>
      </c>
      <c r="H747" s="19">
        <v>44934</v>
      </c>
      <c r="I747" s="21" t="s">
        <v>351</v>
      </c>
      <c r="J747" s="34" t="s">
        <v>2203</v>
      </c>
      <c r="K747" s="22"/>
      <c r="L747" s="37">
        <v>0</v>
      </c>
      <c r="M747" s="25">
        <v>0</v>
      </c>
      <c r="N747" s="24">
        <f t="shared" si="47"/>
        <v>65739750</v>
      </c>
      <c r="O747" s="39">
        <v>0.53448275862068961</v>
      </c>
      <c r="P747" s="27"/>
      <c r="Q747" s="28"/>
      <c r="R747" s="38"/>
      <c r="T747" s="19">
        <v>44585</v>
      </c>
      <c r="V747" s="45">
        <f t="shared" si="48"/>
        <v>348</v>
      </c>
      <c r="W747" s="44">
        <v>44772</v>
      </c>
      <c r="X747" s="46">
        <f t="shared" si="49"/>
        <v>186</v>
      </c>
      <c r="Y747" s="47">
        <f t="shared" si="50"/>
        <v>0.53448275862068961</v>
      </c>
      <c r="AA747" s="44">
        <f>VLOOKUP(A747,'[2]BASE 2022'!$E$5:$EU$1115,87,0)</f>
        <v>0</v>
      </c>
      <c r="AB747" s="44">
        <f>VLOOKUP(A747,'[2]BASE 2022'!$E$5:$EU$1115,86,0)</f>
        <v>0</v>
      </c>
    </row>
    <row r="748" spans="1:28" ht="17.25" customHeight="1" x14ac:dyDescent="0.3">
      <c r="A748" s="35">
        <v>740</v>
      </c>
      <c r="B748" s="17">
        <v>44582</v>
      </c>
      <c r="C748" s="18">
        <v>44585</v>
      </c>
      <c r="D748" s="31" t="s">
        <v>2476</v>
      </c>
      <c r="E748" s="20" t="s">
        <v>1375</v>
      </c>
      <c r="F748" s="20" t="s">
        <v>1139</v>
      </c>
      <c r="G748" s="36">
        <v>79200000</v>
      </c>
      <c r="H748" s="19">
        <v>44918</v>
      </c>
      <c r="I748" s="21" t="s">
        <v>351</v>
      </c>
      <c r="J748" s="34" t="s">
        <v>2204</v>
      </c>
      <c r="K748" s="22"/>
      <c r="L748" s="37">
        <v>0</v>
      </c>
      <c r="M748" s="25">
        <v>0</v>
      </c>
      <c r="N748" s="24">
        <f t="shared" si="47"/>
        <v>79200000</v>
      </c>
      <c r="O748" s="39">
        <v>0.56156156156156156</v>
      </c>
      <c r="P748" s="27"/>
      <c r="Q748" s="28"/>
      <c r="R748" s="38"/>
      <c r="T748" s="19">
        <v>44585</v>
      </c>
      <c r="V748" s="45">
        <f t="shared" si="48"/>
        <v>333</v>
      </c>
      <c r="W748" s="44">
        <v>44772</v>
      </c>
      <c r="X748" s="46">
        <f t="shared" si="49"/>
        <v>187</v>
      </c>
      <c r="Y748" s="47">
        <f t="shared" si="50"/>
        <v>0.56156156156156156</v>
      </c>
      <c r="AA748" s="44">
        <f>VLOOKUP(A748,'[2]BASE 2022'!$E$5:$EU$1115,87,0)</f>
        <v>0</v>
      </c>
      <c r="AB748" s="44">
        <f>VLOOKUP(A748,'[2]BASE 2022'!$E$5:$EU$1115,86,0)</f>
        <v>0</v>
      </c>
    </row>
    <row r="749" spans="1:28" ht="17.25" customHeight="1" x14ac:dyDescent="0.3">
      <c r="A749" s="35">
        <v>741</v>
      </c>
      <c r="B749" s="17">
        <v>44582</v>
      </c>
      <c r="C749" s="18">
        <v>44586</v>
      </c>
      <c r="D749" s="31" t="s">
        <v>2477</v>
      </c>
      <c r="E749" s="20" t="s">
        <v>441</v>
      </c>
      <c r="F749" s="20" t="s">
        <v>1140</v>
      </c>
      <c r="G749" s="36">
        <v>21600000</v>
      </c>
      <c r="H749" s="19">
        <v>44766</v>
      </c>
      <c r="I749" s="21" t="s">
        <v>351</v>
      </c>
      <c r="J749" s="34" t="s">
        <v>2205</v>
      </c>
      <c r="K749" s="22"/>
      <c r="L749" s="37">
        <v>0</v>
      </c>
      <c r="M749" s="25">
        <v>0</v>
      </c>
      <c r="N749" s="24">
        <f t="shared" si="47"/>
        <v>21600000</v>
      </c>
      <c r="O749" s="39">
        <v>1</v>
      </c>
      <c r="P749" s="27"/>
      <c r="Q749" s="28"/>
      <c r="R749" s="38"/>
      <c r="T749" s="19">
        <v>44585</v>
      </c>
      <c r="V749" s="45">
        <f t="shared" si="48"/>
        <v>180</v>
      </c>
      <c r="W749" s="44">
        <v>44772</v>
      </c>
      <c r="X749" s="46">
        <f t="shared" si="49"/>
        <v>186</v>
      </c>
      <c r="Y749" s="47">
        <f t="shared" si="50"/>
        <v>1.0333333333333334</v>
      </c>
      <c r="AA749" s="44">
        <f>VLOOKUP(A749,'[2]BASE 2022'!$E$5:$EU$1115,87,0)</f>
        <v>0</v>
      </c>
      <c r="AB749" s="44">
        <f>VLOOKUP(A749,'[2]BASE 2022'!$E$5:$EU$1115,86,0)</f>
        <v>0</v>
      </c>
    </row>
    <row r="750" spans="1:28" ht="17.25" customHeight="1" x14ac:dyDescent="0.3">
      <c r="A750" s="35">
        <v>742</v>
      </c>
      <c r="B750" s="17">
        <v>44582</v>
      </c>
      <c r="C750" s="18">
        <v>44589</v>
      </c>
      <c r="D750" s="31" t="s">
        <v>2476</v>
      </c>
      <c r="E750" s="20" t="s">
        <v>1376</v>
      </c>
      <c r="F750" s="20" t="s">
        <v>1141</v>
      </c>
      <c r="G750" s="36">
        <v>60276667</v>
      </c>
      <c r="H750" s="19">
        <v>44927</v>
      </c>
      <c r="I750" s="21" t="s">
        <v>351</v>
      </c>
      <c r="J750" s="34" t="s">
        <v>2206</v>
      </c>
      <c r="K750" s="22"/>
      <c r="L750" s="37">
        <v>0</v>
      </c>
      <c r="M750" s="25">
        <v>0</v>
      </c>
      <c r="N750" s="24">
        <f t="shared" si="47"/>
        <v>60276667</v>
      </c>
      <c r="O750" s="39">
        <v>0.54142011834319526</v>
      </c>
      <c r="P750" s="27"/>
      <c r="Q750" s="28"/>
      <c r="R750" s="38"/>
      <c r="T750" s="19">
        <v>44585</v>
      </c>
      <c r="V750" s="45">
        <f t="shared" si="48"/>
        <v>338</v>
      </c>
      <c r="W750" s="44">
        <v>44772</v>
      </c>
      <c r="X750" s="46">
        <f t="shared" si="49"/>
        <v>183</v>
      </c>
      <c r="Y750" s="47">
        <f t="shared" si="50"/>
        <v>0.54142011834319526</v>
      </c>
      <c r="AA750" s="44">
        <f>VLOOKUP(A750,'[2]BASE 2022'!$E$5:$EU$1115,87,0)</f>
        <v>0</v>
      </c>
      <c r="AB750" s="44">
        <f>VLOOKUP(A750,'[2]BASE 2022'!$E$5:$EU$1115,86,0)</f>
        <v>0</v>
      </c>
    </row>
    <row r="751" spans="1:28" ht="17.25" customHeight="1" x14ac:dyDescent="0.3">
      <c r="A751" s="35">
        <v>743</v>
      </c>
      <c r="B751" s="17">
        <v>44582</v>
      </c>
      <c r="C751" s="18">
        <v>44586</v>
      </c>
      <c r="D751" s="31" t="s">
        <v>2476</v>
      </c>
      <c r="E751" s="20" t="s">
        <v>439</v>
      </c>
      <c r="F751" s="20" t="s">
        <v>1142</v>
      </c>
      <c r="G751" s="36">
        <v>50700000</v>
      </c>
      <c r="H751" s="19">
        <v>44927</v>
      </c>
      <c r="I751" s="21" t="s">
        <v>351</v>
      </c>
      <c r="J751" s="34" t="s">
        <v>2207</v>
      </c>
      <c r="K751" s="22"/>
      <c r="L751" s="37">
        <v>0</v>
      </c>
      <c r="M751" s="25">
        <v>0</v>
      </c>
      <c r="N751" s="24">
        <f t="shared" si="47"/>
        <v>50700000</v>
      </c>
      <c r="O751" s="39">
        <v>0.54545454545454541</v>
      </c>
      <c r="P751" s="27"/>
      <c r="Q751" s="28"/>
      <c r="R751" s="38"/>
      <c r="T751" s="19">
        <v>44585</v>
      </c>
      <c r="V751" s="45">
        <f t="shared" si="48"/>
        <v>341</v>
      </c>
      <c r="W751" s="44">
        <v>44772</v>
      </c>
      <c r="X751" s="46">
        <f t="shared" si="49"/>
        <v>186</v>
      </c>
      <c r="Y751" s="47">
        <f t="shared" si="50"/>
        <v>0.54545454545454541</v>
      </c>
      <c r="AA751" s="44">
        <f>VLOOKUP(A751,'[2]BASE 2022'!$E$5:$EU$1115,87,0)</f>
        <v>0</v>
      </c>
      <c r="AB751" s="44">
        <f>VLOOKUP(A751,'[2]BASE 2022'!$E$5:$EU$1115,86,0)</f>
        <v>0</v>
      </c>
    </row>
    <row r="752" spans="1:28" ht="17.25" customHeight="1" x14ac:dyDescent="0.3">
      <c r="A752" s="35">
        <v>745</v>
      </c>
      <c r="B752" s="17">
        <v>44585</v>
      </c>
      <c r="C752" s="18">
        <v>44586</v>
      </c>
      <c r="D752" s="31" t="s">
        <v>2477</v>
      </c>
      <c r="E752" s="20" t="s">
        <v>1377</v>
      </c>
      <c r="F752" s="20" t="s">
        <v>1143</v>
      </c>
      <c r="G752" s="36">
        <v>46193333</v>
      </c>
      <c r="H752" s="19">
        <v>44927</v>
      </c>
      <c r="I752" s="21" t="s">
        <v>351</v>
      </c>
      <c r="J752" s="34" t="s">
        <v>2208</v>
      </c>
      <c r="K752" s="22"/>
      <c r="L752" s="37">
        <v>0</v>
      </c>
      <c r="M752" s="25">
        <v>0</v>
      </c>
      <c r="N752" s="24">
        <f t="shared" si="47"/>
        <v>46193333</v>
      </c>
      <c r="O752" s="39">
        <v>0.54545454545454541</v>
      </c>
      <c r="P752" s="27"/>
      <c r="Q752" s="28"/>
      <c r="R752" s="38"/>
      <c r="T752" s="19">
        <v>44585</v>
      </c>
      <c r="V752" s="45">
        <f t="shared" si="48"/>
        <v>341</v>
      </c>
      <c r="W752" s="44">
        <v>44772</v>
      </c>
      <c r="X752" s="46">
        <f t="shared" si="49"/>
        <v>186</v>
      </c>
      <c r="Y752" s="47">
        <f t="shared" si="50"/>
        <v>0.54545454545454541</v>
      </c>
      <c r="AA752" s="44">
        <f>VLOOKUP(A752,'[2]BASE 2022'!$E$5:$EU$1115,87,0)</f>
        <v>0</v>
      </c>
      <c r="AB752" s="44">
        <f>VLOOKUP(A752,'[2]BASE 2022'!$E$5:$EU$1115,86,0)</f>
        <v>0</v>
      </c>
    </row>
    <row r="753" spans="1:28" ht="17.25" customHeight="1" x14ac:dyDescent="0.3">
      <c r="A753" s="35">
        <v>746</v>
      </c>
      <c r="B753" s="17">
        <v>44585</v>
      </c>
      <c r="C753" s="18">
        <v>44586</v>
      </c>
      <c r="D753" s="31" t="s">
        <v>2476</v>
      </c>
      <c r="E753" s="20" t="s">
        <v>526</v>
      </c>
      <c r="F753" s="20" t="s">
        <v>901</v>
      </c>
      <c r="G753" s="36">
        <v>74800000</v>
      </c>
      <c r="H753" s="19">
        <v>44919</v>
      </c>
      <c r="I753" s="21" t="s">
        <v>351</v>
      </c>
      <c r="J753" s="34" t="s">
        <v>2209</v>
      </c>
      <c r="K753" s="22"/>
      <c r="L753" s="37">
        <v>0</v>
      </c>
      <c r="M753" s="25">
        <v>0</v>
      </c>
      <c r="N753" s="24">
        <f t="shared" si="47"/>
        <v>74800000</v>
      </c>
      <c r="O753" s="39">
        <v>0.55855855855855852</v>
      </c>
      <c r="P753" s="27"/>
      <c r="Q753" s="28"/>
      <c r="R753" s="38"/>
      <c r="T753" s="19">
        <v>44585</v>
      </c>
      <c r="V753" s="45">
        <f t="shared" si="48"/>
        <v>333</v>
      </c>
      <c r="W753" s="44">
        <v>44772</v>
      </c>
      <c r="X753" s="46">
        <f t="shared" si="49"/>
        <v>186</v>
      </c>
      <c r="Y753" s="47">
        <f t="shared" si="50"/>
        <v>0.55855855855855852</v>
      </c>
      <c r="AA753" s="44">
        <f>VLOOKUP(A753,'[2]BASE 2022'!$E$5:$EU$1115,87,0)</f>
        <v>0</v>
      </c>
      <c r="AB753" s="44">
        <f>VLOOKUP(A753,'[2]BASE 2022'!$E$5:$EU$1115,86,0)</f>
        <v>0</v>
      </c>
    </row>
    <row r="754" spans="1:28" ht="17.25" customHeight="1" x14ac:dyDescent="0.3">
      <c r="A754" s="35">
        <v>747</v>
      </c>
      <c r="B754" s="17">
        <v>44585</v>
      </c>
      <c r="C754" s="18">
        <v>44586</v>
      </c>
      <c r="D754" s="31" t="s">
        <v>2476</v>
      </c>
      <c r="E754" s="20" t="s">
        <v>1378</v>
      </c>
      <c r="F754" s="20" t="s">
        <v>1144</v>
      </c>
      <c r="G754" s="36">
        <v>82258000</v>
      </c>
      <c r="H754" s="19">
        <v>44919</v>
      </c>
      <c r="I754" s="21" t="s">
        <v>351</v>
      </c>
      <c r="J754" s="34" t="s">
        <v>2210</v>
      </c>
      <c r="K754" s="22"/>
      <c r="L754" s="37">
        <v>0</v>
      </c>
      <c r="M754" s="25">
        <v>0</v>
      </c>
      <c r="N754" s="24">
        <f t="shared" si="47"/>
        <v>82258000</v>
      </c>
      <c r="O754" s="39">
        <v>0.55855855855855852</v>
      </c>
      <c r="P754" s="27"/>
      <c r="Q754" s="28"/>
      <c r="R754" s="38"/>
      <c r="T754" s="19">
        <v>44585</v>
      </c>
      <c r="V754" s="45">
        <f t="shared" si="48"/>
        <v>333</v>
      </c>
      <c r="W754" s="44">
        <v>44772</v>
      </c>
      <c r="X754" s="46">
        <f t="shared" si="49"/>
        <v>186</v>
      </c>
      <c r="Y754" s="47">
        <f t="shared" si="50"/>
        <v>0.55855855855855852</v>
      </c>
      <c r="AA754" s="44">
        <f>VLOOKUP(A754,'[2]BASE 2022'!$E$5:$EU$1115,87,0)</f>
        <v>0</v>
      </c>
      <c r="AB754" s="44">
        <f>VLOOKUP(A754,'[2]BASE 2022'!$E$5:$EU$1115,86,0)</f>
        <v>0</v>
      </c>
    </row>
    <row r="755" spans="1:28" ht="17.25" customHeight="1" x14ac:dyDescent="0.3">
      <c r="A755" s="35">
        <v>748</v>
      </c>
      <c r="B755" s="17">
        <v>44585</v>
      </c>
      <c r="C755" s="18">
        <v>44593</v>
      </c>
      <c r="D755" s="31" t="s">
        <v>2476</v>
      </c>
      <c r="E755" s="20" t="s">
        <v>2498</v>
      </c>
      <c r="F755" s="20" t="s">
        <v>712</v>
      </c>
      <c r="G755" s="36">
        <v>82258000</v>
      </c>
      <c r="H755" s="19">
        <v>44999</v>
      </c>
      <c r="I755" s="21" t="s">
        <v>351</v>
      </c>
      <c r="J755" s="34" t="s">
        <v>2211</v>
      </c>
      <c r="K755" s="22"/>
      <c r="L755" s="37">
        <v>0</v>
      </c>
      <c r="M755" s="25">
        <v>0</v>
      </c>
      <c r="N755" s="24">
        <f t="shared" si="47"/>
        <v>82258000</v>
      </c>
      <c r="O755" s="39">
        <v>0.44088669950738918</v>
      </c>
      <c r="P755" s="27"/>
      <c r="Q755" s="28"/>
      <c r="R755" s="38"/>
      <c r="T755" s="19">
        <v>44585</v>
      </c>
      <c r="V755" s="45">
        <f t="shared" si="48"/>
        <v>406</v>
      </c>
      <c r="W755" s="44">
        <v>44772</v>
      </c>
      <c r="X755" s="46">
        <f t="shared" si="49"/>
        <v>179</v>
      </c>
      <c r="Y755" s="47">
        <f t="shared" si="50"/>
        <v>0.44088669950738918</v>
      </c>
      <c r="AA755" s="44">
        <f>VLOOKUP(A755,'[2]BASE 2022'!$E$5:$EU$1115,87,0)</f>
        <v>0</v>
      </c>
      <c r="AB755" s="44">
        <f>VLOOKUP(A755,'[2]BASE 2022'!$E$5:$EU$1115,86,0)</f>
        <v>0</v>
      </c>
    </row>
    <row r="756" spans="1:28" ht="17.25" customHeight="1" x14ac:dyDescent="0.3">
      <c r="A756" s="35">
        <v>749</v>
      </c>
      <c r="B756" s="17">
        <v>44585</v>
      </c>
      <c r="C756" s="18">
        <v>44586</v>
      </c>
      <c r="D756" s="31" t="s">
        <v>2476</v>
      </c>
      <c r="E756" s="20" t="s">
        <v>1379</v>
      </c>
      <c r="F756" s="20" t="s">
        <v>1145</v>
      </c>
      <c r="G756" s="36">
        <v>73700000</v>
      </c>
      <c r="H756" s="19">
        <v>44919</v>
      </c>
      <c r="I756" s="21" t="s">
        <v>351</v>
      </c>
      <c r="J756" s="34" t="s">
        <v>2212</v>
      </c>
      <c r="K756" s="22"/>
      <c r="L756" s="37">
        <v>0</v>
      </c>
      <c r="M756" s="25">
        <v>0</v>
      </c>
      <c r="N756" s="24">
        <f t="shared" si="47"/>
        <v>73700000</v>
      </c>
      <c r="O756" s="39">
        <v>0.55855855855855852</v>
      </c>
      <c r="P756" s="27"/>
      <c r="Q756" s="28"/>
      <c r="R756" s="38"/>
      <c r="T756" s="19">
        <v>44585</v>
      </c>
      <c r="V756" s="45">
        <f t="shared" si="48"/>
        <v>333</v>
      </c>
      <c r="W756" s="44">
        <v>44772</v>
      </c>
      <c r="X756" s="46">
        <f t="shared" si="49"/>
        <v>186</v>
      </c>
      <c r="Y756" s="47">
        <f t="shared" si="50"/>
        <v>0.55855855855855852</v>
      </c>
      <c r="AA756" s="44">
        <f>VLOOKUP(A756,'[2]BASE 2022'!$E$5:$EU$1115,87,0)</f>
        <v>0</v>
      </c>
      <c r="AB756" s="44">
        <f>VLOOKUP(A756,'[2]BASE 2022'!$E$5:$EU$1115,86,0)</f>
        <v>0</v>
      </c>
    </row>
    <row r="757" spans="1:28" ht="17.25" customHeight="1" x14ac:dyDescent="0.3">
      <c r="A757" s="35">
        <v>750</v>
      </c>
      <c r="B757" s="17">
        <v>44585</v>
      </c>
      <c r="C757" s="18">
        <v>44593</v>
      </c>
      <c r="D757" s="31" t="s">
        <v>2476</v>
      </c>
      <c r="E757" s="20" t="s">
        <v>410</v>
      </c>
      <c r="F757" s="20" t="s">
        <v>1146</v>
      </c>
      <c r="G757" s="36">
        <v>95000000</v>
      </c>
      <c r="H757" s="19">
        <v>44881</v>
      </c>
      <c r="I757" s="21" t="s">
        <v>351</v>
      </c>
      <c r="J757" s="34" t="s">
        <v>2213</v>
      </c>
      <c r="K757" s="22"/>
      <c r="L757" s="37">
        <v>0</v>
      </c>
      <c r="M757" s="25">
        <v>0</v>
      </c>
      <c r="N757" s="24">
        <f t="shared" si="47"/>
        <v>95000000</v>
      </c>
      <c r="O757" s="39">
        <v>0.62152777777777779</v>
      </c>
      <c r="P757" s="27"/>
      <c r="Q757" s="28"/>
      <c r="R757" s="38"/>
      <c r="T757" s="19">
        <v>44587</v>
      </c>
      <c r="V757" s="45">
        <f t="shared" si="48"/>
        <v>288</v>
      </c>
      <c r="W757" s="44">
        <v>44772</v>
      </c>
      <c r="X757" s="46">
        <f t="shared" si="49"/>
        <v>179</v>
      </c>
      <c r="Y757" s="47">
        <f t="shared" si="50"/>
        <v>0.62152777777777779</v>
      </c>
      <c r="AA757" s="44">
        <f>VLOOKUP(A757,'[2]BASE 2022'!$E$5:$EU$1115,87,0)</f>
        <v>0</v>
      </c>
      <c r="AB757" s="44">
        <f>VLOOKUP(A757,'[2]BASE 2022'!$E$5:$EU$1115,86,0)</f>
        <v>0</v>
      </c>
    </row>
    <row r="758" spans="1:28" ht="17.25" customHeight="1" x14ac:dyDescent="0.3">
      <c r="A758" s="35">
        <v>751</v>
      </c>
      <c r="B758" s="17">
        <v>44586</v>
      </c>
      <c r="C758" s="18">
        <v>44587</v>
      </c>
      <c r="D758" s="31" t="s">
        <v>2477</v>
      </c>
      <c r="E758" s="20" t="s">
        <v>1380</v>
      </c>
      <c r="F758" s="20" t="s">
        <v>1147</v>
      </c>
      <c r="G758" s="36">
        <v>32445000</v>
      </c>
      <c r="H758" s="19">
        <v>44859</v>
      </c>
      <c r="I758" s="21" t="s">
        <v>351</v>
      </c>
      <c r="J758" s="34" t="s">
        <v>2214</v>
      </c>
      <c r="K758" s="22"/>
      <c r="L758" s="37">
        <v>0</v>
      </c>
      <c r="M758" s="25">
        <v>0</v>
      </c>
      <c r="N758" s="24">
        <f t="shared" si="47"/>
        <v>32445000</v>
      </c>
      <c r="O758" s="39">
        <v>0.68014705882352944</v>
      </c>
      <c r="P758" s="27"/>
      <c r="Q758" s="28"/>
      <c r="R758" s="38"/>
      <c r="T758" s="19">
        <v>44587</v>
      </c>
      <c r="V758" s="45">
        <f t="shared" si="48"/>
        <v>272</v>
      </c>
      <c r="W758" s="44">
        <v>44772</v>
      </c>
      <c r="X758" s="46">
        <f t="shared" si="49"/>
        <v>185</v>
      </c>
      <c r="Y758" s="47">
        <f t="shared" si="50"/>
        <v>0.68014705882352944</v>
      </c>
      <c r="AA758" s="44">
        <f>VLOOKUP(A758,'[2]BASE 2022'!$E$5:$EU$1115,87,0)</f>
        <v>0</v>
      </c>
      <c r="AB758" s="44">
        <f>VLOOKUP(A758,'[2]BASE 2022'!$E$5:$EU$1115,86,0)</f>
        <v>0</v>
      </c>
    </row>
    <row r="759" spans="1:28" ht="17.25" customHeight="1" x14ac:dyDescent="0.3">
      <c r="A759" s="35">
        <v>752</v>
      </c>
      <c r="B759" s="17">
        <v>44585</v>
      </c>
      <c r="C759" s="18">
        <v>44586</v>
      </c>
      <c r="D759" s="31" t="s">
        <v>2476</v>
      </c>
      <c r="E759" s="20" t="s">
        <v>1381</v>
      </c>
      <c r="F759" s="20" t="s">
        <v>1148</v>
      </c>
      <c r="G759" s="36">
        <v>77250000</v>
      </c>
      <c r="H759" s="19">
        <v>44889</v>
      </c>
      <c r="I759" s="21" t="s">
        <v>351</v>
      </c>
      <c r="J759" s="34" t="s">
        <v>2215</v>
      </c>
      <c r="K759" s="22"/>
      <c r="L759" s="37">
        <v>0</v>
      </c>
      <c r="M759" s="25">
        <v>0</v>
      </c>
      <c r="N759" s="24">
        <f t="shared" si="47"/>
        <v>77250000</v>
      </c>
      <c r="O759" s="39">
        <v>0.61386138613861385</v>
      </c>
      <c r="P759" s="27"/>
      <c r="Q759" s="28"/>
      <c r="R759" s="38"/>
      <c r="T759" s="19">
        <v>44586</v>
      </c>
      <c r="V759" s="45">
        <f t="shared" si="48"/>
        <v>303</v>
      </c>
      <c r="W759" s="44">
        <v>44772</v>
      </c>
      <c r="X759" s="46">
        <f t="shared" si="49"/>
        <v>186</v>
      </c>
      <c r="Y759" s="47">
        <f t="shared" si="50"/>
        <v>0.61386138613861385</v>
      </c>
      <c r="AA759" s="44">
        <f>VLOOKUP(A759,'[2]BASE 2022'!$E$5:$EU$1115,87,0)</f>
        <v>0</v>
      </c>
      <c r="AB759" s="44">
        <f>VLOOKUP(A759,'[2]BASE 2022'!$E$5:$EU$1115,86,0)</f>
        <v>0</v>
      </c>
    </row>
    <row r="760" spans="1:28" ht="17.25" customHeight="1" x14ac:dyDescent="0.3">
      <c r="A760" s="35">
        <v>753</v>
      </c>
      <c r="B760" s="17">
        <v>44585</v>
      </c>
      <c r="C760" s="18">
        <v>44587</v>
      </c>
      <c r="D760" s="31" t="s">
        <v>2476</v>
      </c>
      <c r="E760" s="20" t="s">
        <v>1382</v>
      </c>
      <c r="F760" s="20" t="s">
        <v>1149</v>
      </c>
      <c r="G760" s="36">
        <v>71070000</v>
      </c>
      <c r="H760" s="19">
        <v>44936</v>
      </c>
      <c r="I760" s="21" t="s">
        <v>351</v>
      </c>
      <c r="J760" s="34" t="s">
        <v>2216</v>
      </c>
      <c r="K760" s="22"/>
      <c r="L760" s="37">
        <v>0</v>
      </c>
      <c r="M760" s="25">
        <v>0</v>
      </c>
      <c r="N760" s="24">
        <f t="shared" si="47"/>
        <v>71070000</v>
      </c>
      <c r="O760" s="39">
        <v>0.53008595988538687</v>
      </c>
      <c r="P760" s="27"/>
      <c r="Q760" s="28"/>
      <c r="R760" s="38"/>
      <c r="T760" s="19">
        <v>44587</v>
      </c>
      <c r="V760" s="45">
        <f t="shared" si="48"/>
        <v>349</v>
      </c>
      <c r="W760" s="44">
        <v>44772</v>
      </c>
      <c r="X760" s="46">
        <f t="shared" si="49"/>
        <v>185</v>
      </c>
      <c r="Y760" s="47">
        <f t="shared" si="50"/>
        <v>0.53008595988538687</v>
      </c>
      <c r="AA760" s="44">
        <f>VLOOKUP(A760,'[2]BASE 2022'!$E$5:$EU$1115,87,0)</f>
        <v>0</v>
      </c>
      <c r="AB760" s="44">
        <f>VLOOKUP(A760,'[2]BASE 2022'!$E$5:$EU$1115,86,0)</f>
        <v>0</v>
      </c>
    </row>
    <row r="761" spans="1:28" ht="17.25" customHeight="1" x14ac:dyDescent="0.3">
      <c r="A761" s="35">
        <v>754</v>
      </c>
      <c r="B761" s="17">
        <v>44586</v>
      </c>
      <c r="C761" s="18">
        <v>44588</v>
      </c>
      <c r="D761" s="31" t="s">
        <v>2476</v>
      </c>
      <c r="E761" s="20" t="s">
        <v>1383</v>
      </c>
      <c r="F761" s="20" t="s">
        <v>1095</v>
      </c>
      <c r="G761" s="36">
        <v>57783000</v>
      </c>
      <c r="H761" s="19">
        <v>44921</v>
      </c>
      <c r="I761" s="21" t="s">
        <v>351</v>
      </c>
      <c r="J761" s="34" t="s">
        <v>2217</v>
      </c>
      <c r="K761" s="22"/>
      <c r="L761" s="37">
        <v>0</v>
      </c>
      <c r="M761" s="25">
        <v>0</v>
      </c>
      <c r="N761" s="24">
        <f t="shared" si="47"/>
        <v>57783000</v>
      </c>
      <c r="O761" s="39">
        <v>0.55255255255255253</v>
      </c>
      <c r="P761" s="27"/>
      <c r="Q761" s="28"/>
      <c r="R761" s="38"/>
      <c r="T761" s="19">
        <v>44587</v>
      </c>
      <c r="V761" s="45">
        <f t="shared" si="48"/>
        <v>333</v>
      </c>
      <c r="W761" s="44">
        <v>44772</v>
      </c>
      <c r="X761" s="46">
        <f t="shared" si="49"/>
        <v>184</v>
      </c>
      <c r="Y761" s="47">
        <f t="shared" si="50"/>
        <v>0.55255255255255253</v>
      </c>
      <c r="AA761" s="44">
        <f>VLOOKUP(A761,'[2]BASE 2022'!$E$5:$EU$1115,87,0)</f>
        <v>0</v>
      </c>
      <c r="AB761" s="44">
        <f>VLOOKUP(A761,'[2]BASE 2022'!$E$5:$EU$1115,86,0)</f>
        <v>0</v>
      </c>
    </row>
    <row r="762" spans="1:28" ht="17.25" customHeight="1" x14ac:dyDescent="0.3">
      <c r="A762" s="35">
        <v>755</v>
      </c>
      <c r="B762" s="17">
        <v>44585</v>
      </c>
      <c r="C762" s="18">
        <v>44586</v>
      </c>
      <c r="D762" s="31" t="s">
        <v>2476</v>
      </c>
      <c r="E762" s="20" t="s">
        <v>1384</v>
      </c>
      <c r="F762" s="20" t="s">
        <v>1095</v>
      </c>
      <c r="G762" s="36">
        <v>57783000</v>
      </c>
      <c r="H762" s="19">
        <v>44919</v>
      </c>
      <c r="I762" s="21" t="s">
        <v>351</v>
      </c>
      <c r="J762" s="34" t="s">
        <v>2218</v>
      </c>
      <c r="K762" s="22"/>
      <c r="L762" s="37">
        <v>0</v>
      </c>
      <c r="M762" s="25">
        <v>0</v>
      </c>
      <c r="N762" s="24">
        <f t="shared" si="47"/>
        <v>57783000</v>
      </c>
      <c r="O762" s="39">
        <v>0.55855855855855852</v>
      </c>
      <c r="P762" s="27"/>
      <c r="Q762" s="28"/>
      <c r="R762" s="38"/>
      <c r="T762" s="19">
        <v>44586</v>
      </c>
      <c r="V762" s="45">
        <f t="shared" si="48"/>
        <v>333</v>
      </c>
      <c r="W762" s="44">
        <v>44772</v>
      </c>
      <c r="X762" s="46">
        <f t="shared" si="49"/>
        <v>186</v>
      </c>
      <c r="Y762" s="47">
        <f t="shared" si="50"/>
        <v>0.55855855855855852</v>
      </c>
      <c r="AA762" s="44">
        <f>VLOOKUP(A762,'[2]BASE 2022'!$E$5:$EU$1115,87,0)</f>
        <v>0</v>
      </c>
      <c r="AB762" s="44">
        <f>VLOOKUP(A762,'[2]BASE 2022'!$E$5:$EU$1115,86,0)</f>
        <v>0</v>
      </c>
    </row>
    <row r="763" spans="1:28" ht="17.25" customHeight="1" x14ac:dyDescent="0.3">
      <c r="A763" s="35">
        <v>756</v>
      </c>
      <c r="B763" s="17">
        <v>44585</v>
      </c>
      <c r="C763" s="18">
        <v>44586</v>
      </c>
      <c r="D763" s="31" t="s">
        <v>2476</v>
      </c>
      <c r="E763" s="20" t="s">
        <v>537</v>
      </c>
      <c r="F763" s="20" t="s">
        <v>1150</v>
      </c>
      <c r="G763" s="36">
        <v>82258000</v>
      </c>
      <c r="H763" s="19">
        <v>44919</v>
      </c>
      <c r="I763" s="21" t="s">
        <v>351</v>
      </c>
      <c r="J763" s="34" t="s">
        <v>2219</v>
      </c>
      <c r="K763" s="22"/>
      <c r="L763" s="37">
        <v>0</v>
      </c>
      <c r="M763" s="25">
        <v>0</v>
      </c>
      <c r="N763" s="24">
        <f t="shared" si="47"/>
        <v>82258000</v>
      </c>
      <c r="O763" s="39">
        <v>0.55855855855855852</v>
      </c>
      <c r="P763" s="27"/>
      <c r="Q763" s="28"/>
      <c r="R763" s="38"/>
      <c r="T763" s="19">
        <v>44586</v>
      </c>
      <c r="V763" s="45">
        <f t="shared" si="48"/>
        <v>333</v>
      </c>
      <c r="W763" s="44">
        <v>44772</v>
      </c>
      <c r="X763" s="46">
        <f t="shared" si="49"/>
        <v>186</v>
      </c>
      <c r="Y763" s="47">
        <f t="shared" si="50"/>
        <v>0.55855855855855852</v>
      </c>
      <c r="AA763" s="44">
        <f>VLOOKUP(A763,'[2]BASE 2022'!$E$5:$EU$1115,87,0)</f>
        <v>0</v>
      </c>
      <c r="AB763" s="44">
        <f>VLOOKUP(A763,'[2]BASE 2022'!$E$5:$EU$1115,86,0)</f>
        <v>0</v>
      </c>
    </row>
    <row r="764" spans="1:28" ht="17.25" customHeight="1" x14ac:dyDescent="0.3">
      <c r="A764" s="35">
        <v>757</v>
      </c>
      <c r="B764" s="17">
        <v>44585</v>
      </c>
      <c r="C764" s="18">
        <v>44586</v>
      </c>
      <c r="D764" s="31" t="s">
        <v>2476</v>
      </c>
      <c r="E764" s="20" t="s">
        <v>1385</v>
      </c>
      <c r="F764" s="20" t="s">
        <v>1151</v>
      </c>
      <c r="G764" s="36">
        <v>82258000</v>
      </c>
      <c r="H764" s="19">
        <v>44919</v>
      </c>
      <c r="I764" s="21" t="s">
        <v>351</v>
      </c>
      <c r="J764" s="34" t="s">
        <v>2220</v>
      </c>
      <c r="K764" s="22"/>
      <c r="L764" s="37">
        <v>0</v>
      </c>
      <c r="M764" s="25">
        <v>0</v>
      </c>
      <c r="N764" s="24">
        <f t="shared" si="47"/>
        <v>82258000</v>
      </c>
      <c r="O764" s="39">
        <v>0.55855855855855852</v>
      </c>
      <c r="P764" s="27"/>
      <c r="Q764" s="28"/>
      <c r="R764" s="38"/>
      <c r="T764" s="19">
        <v>44586</v>
      </c>
      <c r="V764" s="45">
        <f t="shared" si="48"/>
        <v>333</v>
      </c>
      <c r="W764" s="44">
        <v>44772</v>
      </c>
      <c r="X764" s="46">
        <f t="shared" si="49"/>
        <v>186</v>
      </c>
      <c r="Y764" s="47">
        <f t="shared" si="50"/>
        <v>0.55855855855855852</v>
      </c>
      <c r="AA764" s="44">
        <f>VLOOKUP(A764,'[2]BASE 2022'!$E$5:$EU$1115,87,0)</f>
        <v>0</v>
      </c>
      <c r="AB764" s="44">
        <f>VLOOKUP(A764,'[2]BASE 2022'!$E$5:$EU$1115,86,0)</f>
        <v>0</v>
      </c>
    </row>
    <row r="765" spans="1:28" ht="17.25" customHeight="1" x14ac:dyDescent="0.3">
      <c r="A765" s="35">
        <v>758</v>
      </c>
      <c r="B765" s="17">
        <v>44585</v>
      </c>
      <c r="C765" s="18">
        <v>44586</v>
      </c>
      <c r="D765" s="31" t="s">
        <v>2476</v>
      </c>
      <c r="E765" s="20" t="s">
        <v>2499</v>
      </c>
      <c r="F765" s="20" t="s">
        <v>1150</v>
      </c>
      <c r="G765" s="36">
        <v>82258000</v>
      </c>
      <c r="H765" s="19">
        <v>44993</v>
      </c>
      <c r="I765" s="21" t="s">
        <v>351</v>
      </c>
      <c r="J765" s="34" t="s">
        <v>2221</v>
      </c>
      <c r="K765" s="22"/>
      <c r="L765" s="37">
        <v>0</v>
      </c>
      <c r="M765" s="25">
        <v>0</v>
      </c>
      <c r="N765" s="24">
        <f t="shared" si="47"/>
        <v>82258000</v>
      </c>
      <c r="O765" s="39">
        <v>0.45700245700245701</v>
      </c>
      <c r="P765" s="27"/>
      <c r="Q765" s="28"/>
      <c r="R765" s="38"/>
      <c r="T765" s="19">
        <v>44586</v>
      </c>
      <c r="V765" s="45">
        <f t="shared" si="48"/>
        <v>407</v>
      </c>
      <c r="W765" s="44">
        <v>44772</v>
      </c>
      <c r="X765" s="46">
        <f t="shared" si="49"/>
        <v>186</v>
      </c>
      <c r="Y765" s="47">
        <f t="shared" si="50"/>
        <v>0.45700245700245701</v>
      </c>
      <c r="AA765" s="44">
        <f>VLOOKUP(A765,'[2]BASE 2022'!$E$5:$EU$1115,87,0)</f>
        <v>0</v>
      </c>
      <c r="AB765" s="44">
        <f>VLOOKUP(A765,'[2]BASE 2022'!$E$5:$EU$1115,86,0)</f>
        <v>0</v>
      </c>
    </row>
    <row r="766" spans="1:28" ht="17.25" customHeight="1" x14ac:dyDescent="0.3">
      <c r="A766" s="35">
        <v>759</v>
      </c>
      <c r="B766" s="17">
        <v>44585</v>
      </c>
      <c r="C766" s="18">
        <v>44588</v>
      </c>
      <c r="D766" s="31" t="s">
        <v>2476</v>
      </c>
      <c r="E766" s="20" t="s">
        <v>1386</v>
      </c>
      <c r="F766" s="20" t="s">
        <v>1048</v>
      </c>
      <c r="G766" s="36">
        <v>64596450</v>
      </c>
      <c r="H766" s="19">
        <v>44930</v>
      </c>
      <c r="I766" s="21" t="s">
        <v>351</v>
      </c>
      <c r="J766" s="34" t="s">
        <v>2222</v>
      </c>
      <c r="K766" s="22"/>
      <c r="L766" s="37">
        <v>0</v>
      </c>
      <c r="M766" s="25">
        <v>0</v>
      </c>
      <c r="N766" s="24">
        <f t="shared" si="47"/>
        <v>64596450</v>
      </c>
      <c r="O766" s="39">
        <v>0.53801169590643272</v>
      </c>
      <c r="P766" s="27"/>
      <c r="Q766" s="28"/>
      <c r="R766" s="38"/>
      <c r="T766" s="19">
        <v>44586</v>
      </c>
      <c r="V766" s="45">
        <f t="shared" si="48"/>
        <v>342</v>
      </c>
      <c r="W766" s="44">
        <v>44772</v>
      </c>
      <c r="X766" s="46">
        <f t="shared" si="49"/>
        <v>184</v>
      </c>
      <c r="Y766" s="47">
        <f t="shared" si="50"/>
        <v>0.53801169590643272</v>
      </c>
      <c r="AA766" s="44">
        <f>VLOOKUP(A766,'[2]BASE 2022'!$E$5:$EU$1115,87,0)</f>
        <v>0</v>
      </c>
      <c r="AB766" s="44">
        <f>VLOOKUP(A766,'[2]BASE 2022'!$E$5:$EU$1115,86,0)</f>
        <v>0</v>
      </c>
    </row>
    <row r="767" spans="1:28" ht="17.25" customHeight="1" x14ac:dyDescent="0.3">
      <c r="A767" s="35">
        <v>760</v>
      </c>
      <c r="B767" s="17">
        <v>44585</v>
      </c>
      <c r="C767" s="18">
        <v>44586</v>
      </c>
      <c r="D767" s="31" t="s">
        <v>2476</v>
      </c>
      <c r="E767" s="20" t="s">
        <v>2500</v>
      </c>
      <c r="F767" s="20" t="s">
        <v>1152</v>
      </c>
      <c r="G767" s="36">
        <v>101970000</v>
      </c>
      <c r="H767" s="19">
        <v>44919</v>
      </c>
      <c r="I767" s="21" t="s">
        <v>351</v>
      </c>
      <c r="J767" s="34" t="s">
        <v>2223</v>
      </c>
      <c r="K767" s="22"/>
      <c r="L767" s="37">
        <v>0</v>
      </c>
      <c r="M767" s="25">
        <v>0</v>
      </c>
      <c r="N767" s="24">
        <f t="shared" si="47"/>
        <v>101970000</v>
      </c>
      <c r="O767" s="39">
        <v>0.55855855855855852</v>
      </c>
      <c r="P767" s="27"/>
      <c r="Q767" s="28"/>
      <c r="R767" s="38"/>
      <c r="T767" s="19">
        <v>44585</v>
      </c>
      <c r="V767" s="45">
        <f t="shared" si="48"/>
        <v>333</v>
      </c>
      <c r="W767" s="44">
        <v>44772</v>
      </c>
      <c r="X767" s="46">
        <f t="shared" si="49"/>
        <v>186</v>
      </c>
      <c r="Y767" s="47">
        <f t="shared" si="50"/>
        <v>0.55855855855855852</v>
      </c>
      <c r="AA767" s="44">
        <f>VLOOKUP(A767,'[2]BASE 2022'!$E$5:$EU$1115,87,0)</f>
        <v>0</v>
      </c>
      <c r="AB767" s="44">
        <f>VLOOKUP(A767,'[2]BASE 2022'!$E$5:$EU$1115,86,0)</f>
        <v>0</v>
      </c>
    </row>
    <row r="768" spans="1:28" ht="17.25" customHeight="1" x14ac:dyDescent="0.3">
      <c r="A768" s="35">
        <v>761</v>
      </c>
      <c r="B768" s="17">
        <v>44586</v>
      </c>
      <c r="C768" s="18">
        <v>44587</v>
      </c>
      <c r="D768" s="31" t="s">
        <v>2476</v>
      </c>
      <c r="E768" s="20" t="s">
        <v>139</v>
      </c>
      <c r="F768" s="20" t="s">
        <v>138</v>
      </c>
      <c r="G768" s="36">
        <v>54306750</v>
      </c>
      <c r="H768" s="19">
        <v>44729</v>
      </c>
      <c r="I768" s="21" t="s">
        <v>351</v>
      </c>
      <c r="J768" s="34" t="s">
        <v>2224</v>
      </c>
      <c r="K768" s="22"/>
      <c r="L768" s="37">
        <v>0</v>
      </c>
      <c r="M768" s="25">
        <v>0</v>
      </c>
      <c r="N768" s="24">
        <f t="shared" si="47"/>
        <v>54306750</v>
      </c>
      <c r="O768" s="39">
        <v>1</v>
      </c>
      <c r="P768" s="27"/>
      <c r="Q768" s="28"/>
      <c r="R768" s="38"/>
      <c r="T768" s="19">
        <v>44586</v>
      </c>
      <c r="V768" s="45">
        <f t="shared" si="48"/>
        <v>142</v>
      </c>
      <c r="W768" s="44">
        <v>44772</v>
      </c>
      <c r="X768" s="46">
        <f t="shared" si="49"/>
        <v>185</v>
      </c>
      <c r="Y768" s="47">
        <f t="shared" si="50"/>
        <v>1.3028169014084507</v>
      </c>
      <c r="AA768" s="44">
        <f>VLOOKUP(A768,'[2]BASE 2022'!$E$5:$EU$1115,87,0)</f>
        <v>0</v>
      </c>
      <c r="AB768" s="44">
        <f>VLOOKUP(A768,'[2]BASE 2022'!$E$5:$EU$1115,86,0)</f>
        <v>0</v>
      </c>
    </row>
    <row r="769" spans="1:28" ht="17.25" customHeight="1" x14ac:dyDescent="0.3">
      <c r="A769" s="35">
        <v>762</v>
      </c>
      <c r="B769" s="17">
        <v>44586</v>
      </c>
      <c r="C769" s="18">
        <v>44587</v>
      </c>
      <c r="D769" s="31" t="s">
        <v>2476</v>
      </c>
      <c r="E769" s="20" t="s">
        <v>1387</v>
      </c>
      <c r="F769" s="20" t="s">
        <v>120</v>
      </c>
      <c r="G769" s="36">
        <v>65739750</v>
      </c>
      <c r="H769" s="19">
        <v>44935</v>
      </c>
      <c r="I769" s="21" t="s">
        <v>351</v>
      </c>
      <c r="J769" s="34" t="s">
        <v>2225</v>
      </c>
      <c r="K769" s="22"/>
      <c r="L769" s="37">
        <v>0</v>
      </c>
      <c r="M769" s="25">
        <v>0</v>
      </c>
      <c r="N769" s="24">
        <f t="shared" si="47"/>
        <v>65739750</v>
      </c>
      <c r="O769" s="39">
        <v>0.5316091954022989</v>
      </c>
      <c r="P769" s="27"/>
      <c r="Q769" s="28"/>
      <c r="R769" s="38"/>
      <c r="T769" s="19">
        <v>44586</v>
      </c>
      <c r="V769" s="45">
        <f t="shared" si="48"/>
        <v>348</v>
      </c>
      <c r="W769" s="44">
        <v>44772</v>
      </c>
      <c r="X769" s="46">
        <f t="shared" si="49"/>
        <v>185</v>
      </c>
      <c r="Y769" s="47">
        <f t="shared" si="50"/>
        <v>0.5316091954022989</v>
      </c>
      <c r="AA769" s="44">
        <f>VLOOKUP(A769,'[2]BASE 2022'!$E$5:$EU$1115,87,0)</f>
        <v>0</v>
      </c>
      <c r="AB769" s="44">
        <f>VLOOKUP(A769,'[2]BASE 2022'!$E$5:$EU$1115,86,0)</f>
        <v>0</v>
      </c>
    </row>
    <row r="770" spans="1:28" ht="17.25" customHeight="1" x14ac:dyDescent="0.3">
      <c r="A770" s="35">
        <v>763</v>
      </c>
      <c r="B770" s="17">
        <v>44586</v>
      </c>
      <c r="C770" s="18">
        <v>44587</v>
      </c>
      <c r="D770" s="31" t="s">
        <v>2476</v>
      </c>
      <c r="E770" s="20" t="s">
        <v>1388</v>
      </c>
      <c r="F770" s="20" t="s">
        <v>1051</v>
      </c>
      <c r="G770" s="36">
        <v>65739750</v>
      </c>
      <c r="H770" s="19">
        <v>44935</v>
      </c>
      <c r="I770" s="21" t="s">
        <v>351</v>
      </c>
      <c r="J770" s="34" t="s">
        <v>2226</v>
      </c>
      <c r="K770" s="22"/>
      <c r="L770" s="37">
        <v>0</v>
      </c>
      <c r="M770" s="25">
        <v>0</v>
      </c>
      <c r="N770" s="24">
        <f t="shared" si="47"/>
        <v>65739750</v>
      </c>
      <c r="O770" s="39">
        <v>0.5316091954022989</v>
      </c>
      <c r="P770" s="27"/>
      <c r="Q770" s="28"/>
      <c r="R770" s="38"/>
      <c r="T770" s="19">
        <v>44586</v>
      </c>
      <c r="V770" s="45">
        <f t="shared" si="48"/>
        <v>348</v>
      </c>
      <c r="W770" s="44">
        <v>44772</v>
      </c>
      <c r="X770" s="46">
        <f t="shared" si="49"/>
        <v>185</v>
      </c>
      <c r="Y770" s="47">
        <f t="shared" si="50"/>
        <v>0.5316091954022989</v>
      </c>
      <c r="AA770" s="44">
        <f>VLOOKUP(A770,'[2]BASE 2022'!$E$5:$EU$1115,87,0)</f>
        <v>0</v>
      </c>
      <c r="AB770" s="44">
        <f>VLOOKUP(A770,'[2]BASE 2022'!$E$5:$EU$1115,86,0)</f>
        <v>0</v>
      </c>
    </row>
    <row r="771" spans="1:28" ht="17.25" customHeight="1" x14ac:dyDescent="0.3">
      <c r="A771" s="35">
        <v>764</v>
      </c>
      <c r="B771" s="17">
        <v>44585</v>
      </c>
      <c r="C771" s="18">
        <v>44587</v>
      </c>
      <c r="D771" s="31" t="s">
        <v>2477</v>
      </c>
      <c r="E771" s="20" t="s">
        <v>142</v>
      </c>
      <c r="F771" s="20" t="s">
        <v>1153</v>
      </c>
      <c r="G771" s="36">
        <v>27000000</v>
      </c>
      <c r="H771" s="19">
        <v>44767</v>
      </c>
      <c r="I771" s="21" t="s">
        <v>351</v>
      </c>
      <c r="J771" s="34" t="s">
        <v>2227</v>
      </c>
      <c r="K771" s="22"/>
      <c r="L771" s="37">
        <v>0</v>
      </c>
      <c r="M771" s="25">
        <v>0</v>
      </c>
      <c r="N771" s="24">
        <f t="shared" si="47"/>
        <v>27000000</v>
      </c>
      <c r="O771" s="39">
        <v>1</v>
      </c>
      <c r="P771" s="27"/>
      <c r="Q771" s="28"/>
      <c r="R771" s="38"/>
      <c r="T771" s="19">
        <v>44585</v>
      </c>
      <c r="V771" s="45">
        <f t="shared" si="48"/>
        <v>180</v>
      </c>
      <c r="W771" s="44">
        <v>44772</v>
      </c>
      <c r="X771" s="46">
        <f t="shared" si="49"/>
        <v>185</v>
      </c>
      <c r="Y771" s="47">
        <f t="shared" si="50"/>
        <v>1.0277777777777777</v>
      </c>
      <c r="AA771" s="44">
        <f>VLOOKUP(A771,'[2]BASE 2022'!$E$5:$EU$1115,87,0)</f>
        <v>0</v>
      </c>
      <c r="AB771" s="44">
        <f>VLOOKUP(A771,'[2]BASE 2022'!$E$5:$EU$1115,86,0)</f>
        <v>0</v>
      </c>
    </row>
    <row r="772" spans="1:28" ht="17.25" customHeight="1" x14ac:dyDescent="0.3">
      <c r="A772" s="35">
        <v>765</v>
      </c>
      <c r="B772" s="17">
        <v>44586</v>
      </c>
      <c r="C772" s="18">
        <v>44587</v>
      </c>
      <c r="D772" s="31" t="s">
        <v>2477</v>
      </c>
      <c r="E772" s="20" t="s">
        <v>1389</v>
      </c>
      <c r="F772" s="20" t="s">
        <v>754</v>
      </c>
      <c r="G772" s="36">
        <v>21000000</v>
      </c>
      <c r="H772" s="19">
        <v>44767</v>
      </c>
      <c r="I772" s="21" t="s">
        <v>351</v>
      </c>
      <c r="J772" s="34" t="s">
        <v>2228</v>
      </c>
      <c r="K772" s="22"/>
      <c r="L772" s="37">
        <v>0</v>
      </c>
      <c r="M772" s="25">
        <v>0</v>
      </c>
      <c r="N772" s="24">
        <f t="shared" si="47"/>
        <v>21000000</v>
      </c>
      <c r="O772" s="39">
        <v>1</v>
      </c>
      <c r="P772" s="27"/>
      <c r="Q772" s="28"/>
      <c r="R772" s="38"/>
      <c r="T772" s="19">
        <v>44586</v>
      </c>
      <c r="V772" s="45">
        <f t="shared" si="48"/>
        <v>180</v>
      </c>
      <c r="W772" s="44">
        <v>44772</v>
      </c>
      <c r="X772" s="46">
        <f t="shared" si="49"/>
        <v>185</v>
      </c>
      <c r="Y772" s="47">
        <f t="shared" si="50"/>
        <v>1.0277777777777777</v>
      </c>
      <c r="AA772" s="44">
        <f>VLOOKUP(A772,'[2]BASE 2022'!$E$5:$EU$1115,87,0)</f>
        <v>0</v>
      </c>
      <c r="AB772" s="44">
        <f>VLOOKUP(A772,'[2]BASE 2022'!$E$5:$EU$1115,86,0)</f>
        <v>0</v>
      </c>
    </row>
    <row r="773" spans="1:28" ht="17.25" customHeight="1" x14ac:dyDescent="0.3">
      <c r="A773" s="35">
        <v>766</v>
      </c>
      <c r="B773" s="17">
        <v>44586</v>
      </c>
      <c r="C773" s="18">
        <v>44589</v>
      </c>
      <c r="D773" s="31" t="s">
        <v>2476</v>
      </c>
      <c r="E773" s="20" t="s">
        <v>1390</v>
      </c>
      <c r="F773" s="20" t="s">
        <v>1154</v>
      </c>
      <c r="G773" s="36">
        <v>63093333</v>
      </c>
      <c r="H773" s="19">
        <v>44937</v>
      </c>
      <c r="I773" s="21" t="s">
        <v>351</v>
      </c>
      <c r="J773" s="34" t="s">
        <v>2229</v>
      </c>
      <c r="K773" s="22"/>
      <c r="L773" s="37">
        <v>0</v>
      </c>
      <c r="M773" s="25">
        <v>0</v>
      </c>
      <c r="N773" s="24">
        <f t="shared" si="47"/>
        <v>63093333</v>
      </c>
      <c r="O773" s="39">
        <v>0.52586206896551724</v>
      </c>
      <c r="P773" s="27"/>
      <c r="Q773" s="28"/>
      <c r="R773" s="38"/>
      <c r="T773" s="19">
        <v>44586</v>
      </c>
      <c r="V773" s="45">
        <f t="shared" si="48"/>
        <v>348</v>
      </c>
      <c r="W773" s="44">
        <v>44772</v>
      </c>
      <c r="X773" s="46">
        <f t="shared" si="49"/>
        <v>183</v>
      </c>
      <c r="Y773" s="47">
        <f t="shared" si="50"/>
        <v>0.52586206896551724</v>
      </c>
      <c r="AA773" s="44">
        <f>VLOOKUP(A773,'[2]BASE 2022'!$E$5:$EU$1115,87,0)</f>
        <v>0</v>
      </c>
      <c r="AB773" s="44">
        <f>VLOOKUP(A773,'[2]BASE 2022'!$E$5:$EU$1115,86,0)</f>
        <v>0</v>
      </c>
    </row>
    <row r="774" spans="1:28" ht="17.25" customHeight="1" x14ac:dyDescent="0.3">
      <c r="A774" s="35">
        <v>767</v>
      </c>
      <c r="B774" s="17">
        <v>44586</v>
      </c>
      <c r="C774" s="18">
        <v>44589</v>
      </c>
      <c r="D774" s="31" t="s">
        <v>2476</v>
      </c>
      <c r="E774" s="20" t="s">
        <v>1391</v>
      </c>
      <c r="F774" s="20" t="s">
        <v>1155</v>
      </c>
      <c r="G774" s="36">
        <v>63093333</v>
      </c>
      <c r="H774" s="19">
        <v>44930</v>
      </c>
      <c r="I774" s="21" t="s">
        <v>351</v>
      </c>
      <c r="J774" s="34" t="s">
        <v>2230</v>
      </c>
      <c r="K774" s="22"/>
      <c r="L774" s="37">
        <v>0</v>
      </c>
      <c r="M774" s="25">
        <v>0</v>
      </c>
      <c r="N774" s="24">
        <f t="shared" si="47"/>
        <v>63093333</v>
      </c>
      <c r="O774" s="39">
        <v>0.53665689149560114</v>
      </c>
      <c r="P774" s="27"/>
      <c r="Q774" s="28"/>
      <c r="R774" s="38"/>
      <c r="T774" s="19">
        <v>44586</v>
      </c>
      <c r="V774" s="45">
        <f t="shared" si="48"/>
        <v>341</v>
      </c>
      <c r="W774" s="44">
        <v>44772</v>
      </c>
      <c r="X774" s="46">
        <f t="shared" si="49"/>
        <v>183</v>
      </c>
      <c r="Y774" s="47">
        <f t="shared" si="50"/>
        <v>0.53665689149560114</v>
      </c>
      <c r="AA774" s="44">
        <f>VLOOKUP(A774,'[2]BASE 2022'!$E$5:$EU$1115,87,0)</f>
        <v>0</v>
      </c>
      <c r="AB774" s="44">
        <f>VLOOKUP(A774,'[2]BASE 2022'!$E$5:$EU$1115,86,0)</f>
        <v>0</v>
      </c>
    </row>
    <row r="775" spans="1:28" ht="17.25" customHeight="1" x14ac:dyDescent="0.3">
      <c r="A775" s="35">
        <v>768</v>
      </c>
      <c r="B775" s="17">
        <v>44586</v>
      </c>
      <c r="C775" s="18">
        <v>44587</v>
      </c>
      <c r="D775" s="31" t="s">
        <v>2477</v>
      </c>
      <c r="E775" s="20" t="s">
        <v>1392</v>
      </c>
      <c r="F775" s="20" t="s">
        <v>744</v>
      </c>
      <c r="G775" s="36">
        <v>18600000</v>
      </c>
      <c r="H775" s="19">
        <v>44767</v>
      </c>
      <c r="I775" s="21" t="s">
        <v>351</v>
      </c>
      <c r="J775" s="34" t="s">
        <v>2231</v>
      </c>
      <c r="K775" s="22"/>
      <c r="L775" s="37">
        <v>0</v>
      </c>
      <c r="M775" s="25">
        <v>0</v>
      </c>
      <c r="N775" s="24">
        <f t="shared" si="47"/>
        <v>18600000</v>
      </c>
      <c r="O775" s="39">
        <v>1</v>
      </c>
      <c r="P775" s="27"/>
      <c r="Q775" s="28"/>
      <c r="R775" s="38"/>
      <c r="T775" s="19">
        <v>44586</v>
      </c>
      <c r="V775" s="45">
        <f t="shared" si="48"/>
        <v>180</v>
      </c>
      <c r="W775" s="44">
        <v>44772</v>
      </c>
      <c r="X775" s="46">
        <f t="shared" si="49"/>
        <v>185</v>
      </c>
      <c r="Y775" s="47">
        <f t="shared" si="50"/>
        <v>1.0277777777777777</v>
      </c>
      <c r="AA775" s="44">
        <f>VLOOKUP(A775,'[2]BASE 2022'!$E$5:$EU$1115,87,0)</f>
        <v>0</v>
      </c>
      <c r="AB775" s="44">
        <f>VLOOKUP(A775,'[2]BASE 2022'!$E$5:$EU$1115,86,0)</f>
        <v>0</v>
      </c>
    </row>
    <row r="776" spans="1:28" ht="17.25" customHeight="1" x14ac:dyDescent="0.3">
      <c r="A776" s="35">
        <v>769</v>
      </c>
      <c r="B776" s="17">
        <v>44585</v>
      </c>
      <c r="C776" s="18">
        <v>44586</v>
      </c>
      <c r="D776" s="31" t="s">
        <v>2476</v>
      </c>
      <c r="E776" s="20" t="s">
        <v>535</v>
      </c>
      <c r="F776" s="20" t="s">
        <v>1156</v>
      </c>
      <c r="G776" s="36">
        <v>84975000</v>
      </c>
      <c r="H776" s="19">
        <v>44919</v>
      </c>
      <c r="I776" s="21" t="s">
        <v>351</v>
      </c>
      <c r="J776" s="34" t="s">
        <v>2232</v>
      </c>
      <c r="K776" s="22"/>
      <c r="L776" s="37">
        <v>0</v>
      </c>
      <c r="M776" s="25">
        <v>0</v>
      </c>
      <c r="N776" s="24">
        <f t="shared" si="47"/>
        <v>84975000</v>
      </c>
      <c r="O776" s="39">
        <v>0.55855855855855852</v>
      </c>
      <c r="P776" s="27"/>
      <c r="Q776" s="28"/>
      <c r="R776" s="38"/>
      <c r="T776" s="19">
        <v>44585</v>
      </c>
      <c r="V776" s="45">
        <f t="shared" si="48"/>
        <v>333</v>
      </c>
      <c r="W776" s="44">
        <v>44772</v>
      </c>
      <c r="X776" s="46">
        <f t="shared" si="49"/>
        <v>186</v>
      </c>
      <c r="Y776" s="47">
        <f t="shared" si="50"/>
        <v>0.55855855855855852</v>
      </c>
      <c r="AA776" s="44">
        <f>VLOOKUP(A776,'[2]BASE 2022'!$E$5:$EU$1115,87,0)</f>
        <v>0</v>
      </c>
      <c r="AB776" s="44">
        <f>VLOOKUP(A776,'[2]BASE 2022'!$E$5:$EU$1115,86,0)</f>
        <v>0</v>
      </c>
    </row>
    <row r="777" spans="1:28" ht="17.25" customHeight="1" x14ac:dyDescent="0.3">
      <c r="A777" s="35">
        <v>771</v>
      </c>
      <c r="B777" s="17">
        <v>44586</v>
      </c>
      <c r="C777" s="18">
        <v>44587</v>
      </c>
      <c r="D777" s="31" t="s">
        <v>2476</v>
      </c>
      <c r="E777" s="20" t="s">
        <v>488</v>
      </c>
      <c r="F777" s="20" t="s">
        <v>489</v>
      </c>
      <c r="G777" s="36">
        <v>92288000</v>
      </c>
      <c r="H777" s="19">
        <v>44926</v>
      </c>
      <c r="I777" s="21" t="s">
        <v>351</v>
      </c>
      <c r="J777" s="34" t="s">
        <v>2233</v>
      </c>
      <c r="K777" s="22"/>
      <c r="L777" s="37">
        <v>0</v>
      </c>
      <c r="M777" s="25">
        <v>0</v>
      </c>
      <c r="N777" s="24">
        <f t="shared" si="47"/>
        <v>92288000</v>
      </c>
      <c r="O777" s="39">
        <v>0.54572271386430682</v>
      </c>
      <c r="P777" s="27"/>
      <c r="Q777" s="28"/>
      <c r="R777" s="38"/>
      <c r="T777" s="19">
        <v>44586</v>
      </c>
      <c r="V777" s="45">
        <f t="shared" si="48"/>
        <v>339</v>
      </c>
      <c r="W777" s="44">
        <v>44772</v>
      </c>
      <c r="X777" s="46">
        <f t="shared" si="49"/>
        <v>185</v>
      </c>
      <c r="Y777" s="47">
        <f t="shared" si="50"/>
        <v>0.54572271386430682</v>
      </c>
      <c r="AA777" s="44">
        <f>VLOOKUP(A777,'[2]BASE 2022'!$E$5:$EU$1115,87,0)</f>
        <v>0</v>
      </c>
      <c r="AB777" s="44">
        <f>VLOOKUP(A777,'[2]BASE 2022'!$E$5:$EU$1115,86,0)</f>
        <v>0</v>
      </c>
    </row>
    <row r="778" spans="1:28" ht="17.25" customHeight="1" x14ac:dyDescent="0.3">
      <c r="A778" s="35">
        <v>772</v>
      </c>
      <c r="B778" s="17">
        <v>44586</v>
      </c>
      <c r="C778" s="18">
        <v>44587</v>
      </c>
      <c r="D778" s="31" t="s">
        <v>2476</v>
      </c>
      <c r="E778" s="20" t="s">
        <v>1393</v>
      </c>
      <c r="F778" s="20" t="s">
        <v>1157</v>
      </c>
      <c r="G778" s="36">
        <v>70246000</v>
      </c>
      <c r="H778" s="19">
        <v>44931</v>
      </c>
      <c r="I778" s="21" t="s">
        <v>351</v>
      </c>
      <c r="J778" s="34" t="s">
        <v>2234</v>
      </c>
      <c r="K778" s="22"/>
      <c r="L778" s="37">
        <v>0</v>
      </c>
      <c r="M778" s="25">
        <v>0</v>
      </c>
      <c r="N778" s="24">
        <f t="shared" si="47"/>
        <v>70246000</v>
      </c>
      <c r="O778" s="39">
        <v>0.53779069767441856</v>
      </c>
      <c r="P778" s="27"/>
      <c r="Q778" s="28"/>
      <c r="R778" s="38"/>
      <c r="T778" s="19">
        <v>44586</v>
      </c>
      <c r="V778" s="45">
        <f t="shared" si="48"/>
        <v>344</v>
      </c>
      <c r="W778" s="44">
        <v>44772</v>
      </c>
      <c r="X778" s="46">
        <f t="shared" si="49"/>
        <v>185</v>
      </c>
      <c r="Y778" s="47">
        <f t="shared" si="50"/>
        <v>0.53779069767441856</v>
      </c>
      <c r="AA778" s="44">
        <f>VLOOKUP(A778,'[2]BASE 2022'!$E$5:$EU$1115,87,0)</f>
        <v>0</v>
      </c>
      <c r="AB778" s="44">
        <f>VLOOKUP(A778,'[2]BASE 2022'!$E$5:$EU$1115,86,0)</f>
        <v>0</v>
      </c>
    </row>
    <row r="779" spans="1:28" ht="17.25" customHeight="1" x14ac:dyDescent="0.3">
      <c r="A779" s="35">
        <v>773</v>
      </c>
      <c r="B779" s="17">
        <v>44586</v>
      </c>
      <c r="C779" s="18">
        <v>44587</v>
      </c>
      <c r="D779" s="31" t="s">
        <v>2476</v>
      </c>
      <c r="E779" s="20" t="s">
        <v>547</v>
      </c>
      <c r="F779" s="20" t="s">
        <v>204</v>
      </c>
      <c r="G779" s="36">
        <v>73325700</v>
      </c>
      <c r="H779" s="19">
        <v>44929</v>
      </c>
      <c r="I779" s="21" t="s">
        <v>351</v>
      </c>
      <c r="J779" s="34" t="s">
        <v>2235</v>
      </c>
      <c r="K779" s="22"/>
      <c r="L779" s="37">
        <v>0</v>
      </c>
      <c r="M779" s="25">
        <v>0</v>
      </c>
      <c r="N779" s="24">
        <f t="shared" si="47"/>
        <v>73325700</v>
      </c>
      <c r="O779" s="39">
        <v>0.54093567251461994</v>
      </c>
      <c r="P779" s="27"/>
      <c r="Q779" s="28"/>
      <c r="R779" s="38"/>
      <c r="T779" s="19">
        <v>44586</v>
      </c>
      <c r="V779" s="45">
        <f t="shared" si="48"/>
        <v>342</v>
      </c>
      <c r="W779" s="44">
        <v>44772</v>
      </c>
      <c r="X779" s="46">
        <f t="shared" si="49"/>
        <v>185</v>
      </c>
      <c r="Y779" s="47">
        <f t="shared" si="50"/>
        <v>0.54093567251461994</v>
      </c>
      <c r="AA779" s="44">
        <f>VLOOKUP(A779,'[2]BASE 2022'!$E$5:$EU$1115,87,0)</f>
        <v>0</v>
      </c>
      <c r="AB779" s="44">
        <f>VLOOKUP(A779,'[2]BASE 2022'!$E$5:$EU$1115,86,0)</f>
        <v>0</v>
      </c>
    </row>
    <row r="780" spans="1:28" ht="17.25" customHeight="1" x14ac:dyDescent="0.3">
      <c r="A780" s="35">
        <v>774</v>
      </c>
      <c r="B780" s="17">
        <v>44585</v>
      </c>
      <c r="C780" s="18">
        <v>44587</v>
      </c>
      <c r="D780" s="31" t="s">
        <v>2476</v>
      </c>
      <c r="E780" s="20" t="s">
        <v>517</v>
      </c>
      <c r="F780" s="20" t="s">
        <v>258</v>
      </c>
      <c r="G780" s="36">
        <v>65739750</v>
      </c>
      <c r="H780" s="19">
        <v>44935</v>
      </c>
      <c r="I780" s="21" t="s">
        <v>351</v>
      </c>
      <c r="J780" s="34" t="s">
        <v>2236</v>
      </c>
      <c r="K780" s="22"/>
      <c r="L780" s="37">
        <v>0</v>
      </c>
      <c r="M780" s="25">
        <v>0</v>
      </c>
      <c r="N780" s="24">
        <f t="shared" si="47"/>
        <v>65739750</v>
      </c>
      <c r="O780" s="39">
        <v>0.5316091954022989</v>
      </c>
      <c r="P780" s="27"/>
      <c r="Q780" s="28"/>
      <c r="R780" s="38"/>
      <c r="T780" s="19">
        <v>44586</v>
      </c>
      <c r="V780" s="45">
        <f t="shared" si="48"/>
        <v>348</v>
      </c>
      <c r="W780" s="44">
        <v>44772</v>
      </c>
      <c r="X780" s="46">
        <f t="shared" si="49"/>
        <v>185</v>
      </c>
      <c r="Y780" s="47">
        <f t="shared" si="50"/>
        <v>0.5316091954022989</v>
      </c>
      <c r="AA780" s="44">
        <f>VLOOKUP(A780,'[2]BASE 2022'!$E$5:$EU$1115,87,0)</f>
        <v>0</v>
      </c>
      <c r="AB780" s="44">
        <f>VLOOKUP(A780,'[2]BASE 2022'!$E$5:$EU$1115,86,0)</f>
        <v>0</v>
      </c>
    </row>
    <row r="781" spans="1:28" ht="17.25" customHeight="1" x14ac:dyDescent="0.3">
      <c r="A781" s="35">
        <v>775</v>
      </c>
      <c r="B781" s="17">
        <v>44586</v>
      </c>
      <c r="C781" s="18">
        <v>44587</v>
      </c>
      <c r="D781" s="31" t="s">
        <v>2476</v>
      </c>
      <c r="E781" s="20" t="s">
        <v>275</v>
      </c>
      <c r="F781" s="20" t="s">
        <v>1158</v>
      </c>
      <c r="G781" s="36">
        <v>145487500</v>
      </c>
      <c r="H781" s="19">
        <v>44929</v>
      </c>
      <c r="I781" s="21" t="s">
        <v>351</v>
      </c>
      <c r="J781" s="34" t="s">
        <v>2237</v>
      </c>
      <c r="K781" s="22"/>
      <c r="L781" s="37">
        <v>0</v>
      </c>
      <c r="M781" s="25">
        <v>0</v>
      </c>
      <c r="N781" s="24">
        <f t="shared" ref="N781:N844" si="51">+G781+L781-M781</f>
        <v>145487500</v>
      </c>
      <c r="O781" s="39">
        <v>0.54093567251461994</v>
      </c>
      <c r="P781" s="27"/>
      <c r="Q781" s="28"/>
      <c r="R781" s="38"/>
      <c r="T781" s="19">
        <v>44586</v>
      </c>
      <c r="V781" s="45">
        <f t="shared" ref="V781:V844" si="52">+H781-C781</f>
        <v>342</v>
      </c>
      <c r="W781" s="44">
        <v>44772</v>
      </c>
      <c r="X781" s="46">
        <f t="shared" ref="X781:X844" si="53">+W781-C781</f>
        <v>185</v>
      </c>
      <c r="Y781" s="47">
        <f t="shared" ref="Y781:Y844" si="54">+X781/V781</f>
        <v>0.54093567251461994</v>
      </c>
      <c r="AA781" s="44">
        <f>VLOOKUP(A781,'[2]BASE 2022'!$E$5:$EU$1115,87,0)</f>
        <v>0</v>
      </c>
      <c r="AB781" s="44">
        <f>VLOOKUP(A781,'[2]BASE 2022'!$E$5:$EU$1115,86,0)</f>
        <v>0</v>
      </c>
    </row>
    <row r="782" spans="1:28" ht="17.25" customHeight="1" x14ac:dyDescent="0.3">
      <c r="A782" s="35">
        <v>776</v>
      </c>
      <c r="B782" s="17">
        <v>44585</v>
      </c>
      <c r="C782" s="18">
        <v>44587</v>
      </c>
      <c r="D782" s="31" t="s">
        <v>2477</v>
      </c>
      <c r="E782" s="20" t="s">
        <v>2603</v>
      </c>
      <c r="F782" s="20" t="s">
        <v>1159</v>
      </c>
      <c r="G782" s="36">
        <v>18360000</v>
      </c>
      <c r="H782" s="19">
        <v>44767</v>
      </c>
      <c r="I782" s="21" t="s">
        <v>351</v>
      </c>
      <c r="J782" s="34" t="s">
        <v>2238</v>
      </c>
      <c r="K782" s="22"/>
      <c r="L782" s="37">
        <v>0</v>
      </c>
      <c r="M782" s="25">
        <v>0</v>
      </c>
      <c r="N782" s="24">
        <f t="shared" si="51"/>
        <v>18360000</v>
      </c>
      <c r="O782" s="39">
        <v>1</v>
      </c>
      <c r="P782" s="27"/>
      <c r="Q782" s="28"/>
      <c r="R782" s="38"/>
      <c r="T782" s="19">
        <v>44586</v>
      </c>
      <c r="V782" s="45">
        <f t="shared" si="52"/>
        <v>180</v>
      </c>
      <c r="W782" s="44">
        <v>44772</v>
      </c>
      <c r="X782" s="46">
        <f t="shared" si="53"/>
        <v>185</v>
      </c>
      <c r="Y782" s="47">
        <f t="shared" si="54"/>
        <v>1.0277777777777777</v>
      </c>
      <c r="AA782" s="44">
        <f>VLOOKUP(A782,'[2]BASE 2022'!$E$5:$EU$1115,87,0)</f>
        <v>0</v>
      </c>
      <c r="AB782" s="44">
        <f>VLOOKUP(A782,'[2]BASE 2022'!$E$5:$EU$1115,86,0)</f>
        <v>0</v>
      </c>
    </row>
    <row r="783" spans="1:28" ht="17.25" customHeight="1" x14ac:dyDescent="0.3">
      <c r="A783" s="35">
        <v>777</v>
      </c>
      <c r="B783" s="17">
        <v>44585</v>
      </c>
      <c r="C783" s="18">
        <v>44587</v>
      </c>
      <c r="D783" s="31" t="s">
        <v>2476</v>
      </c>
      <c r="E783" s="20" t="s">
        <v>2604</v>
      </c>
      <c r="F783" s="20" t="s">
        <v>1160</v>
      </c>
      <c r="G783" s="36">
        <v>69628000</v>
      </c>
      <c r="H783" s="19">
        <v>44971</v>
      </c>
      <c r="I783" s="21" t="s">
        <v>351</v>
      </c>
      <c r="J783" s="34" t="s">
        <v>2239</v>
      </c>
      <c r="K783" s="22"/>
      <c r="L783" s="37">
        <v>0</v>
      </c>
      <c r="M783" s="25">
        <v>0</v>
      </c>
      <c r="N783" s="24">
        <f t="shared" si="51"/>
        <v>69628000</v>
      </c>
      <c r="O783" s="39">
        <v>0.48177083333333331</v>
      </c>
      <c r="P783" s="27"/>
      <c r="Q783" s="28"/>
      <c r="R783" s="38"/>
      <c r="T783" s="19">
        <v>44586</v>
      </c>
      <c r="V783" s="45">
        <f t="shared" si="52"/>
        <v>384</v>
      </c>
      <c r="W783" s="44">
        <v>44772</v>
      </c>
      <c r="X783" s="46">
        <f t="shared" si="53"/>
        <v>185</v>
      </c>
      <c r="Y783" s="47">
        <f t="shared" si="54"/>
        <v>0.48177083333333331</v>
      </c>
      <c r="AA783" s="44">
        <f>VLOOKUP(A783,'[2]BASE 2022'!$E$5:$EU$1115,87,0)</f>
        <v>0</v>
      </c>
      <c r="AB783" s="44">
        <f>VLOOKUP(A783,'[2]BASE 2022'!$E$5:$EU$1115,86,0)</f>
        <v>0</v>
      </c>
    </row>
    <row r="784" spans="1:28" ht="17.25" customHeight="1" x14ac:dyDescent="0.3">
      <c r="A784" s="35">
        <v>778</v>
      </c>
      <c r="B784" s="17">
        <v>44586</v>
      </c>
      <c r="C784" s="18">
        <v>44587</v>
      </c>
      <c r="D784" s="31" t="s">
        <v>2476</v>
      </c>
      <c r="E784" s="20" t="s">
        <v>1394</v>
      </c>
      <c r="F784" s="20" t="s">
        <v>1091</v>
      </c>
      <c r="G784" s="36">
        <v>58879950</v>
      </c>
      <c r="H784" s="19">
        <v>44899</v>
      </c>
      <c r="I784" s="21" t="s">
        <v>351</v>
      </c>
      <c r="J784" s="34" t="s">
        <v>2240</v>
      </c>
      <c r="K784" s="22"/>
      <c r="L784" s="37">
        <v>0</v>
      </c>
      <c r="M784" s="25">
        <v>0</v>
      </c>
      <c r="N784" s="24">
        <f t="shared" si="51"/>
        <v>58879950</v>
      </c>
      <c r="O784" s="39">
        <v>0.59294871794871795</v>
      </c>
      <c r="P784" s="27"/>
      <c r="Q784" s="28"/>
      <c r="R784" s="38"/>
      <c r="T784" s="19">
        <v>44587</v>
      </c>
      <c r="V784" s="45">
        <f t="shared" si="52"/>
        <v>312</v>
      </c>
      <c r="W784" s="44">
        <v>44772</v>
      </c>
      <c r="X784" s="46">
        <f t="shared" si="53"/>
        <v>185</v>
      </c>
      <c r="Y784" s="47">
        <f t="shared" si="54"/>
        <v>0.59294871794871795</v>
      </c>
      <c r="AA784" s="44">
        <f>VLOOKUP(A784,'[2]BASE 2022'!$E$5:$EU$1115,87,0)</f>
        <v>0</v>
      </c>
      <c r="AB784" s="44">
        <f>VLOOKUP(A784,'[2]BASE 2022'!$E$5:$EU$1115,86,0)</f>
        <v>0</v>
      </c>
    </row>
    <row r="785" spans="1:28" ht="17.25" customHeight="1" x14ac:dyDescent="0.3">
      <c r="A785" s="35">
        <v>779</v>
      </c>
      <c r="B785" s="17">
        <v>44586</v>
      </c>
      <c r="C785" s="18">
        <v>44587</v>
      </c>
      <c r="D785" s="31" t="s">
        <v>2477</v>
      </c>
      <c r="E785" s="20" t="s">
        <v>1395</v>
      </c>
      <c r="F785" s="20" t="s">
        <v>322</v>
      </c>
      <c r="G785" s="36">
        <v>34917000</v>
      </c>
      <c r="H785" s="19">
        <v>44929</v>
      </c>
      <c r="I785" s="21" t="s">
        <v>351</v>
      </c>
      <c r="J785" s="34" t="s">
        <v>2241</v>
      </c>
      <c r="K785" s="22"/>
      <c r="L785" s="37">
        <v>0</v>
      </c>
      <c r="M785" s="25">
        <v>0</v>
      </c>
      <c r="N785" s="24">
        <f t="shared" si="51"/>
        <v>34917000</v>
      </c>
      <c r="O785" s="39">
        <v>0.54093567251461994</v>
      </c>
      <c r="P785" s="27"/>
      <c r="Q785" s="28"/>
      <c r="R785" s="38"/>
      <c r="T785" s="19">
        <v>44587</v>
      </c>
      <c r="V785" s="45">
        <f t="shared" si="52"/>
        <v>342</v>
      </c>
      <c r="W785" s="44">
        <v>44772</v>
      </c>
      <c r="X785" s="46">
        <f t="shared" si="53"/>
        <v>185</v>
      </c>
      <c r="Y785" s="47">
        <f t="shared" si="54"/>
        <v>0.54093567251461994</v>
      </c>
      <c r="AA785" s="44">
        <f>VLOOKUP(A785,'[2]BASE 2022'!$E$5:$EU$1115,87,0)</f>
        <v>0</v>
      </c>
      <c r="AB785" s="44">
        <f>VLOOKUP(A785,'[2]BASE 2022'!$E$5:$EU$1115,86,0)</f>
        <v>0</v>
      </c>
    </row>
    <row r="786" spans="1:28" ht="17.25" customHeight="1" x14ac:dyDescent="0.3">
      <c r="A786" s="35">
        <v>780</v>
      </c>
      <c r="B786" s="17">
        <v>44586</v>
      </c>
      <c r="C786" s="18">
        <v>44587</v>
      </c>
      <c r="D786" s="31" t="s">
        <v>2477</v>
      </c>
      <c r="E786" s="20" t="s">
        <v>454</v>
      </c>
      <c r="F786" s="20" t="s">
        <v>163</v>
      </c>
      <c r="G786" s="36">
        <v>27583400</v>
      </c>
      <c r="H786" s="19">
        <v>44899</v>
      </c>
      <c r="I786" s="21" t="s">
        <v>351</v>
      </c>
      <c r="J786" s="34" t="s">
        <v>2242</v>
      </c>
      <c r="K786" s="22"/>
      <c r="L786" s="37">
        <v>0</v>
      </c>
      <c r="M786" s="25">
        <v>0</v>
      </c>
      <c r="N786" s="24">
        <f t="shared" si="51"/>
        <v>27583400</v>
      </c>
      <c r="O786" s="39">
        <v>0.59294871794871795</v>
      </c>
      <c r="P786" s="27"/>
      <c r="Q786" s="28"/>
      <c r="R786" s="38"/>
      <c r="T786" s="19">
        <v>44587</v>
      </c>
      <c r="V786" s="45">
        <f t="shared" si="52"/>
        <v>312</v>
      </c>
      <c r="W786" s="44">
        <v>44772</v>
      </c>
      <c r="X786" s="46">
        <f t="shared" si="53"/>
        <v>185</v>
      </c>
      <c r="Y786" s="47">
        <f t="shared" si="54"/>
        <v>0.59294871794871795</v>
      </c>
      <c r="AA786" s="44">
        <f>VLOOKUP(A786,'[2]BASE 2022'!$E$5:$EU$1115,87,0)</f>
        <v>0</v>
      </c>
      <c r="AB786" s="44">
        <f>VLOOKUP(A786,'[2]BASE 2022'!$E$5:$EU$1115,86,0)</f>
        <v>0</v>
      </c>
    </row>
    <row r="787" spans="1:28" ht="17.25" customHeight="1" x14ac:dyDescent="0.3">
      <c r="A787" s="35">
        <v>781</v>
      </c>
      <c r="B787" s="17">
        <v>44586</v>
      </c>
      <c r="C787" s="18">
        <v>44587</v>
      </c>
      <c r="D787" s="31" t="s">
        <v>2476</v>
      </c>
      <c r="E787" s="20" t="s">
        <v>2530</v>
      </c>
      <c r="F787" s="20" t="s">
        <v>62</v>
      </c>
      <c r="G787" s="36">
        <v>34299000</v>
      </c>
      <c r="H787" s="19">
        <v>44767</v>
      </c>
      <c r="I787" s="21" t="s">
        <v>351</v>
      </c>
      <c r="J787" s="34" t="s">
        <v>2243</v>
      </c>
      <c r="K787" s="22"/>
      <c r="L787" s="37">
        <v>0</v>
      </c>
      <c r="M787" s="25">
        <v>0</v>
      </c>
      <c r="N787" s="24">
        <f t="shared" si="51"/>
        <v>34299000</v>
      </c>
      <c r="O787" s="39">
        <v>1</v>
      </c>
      <c r="P787" s="27"/>
      <c r="Q787" s="28"/>
      <c r="R787" s="38"/>
      <c r="T787" s="19">
        <v>44586</v>
      </c>
      <c r="V787" s="45">
        <f t="shared" si="52"/>
        <v>180</v>
      </c>
      <c r="W787" s="44">
        <v>44772</v>
      </c>
      <c r="X787" s="46">
        <f t="shared" si="53"/>
        <v>185</v>
      </c>
      <c r="Y787" s="47">
        <f t="shared" si="54"/>
        <v>1.0277777777777777</v>
      </c>
      <c r="AA787" s="44">
        <f>VLOOKUP(A787,'[2]BASE 2022'!$E$5:$EU$1115,87,0)</f>
        <v>0</v>
      </c>
      <c r="AB787" s="44">
        <f>VLOOKUP(A787,'[2]BASE 2022'!$E$5:$EU$1115,86,0)</f>
        <v>0</v>
      </c>
    </row>
    <row r="788" spans="1:28" ht="17.25" customHeight="1" x14ac:dyDescent="0.3">
      <c r="A788" s="35">
        <v>782</v>
      </c>
      <c r="B788" s="17">
        <v>44586</v>
      </c>
      <c r="C788" s="18">
        <v>44587</v>
      </c>
      <c r="D788" s="31" t="s">
        <v>2476</v>
      </c>
      <c r="E788" s="20" t="s">
        <v>2678</v>
      </c>
      <c r="F788" s="20" t="s">
        <v>839</v>
      </c>
      <c r="G788" s="36">
        <v>80300000</v>
      </c>
      <c r="H788" s="19">
        <v>44920</v>
      </c>
      <c r="I788" s="21" t="s">
        <v>351</v>
      </c>
      <c r="J788" s="34" t="s">
        <v>2244</v>
      </c>
      <c r="K788" s="22"/>
      <c r="L788" s="37">
        <v>0</v>
      </c>
      <c r="M788" s="25">
        <v>0</v>
      </c>
      <c r="N788" s="24">
        <f t="shared" si="51"/>
        <v>80300000</v>
      </c>
      <c r="O788" s="39">
        <v>0.55555555555555558</v>
      </c>
      <c r="P788" s="27"/>
      <c r="Q788" s="28"/>
      <c r="R788" s="38"/>
      <c r="T788" s="19">
        <v>44586</v>
      </c>
      <c r="V788" s="45">
        <f t="shared" si="52"/>
        <v>333</v>
      </c>
      <c r="W788" s="44">
        <v>44772</v>
      </c>
      <c r="X788" s="46">
        <f t="shared" si="53"/>
        <v>185</v>
      </c>
      <c r="Y788" s="47">
        <f t="shared" si="54"/>
        <v>0.55555555555555558</v>
      </c>
      <c r="AA788" s="44">
        <f>VLOOKUP(A788,'[2]BASE 2022'!$E$5:$EU$1115,87,0)</f>
        <v>0</v>
      </c>
      <c r="AB788" s="44">
        <f>VLOOKUP(A788,'[2]BASE 2022'!$E$5:$EU$1115,86,0)</f>
        <v>0</v>
      </c>
    </row>
    <row r="789" spans="1:28" ht="17.25" customHeight="1" x14ac:dyDescent="0.3">
      <c r="A789" s="35">
        <v>783</v>
      </c>
      <c r="B789" s="17">
        <v>44586</v>
      </c>
      <c r="C789" s="18">
        <v>44589</v>
      </c>
      <c r="D789" s="31" t="s">
        <v>2476</v>
      </c>
      <c r="E789" s="20" t="s">
        <v>1396</v>
      </c>
      <c r="F789" s="20" t="s">
        <v>1161</v>
      </c>
      <c r="G789" s="36">
        <v>58300000</v>
      </c>
      <c r="H789" s="19">
        <v>44922</v>
      </c>
      <c r="I789" s="21" t="s">
        <v>351</v>
      </c>
      <c r="J789" s="34" t="s">
        <v>2245</v>
      </c>
      <c r="K789" s="22"/>
      <c r="L789" s="37">
        <v>0</v>
      </c>
      <c r="M789" s="25">
        <v>0</v>
      </c>
      <c r="N789" s="24">
        <f t="shared" si="51"/>
        <v>58300000</v>
      </c>
      <c r="O789" s="39">
        <v>0.5495495495495496</v>
      </c>
      <c r="P789" s="27"/>
      <c r="Q789" s="28"/>
      <c r="R789" s="38"/>
      <c r="T789" s="19">
        <v>44586</v>
      </c>
      <c r="V789" s="45">
        <f t="shared" si="52"/>
        <v>333</v>
      </c>
      <c r="W789" s="44">
        <v>44772</v>
      </c>
      <c r="X789" s="46">
        <f t="shared" si="53"/>
        <v>183</v>
      </c>
      <c r="Y789" s="47">
        <f t="shared" si="54"/>
        <v>0.5495495495495496</v>
      </c>
      <c r="AA789" s="44">
        <f>VLOOKUP(A789,'[2]BASE 2022'!$E$5:$EU$1115,87,0)</f>
        <v>0</v>
      </c>
      <c r="AB789" s="44">
        <f>VLOOKUP(A789,'[2]BASE 2022'!$E$5:$EU$1115,86,0)</f>
        <v>0</v>
      </c>
    </row>
    <row r="790" spans="1:28" ht="17.25" customHeight="1" x14ac:dyDescent="0.3">
      <c r="A790" s="35">
        <v>784</v>
      </c>
      <c r="B790" s="17">
        <v>44586</v>
      </c>
      <c r="C790" s="18">
        <v>44588</v>
      </c>
      <c r="D790" s="31" t="s">
        <v>2476</v>
      </c>
      <c r="E790" s="20" t="s">
        <v>1397</v>
      </c>
      <c r="F790" s="20" t="s">
        <v>740</v>
      </c>
      <c r="G790" s="36">
        <v>67980000</v>
      </c>
      <c r="H790" s="19">
        <v>44921</v>
      </c>
      <c r="I790" s="21" t="s">
        <v>351</v>
      </c>
      <c r="J790" s="34" t="s">
        <v>2246</v>
      </c>
      <c r="K790" s="22"/>
      <c r="L790" s="37">
        <v>0</v>
      </c>
      <c r="M790" s="25">
        <v>0</v>
      </c>
      <c r="N790" s="24">
        <f t="shared" si="51"/>
        <v>67980000</v>
      </c>
      <c r="O790" s="39">
        <v>0.55255255255255253</v>
      </c>
      <c r="P790" s="27"/>
      <c r="Q790" s="28"/>
      <c r="R790" s="38"/>
      <c r="T790" s="19">
        <v>44586</v>
      </c>
      <c r="V790" s="45">
        <f t="shared" si="52"/>
        <v>333</v>
      </c>
      <c r="W790" s="44">
        <v>44772</v>
      </c>
      <c r="X790" s="46">
        <f t="shared" si="53"/>
        <v>184</v>
      </c>
      <c r="Y790" s="47">
        <f t="shared" si="54"/>
        <v>0.55255255255255253</v>
      </c>
      <c r="AA790" s="44">
        <f>VLOOKUP(A790,'[2]BASE 2022'!$E$5:$EU$1115,87,0)</f>
        <v>0</v>
      </c>
      <c r="AB790" s="44">
        <f>VLOOKUP(A790,'[2]BASE 2022'!$E$5:$EU$1115,86,0)</f>
        <v>0</v>
      </c>
    </row>
    <row r="791" spans="1:28" ht="17.25" customHeight="1" x14ac:dyDescent="0.3">
      <c r="A791" s="35">
        <v>785</v>
      </c>
      <c r="B791" s="17">
        <v>44586</v>
      </c>
      <c r="C791" s="18">
        <v>44588</v>
      </c>
      <c r="D791" s="31" t="s">
        <v>2476</v>
      </c>
      <c r="E791" s="20" t="s">
        <v>39</v>
      </c>
      <c r="F791" s="20" t="s">
        <v>1162</v>
      </c>
      <c r="G791" s="36">
        <v>138457000</v>
      </c>
      <c r="H791" s="19">
        <v>44830</v>
      </c>
      <c r="I791" s="21" t="s">
        <v>351</v>
      </c>
      <c r="J791" s="34" t="s">
        <v>2247</v>
      </c>
      <c r="K791" s="22"/>
      <c r="L791" s="37">
        <v>0</v>
      </c>
      <c r="M791" s="25">
        <v>0</v>
      </c>
      <c r="N791" s="24">
        <f t="shared" si="51"/>
        <v>138457000</v>
      </c>
      <c r="O791" s="39">
        <v>0.76033057851239672</v>
      </c>
      <c r="P791" s="27"/>
      <c r="Q791" s="28"/>
      <c r="R791" s="38"/>
      <c r="T791" s="19">
        <v>44586</v>
      </c>
      <c r="V791" s="45">
        <f t="shared" si="52"/>
        <v>242</v>
      </c>
      <c r="W791" s="44">
        <v>44772</v>
      </c>
      <c r="X791" s="46">
        <f t="shared" si="53"/>
        <v>184</v>
      </c>
      <c r="Y791" s="47">
        <f t="shared" si="54"/>
        <v>0.76033057851239672</v>
      </c>
      <c r="AA791" s="44">
        <f>VLOOKUP(A791,'[2]BASE 2022'!$E$5:$EU$1115,87,0)</f>
        <v>0</v>
      </c>
      <c r="AB791" s="44">
        <f>VLOOKUP(A791,'[2]BASE 2022'!$E$5:$EU$1115,86,0)</f>
        <v>0</v>
      </c>
    </row>
    <row r="792" spans="1:28" ht="17.25" customHeight="1" x14ac:dyDescent="0.3">
      <c r="A792" s="35">
        <v>786</v>
      </c>
      <c r="B792" s="17">
        <v>44586</v>
      </c>
      <c r="C792" s="18">
        <v>44587</v>
      </c>
      <c r="D792" s="31" t="s">
        <v>2476</v>
      </c>
      <c r="E792" s="20" t="s">
        <v>1398</v>
      </c>
      <c r="F792" s="20" t="s">
        <v>1163</v>
      </c>
      <c r="G792" s="36">
        <v>52500000</v>
      </c>
      <c r="H792" s="19">
        <v>44736</v>
      </c>
      <c r="I792" s="21" t="s">
        <v>351</v>
      </c>
      <c r="J792" s="34" t="s">
        <v>2248</v>
      </c>
      <c r="K792" s="22"/>
      <c r="L792" s="37">
        <v>0</v>
      </c>
      <c r="M792" s="25">
        <v>17733333</v>
      </c>
      <c r="N792" s="24">
        <f t="shared" si="51"/>
        <v>34766667</v>
      </c>
      <c r="O792" s="39">
        <v>1</v>
      </c>
      <c r="P792" s="27"/>
      <c r="Q792" s="28"/>
      <c r="R792" s="38"/>
      <c r="T792" s="19">
        <v>44587</v>
      </c>
      <c r="V792" s="45">
        <f t="shared" si="52"/>
        <v>149</v>
      </c>
      <c r="W792" s="44">
        <v>44772</v>
      </c>
      <c r="X792" s="46">
        <f t="shared" si="53"/>
        <v>185</v>
      </c>
      <c r="Y792" s="47">
        <f t="shared" si="54"/>
        <v>1.2416107382550337</v>
      </c>
      <c r="AA792" s="44">
        <f>VLOOKUP(A792,'[2]BASE 2022'!$E$5:$EU$1115,87,0)</f>
        <v>0</v>
      </c>
      <c r="AB792" s="44">
        <f>VLOOKUP(A792,'[2]BASE 2022'!$E$5:$EU$1115,86,0)</f>
        <v>0</v>
      </c>
    </row>
    <row r="793" spans="1:28" ht="17.25" customHeight="1" x14ac:dyDescent="0.3">
      <c r="A793" s="35">
        <v>787</v>
      </c>
      <c r="B793" s="17">
        <v>44586</v>
      </c>
      <c r="C793" s="18">
        <v>44589</v>
      </c>
      <c r="D793" s="31" t="s">
        <v>2476</v>
      </c>
      <c r="E793" s="20" t="s">
        <v>1399</v>
      </c>
      <c r="F793" s="20" t="s">
        <v>1164</v>
      </c>
      <c r="G793" s="36">
        <v>41715000</v>
      </c>
      <c r="H793" s="19">
        <v>44861</v>
      </c>
      <c r="I793" s="21" t="s">
        <v>351</v>
      </c>
      <c r="J793" s="34" t="s">
        <v>2249</v>
      </c>
      <c r="K793" s="22"/>
      <c r="L793" s="37">
        <v>0</v>
      </c>
      <c r="M793" s="25">
        <v>0</v>
      </c>
      <c r="N793" s="24">
        <f t="shared" si="51"/>
        <v>41715000</v>
      </c>
      <c r="O793" s="39">
        <v>0.67279411764705888</v>
      </c>
      <c r="P793" s="27"/>
      <c r="Q793" s="28"/>
      <c r="R793" s="38"/>
      <c r="T793" s="19">
        <v>44587</v>
      </c>
      <c r="V793" s="45">
        <f t="shared" si="52"/>
        <v>272</v>
      </c>
      <c r="W793" s="44">
        <v>44772</v>
      </c>
      <c r="X793" s="46">
        <f t="shared" si="53"/>
        <v>183</v>
      </c>
      <c r="Y793" s="47">
        <f t="shared" si="54"/>
        <v>0.67279411764705888</v>
      </c>
      <c r="AA793" s="44">
        <f>VLOOKUP(A793,'[2]BASE 2022'!$E$5:$EU$1115,87,0)</f>
        <v>0</v>
      </c>
      <c r="AB793" s="44">
        <f>VLOOKUP(A793,'[2]BASE 2022'!$E$5:$EU$1115,86,0)</f>
        <v>0</v>
      </c>
    </row>
    <row r="794" spans="1:28" ht="17.25" customHeight="1" x14ac:dyDescent="0.3">
      <c r="A794" s="35">
        <v>788</v>
      </c>
      <c r="B794" s="17">
        <v>44585</v>
      </c>
      <c r="C794" s="18">
        <v>44587</v>
      </c>
      <c r="D794" s="31" t="s">
        <v>2477</v>
      </c>
      <c r="E794" s="20" t="s">
        <v>1400</v>
      </c>
      <c r="F794" s="20" t="s">
        <v>1165</v>
      </c>
      <c r="G794" s="36">
        <v>24903000</v>
      </c>
      <c r="H794" s="19">
        <v>44859</v>
      </c>
      <c r="I794" s="21" t="s">
        <v>351</v>
      </c>
      <c r="J794" s="34" t="s">
        <v>2250</v>
      </c>
      <c r="K794" s="22"/>
      <c r="L794" s="37">
        <v>0</v>
      </c>
      <c r="M794" s="25">
        <v>0</v>
      </c>
      <c r="N794" s="24">
        <f t="shared" si="51"/>
        <v>24903000</v>
      </c>
      <c r="O794" s="39">
        <v>0.68014705882352944</v>
      </c>
      <c r="P794" s="27"/>
      <c r="Q794" s="28"/>
      <c r="R794" s="38"/>
      <c r="T794" s="19">
        <v>44586</v>
      </c>
      <c r="V794" s="45">
        <f t="shared" si="52"/>
        <v>272</v>
      </c>
      <c r="W794" s="44">
        <v>44772</v>
      </c>
      <c r="X794" s="46">
        <f t="shared" si="53"/>
        <v>185</v>
      </c>
      <c r="Y794" s="47">
        <f t="shared" si="54"/>
        <v>0.68014705882352944</v>
      </c>
      <c r="AA794" s="44">
        <f>VLOOKUP(A794,'[2]BASE 2022'!$E$5:$EU$1115,87,0)</f>
        <v>0</v>
      </c>
      <c r="AB794" s="44">
        <f>VLOOKUP(A794,'[2]BASE 2022'!$E$5:$EU$1115,86,0)</f>
        <v>0</v>
      </c>
    </row>
    <row r="795" spans="1:28" ht="17.25" customHeight="1" x14ac:dyDescent="0.3">
      <c r="A795" s="35">
        <v>789</v>
      </c>
      <c r="B795" s="17">
        <v>44586</v>
      </c>
      <c r="C795" s="18">
        <v>44588</v>
      </c>
      <c r="D795" s="31" t="s">
        <v>2476</v>
      </c>
      <c r="E795" s="20" t="s">
        <v>49</v>
      </c>
      <c r="F795" s="20" t="s">
        <v>1166</v>
      </c>
      <c r="G795" s="36">
        <v>93000000</v>
      </c>
      <c r="H795" s="19">
        <v>44893</v>
      </c>
      <c r="I795" s="21" t="s">
        <v>351</v>
      </c>
      <c r="J795" s="34" t="s">
        <v>2251</v>
      </c>
      <c r="K795" s="22"/>
      <c r="L795" s="37">
        <v>0</v>
      </c>
      <c r="M795" s="25">
        <v>0</v>
      </c>
      <c r="N795" s="24">
        <f t="shared" si="51"/>
        <v>93000000</v>
      </c>
      <c r="O795" s="39">
        <v>0.60327868852459021</v>
      </c>
      <c r="P795" s="27"/>
      <c r="Q795" s="28"/>
      <c r="R795" s="38"/>
      <c r="T795" s="19">
        <v>44586</v>
      </c>
      <c r="V795" s="45">
        <f t="shared" si="52"/>
        <v>305</v>
      </c>
      <c r="W795" s="44">
        <v>44772</v>
      </c>
      <c r="X795" s="46">
        <f t="shared" si="53"/>
        <v>184</v>
      </c>
      <c r="Y795" s="47">
        <f t="shared" si="54"/>
        <v>0.60327868852459021</v>
      </c>
      <c r="AA795" s="44">
        <f>VLOOKUP(A795,'[2]BASE 2022'!$E$5:$EU$1115,87,0)</f>
        <v>0</v>
      </c>
      <c r="AB795" s="44">
        <f>VLOOKUP(A795,'[2]BASE 2022'!$E$5:$EU$1115,86,0)</f>
        <v>0</v>
      </c>
    </row>
    <row r="796" spans="1:28" ht="17.25" customHeight="1" x14ac:dyDescent="0.3">
      <c r="A796" s="35">
        <v>790</v>
      </c>
      <c r="B796" s="17">
        <v>44586</v>
      </c>
      <c r="C796" s="18">
        <v>44587</v>
      </c>
      <c r="D796" s="31" t="s">
        <v>2476</v>
      </c>
      <c r="E796" s="20" t="s">
        <v>1401</v>
      </c>
      <c r="F796" s="20" t="s">
        <v>1167</v>
      </c>
      <c r="G796" s="36">
        <v>61600000</v>
      </c>
      <c r="H796" s="19">
        <v>44920</v>
      </c>
      <c r="I796" s="21" t="s">
        <v>351</v>
      </c>
      <c r="J796" s="34" t="s">
        <v>2252</v>
      </c>
      <c r="K796" s="22"/>
      <c r="L796" s="37">
        <v>0</v>
      </c>
      <c r="M796" s="25">
        <v>0</v>
      </c>
      <c r="N796" s="24">
        <f t="shared" si="51"/>
        <v>61600000</v>
      </c>
      <c r="O796" s="39">
        <v>0.55555555555555558</v>
      </c>
      <c r="P796" s="27"/>
      <c r="Q796" s="28"/>
      <c r="R796" s="38"/>
      <c r="T796" s="19">
        <v>44586</v>
      </c>
      <c r="V796" s="45">
        <f t="shared" si="52"/>
        <v>333</v>
      </c>
      <c r="W796" s="44">
        <v>44772</v>
      </c>
      <c r="X796" s="46">
        <f t="shared" si="53"/>
        <v>185</v>
      </c>
      <c r="Y796" s="47">
        <f t="shared" si="54"/>
        <v>0.55555555555555558</v>
      </c>
      <c r="AA796" s="44">
        <f>VLOOKUP(A796,'[2]BASE 2022'!$E$5:$EU$1115,87,0)</f>
        <v>0</v>
      </c>
      <c r="AB796" s="44">
        <f>VLOOKUP(A796,'[2]BASE 2022'!$E$5:$EU$1115,86,0)</f>
        <v>0</v>
      </c>
    </row>
    <row r="797" spans="1:28" ht="17.25" customHeight="1" x14ac:dyDescent="0.3">
      <c r="A797" s="35">
        <v>791</v>
      </c>
      <c r="B797" s="17">
        <v>44586</v>
      </c>
      <c r="C797" s="18">
        <v>44593</v>
      </c>
      <c r="D797" s="31" t="s">
        <v>2476</v>
      </c>
      <c r="E797" s="20" t="s">
        <v>1402</v>
      </c>
      <c r="F797" s="20" t="s">
        <v>1168</v>
      </c>
      <c r="G797" s="36">
        <v>66500000</v>
      </c>
      <c r="H797" s="19">
        <v>44881</v>
      </c>
      <c r="I797" s="21" t="s">
        <v>351</v>
      </c>
      <c r="J797" s="34" t="s">
        <v>2253</v>
      </c>
      <c r="K797" s="22"/>
      <c r="L797" s="37">
        <v>0</v>
      </c>
      <c r="M797" s="25">
        <v>0</v>
      </c>
      <c r="N797" s="24">
        <f t="shared" si="51"/>
        <v>66500000</v>
      </c>
      <c r="O797" s="39">
        <v>0.62152777777777779</v>
      </c>
      <c r="P797" s="27"/>
      <c r="Q797" s="28"/>
      <c r="R797" s="38"/>
      <c r="T797" s="19">
        <v>44587</v>
      </c>
      <c r="V797" s="45">
        <f t="shared" si="52"/>
        <v>288</v>
      </c>
      <c r="W797" s="44">
        <v>44772</v>
      </c>
      <c r="X797" s="46">
        <f t="shared" si="53"/>
        <v>179</v>
      </c>
      <c r="Y797" s="47">
        <f t="shared" si="54"/>
        <v>0.62152777777777779</v>
      </c>
      <c r="AA797" s="44">
        <f>VLOOKUP(A797,'[2]BASE 2022'!$E$5:$EU$1115,87,0)</f>
        <v>0</v>
      </c>
      <c r="AB797" s="44">
        <f>VLOOKUP(A797,'[2]BASE 2022'!$E$5:$EU$1115,86,0)</f>
        <v>0</v>
      </c>
    </row>
    <row r="798" spans="1:28" ht="17.25" customHeight="1" x14ac:dyDescent="0.3">
      <c r="A798" s="35">
        <v>792</v>
      </c>
      <c r="B798" s="17">
        <v>44586</v>
      </c>
      <c r="C798" s="18">
        <v>44587</v>
      </c>
      <c r="D798" s="31" t="s">
        <v>2476</v>
      </c>
      <c r="E798" s="20" t="s">
        <v>1403</v>
      </c>
      <c r="F798" s="20" t="s">
        <v>1169</v>
      </c>
      <c r="G798" s="36">
        <v>52250000</v>
      </c>
      <c r="H798" s="19">
        <v>44875</v>
      </c>
      <c r="I798" s="21" t="s">
        <v>351</v>
      </c>
      <c r="J798" s="34" t="s">
        <v>2254</v>
      </c>
      <c r="K798" s="22"/>
      <c r="L798" s="37">
        <v>0</v>
      </c>
      <c r="M798" s="25">
        <v>0</v>
      </c>
      <c r="N798" s="24">
        <f t="shared" si="51"/>
        <v>52250000</v>
      </c>
      <c r="O798" s="39">
        <v>0.64236111111111116</v>
      </c>
      <c r="P798" s="27"/>
      <c r="Q798" s="28"/>
      <c r="R798" s="38"/>
      <c r="T798" s="19">
        <v>44587</v>
      </c>
      <c r="V798" s="45">
        <f t="shared" si="52"/>
        <v>288</v>
      </c>
      <c r="W798" s="44">
        <v>44772</v>
      </c>
      <c r="X798" s="46">
        <f t="shared" si="53"/>
        <v>185</v>
      </c>
      <c r="Y798" s="47">
        <f t="shared" si="54"/>
        <v>0.64236111111111116</v>
      </c>
      <c r="AA798" s="44">
        <f>VLOOKUP(A798,'[2]BASE 2022'!$E$5:$EU$1115,87,0)</f>
        <v>0</v>
      </c>
      <c r="AB798" s="44">
        <f>VLOOKUP(A798,'[2]BASE 2022'!$E$5:$EU$1115,86,0)</f>
        <v>0</v>
      </c>
    </row>
    <row r="799" spans="1:28" ht="17.25" customHeight="1" x14ac:dyDescent="0.3">
      <c r="A799" s="35">
        <v>793</v>
      </c>
      <c r="B799" s="17">
        <v>44586</v>
      </c>
      <c r="C799" s="18">
        <v>44587</v>
      </c>
      <c r="D799" s="31" t="s">
        <v>2476</v>
      </c>
      <c r="E799" s="20" t="s">
        <v>1404</v>
      </c>
      <c r="F799" s="20" t="s">
        <v>1170</v>
      </c>
      <c r="G799" s="36">
        <v>33000000</v>
      </c>
      <c r="H799" s="19">
        <v>44736</v>
      </c>
      <c r="I799" s="21" t="s">
        <v>351</v>
      </c>
      <c r="J799" s="34" t="s">
        <v>2255</v>
      </c>
      <c r="K799" s="22"/>
      <c r="L799" s="37">
        <v>0</v>
      </c>
      <c r="M799" s="25">
        <v>5683333</v>
      </c>
      <c r="N799" s="24">
        <f t="shared" si="51"/>
        <v>27316667</v>
      </c>
      <c r="O799" s="39">
        <v>1</v>
      </c>
      <c r="P799" s="27"/>
      <c r="Q799" s="28"/>
      <c r="R799" s="38"/>
      <c r="T799" s="19">
        <v>44587</v>
      </c>
      <c r="V799" s="45">
        <f t="shared" si="52"/>
        <v>149</v>
      </c>
      <c r="W799" s="44">
        <v>44772</v>
      </c>
      <c r="X799" s="46">
        <f t="shared" si="53"/>
        <v>185</v>
      </c>
      <c r="Y799" s="47">
        <f t="shared" si="54"/>
        <v>1.2416107382550337</v>
      </c>
      <c r="AA799" s="44">
        <f>VLOOKUP(A799,'[2]BASE 2022'!$E$5:$EU$1115,87,0)</f>
        <v>0</v>
      </c>
      <c r="AB799" s="44">
        <f>VLOOKUP(A799,'[2]BASE 2022'!$E$5:$EU$1115,86,0)</f>
        <v>0</v>
      </c>
    </row>
    <row r="800" spans="1:28" ht="17.25" customHeight="1" x14ac:dyDescent="0.3">
      <c r="A800" s="35">
        <v>794</v>
      </c>
      <c r="B800" s="17">
        <v>44587</v>
      </c>
      <c r="C800" s="18">
        <v>44588</v>
      </c>
      <c r="D800" s="31" t="s">
        <v>2476</v>
      </c>
      <c r="E800" s="20" t="s">
        <v>1405</v>
      </c>
      <c r="F800" s="20" t="s">
        <v>1171</v>
      </c>
      <c r="G800" s="36">
        <v>67980000</v>
      </c>
      <c r="H800" s="19">
        <v>44921</v>
      </c>
      <c r="I800" s="21" t="s">
        <v>351</v>
      </c>
      <c r="J800" s="34" t="s">
        <v>2256</v>
      </c>
      <c r="K800" s="22"/>
      <c r="L800" s="37">
        <v>0</v>
      </c>
      <c r="M800" s="25">
        <v>0</v>
      </c>
      <c r="N800" s="24">
        <f t="shared" si="51"/>
        <v>67980000</v>
      </c>
      <c r="O800" s="39">
        <v>0.55255255255255253</v>
      </c>
      <c r="P800" s="27"/>
      <c r="Q800" s="28"/>
      <c r="R800" s="38"/>
      <c r="T800" s="19">
        <v>44587</v>
      </c>
      <c r="V800" s="45">
        <f t="shared" si="52"/>
        <v>333</v>
      </c>
      <c r="W800" s="44">
        <v>44772</v>
      </c>
      <c r="X800" s="46">
        <f t="shared" si="53"/>
        <v>184</v>
      </c>
      <c r="Y800" s="47">
        <f t="shared" si="54"/>
        <v>0.55255255255255253</v>
      </c>
      <c r="AA800" s="44">
        <f>VLOOKUP(A800,'[2]BASE 2022'!$E$5:$EU$1115,87,0)</f>
        <v>0</v>
      </c>
      <c r="AB800" s="44">
        <f>VLOOKUP(A800,'[2]BASE 2022'!$E$5:$EU$1115,86,0)</f>
        <v>0</v>
      </c>
    </row>
    <row r="801" spans="1:28" ht="17.25" customHeight="1" x14ac:dyDescent="0.3">
      <c r="A801" s="35">
        <v>795</v>
      </c>
      <c r="B801" s="17">
        <v>44586</v>
      </c>
      <c r="C801" s="18">
        <v>44593</v>
      </c>
      <c r="D801" s="31" t="s">
        <v>2477</v>
      </c>
      <c r="E801" s="20" t="s">
        <v>1406</v>
      </c>
      <c r="F801" s="20" t="s">
        <v>336</v>
      </c>
      <c r="G801" s="36">
        <v>20400000</v>
      </c>
      <c r="H801" s="19">
        <v>44773</v>
      </c>
      <c r="I801" s="21" t="s">
        <v>351</v>
      </c>
      <c r="J801" s="34" t="s">
        <v>2257</v>
      </c>
      <c r="K801" s="22"/>
      <c r="L801" s="37">
        <v>0</v>
      </c>
      <c r="M801" s="25">
        <v>0</v>
      </c>
      <c r="N801" s="24">
        <f t="shared" si="51"/>
        <v>20400000</v>
      </c>
      <c r="O801" s="39">
        <v>0.99444444444444446</v>
      </c>
      <c r="P801" s="27"/>
      <c r="Q801" s="28"/>
      <c r="R801" s="38"/>
      <c r="T801" s="19">
        <v>44587</v>
      </c>
      <c r="V801" s="45">
        <f t="shared" si="52"/>
        <v>180</v>
      </c>
      <c r="W801" s="44">
        <v>44772</v>
      </c>
      <c r="X801" s="46">
        <f t="shared" si="53"/>
        <v>179</v>
      </c>
      <c r="Y801" s="47">
        <f t="shared" si="54"/>
        <v>0.99444444444444446</v>
      </c>
      <c r="AA801" s="44">
        <f>VLOOKUP(A801,'[2]BASE 2022'!$E$5:$EU$1115,87,0)</f>
        <v>0</v>
      </c>
      <c r="AB801" s="44">
        <f>VLOOKUP(A801,'[2]BASE 2022'!$E$5:$EU$1115,86,0)</f>
        <v>0</v>
      </c>
    </row>
    <row r="802" spans="1:28" ht="17.25" customHeight="1" x14ac:dyDescent="0.3">
      <c r="A802" s="35">
        <v>796</v>
      </c>
      <c r="B802" s="17">
        <v>44587</v>
      </c>
      <c r="C802" s="18">
        <v>44593</v>
      </c>
      <c r="D802" s="31" t="s">
        <v>2476</v>
      </c>
      <c r="E802" s="20" t="s">
        <v>274</v>
      </c>
      <c r="F802" s="20" t="s">
        <v>1091</v>
      </c>
      <c r="G802" s="36">
        <v>34299000</v>
      </c>
      <c r="H802" s="19">
        <v>44773</v>
      </c>
      <c r="I802" s="21" t="s">
        <v>351</v>
      </c>
      <c r="J802" s="34" t="s">
        <v>2258</v>
      </c>
      <c r="K802" s="22"/>
      <c r="L802" s="37">
        <v>0</v>
      </c>
      <c r="M802" s="25">
        <v>0</v>
      </c>
      <c r="N802" s="24">
        <f t="shared" si="51"/>
        <v>34299000</v>
      </c>
      <c r="O802" s="39">
        <v>0.99444444444444446</v>
      </c>
      <c r="P802" s="27"/>
      <c r="Q802" s="28"/>
      <c r="R802" s="38"/>
      <c r="T802" s="19">
        <v>44587</v>
      </c>
      <c r="V802" s="45">
        <f t="shared" si="52"/>
        <v>180</v>
      </c>
      <c r="W802" s="44">
        <v>44772</v>
      </c>
      <c r="X802" s="46">
        <f t="shared" si="53"/>
        <v>179</v>
      </c>
      <c r="Y802" s="47">
        <f t="shared" si="54"/>
        <v>0.99444444444444446</v>
      </c>
      <c r="AA802" s="44">
        <f>VLOOKUP(A802,'[2]BASE 2022'!$E$5:$EU$1115,87,0)</f>
        <v>0</v>
      </c>
      <c r="AB802" s="44">
        <f>VLOOKUP(A802,'[2]BASE 2022'!$E$5:$EU$1115,86,0)</f>
        <v>0</v>
      </c>
    </row>
    <row r="803" spans="1:28" ht="17.25" customHeight="1" x14ac:dyDescent="0.3">
      <c r="A803" s="35">
        <v>797</v>
      </c>
      <c r="B803" s="17">
        <v>44586</v>
      </c>
      <c r="C803" s="18">
        <v>44593</v>
      </c>
      <c r="D803" s="31" t="s">
        <v>2476</v>
      </c>
      <c r="E803" s="20" t="s">
        <v>1407</v>
      </c>
      <c r="F803" s="20" t="s">
        <v>1172</v>
      </c>
      <c r="G803" s="36">
        <v>34299000</v>
      </c>
      <c r="H803" s="19">
        <v>44773</v>
      </c>
      <c r="I803" s="21" t="s">
        <v>351</v>
      </c>
      <c r="J803" s="34" t="s">
        <v>2259</v>
      </c>
      <c r="K803" s="22"/>
      <c r="L803" s="37">
        <v>0</v>
      </c>
      <c r="M803" s="25">
        <v>0</v>
      </c>
      <c r="N803" s="24">
        <f t="shared" si="51"/>
        <v>34299000</v>
      </c>
      <c r="O803" s="39">
        <v>0.99444444444444446</v>
      </c>
      <c r="P803" s="27"/>
      <c r="Q803" s="28"/>
      <c r="R803" s="38"/>
      <c r="T803" s="19">
        <v>44587</v>
      </c>
      <c r="V803" s="45">
        <f t="shared" si="52"/>
        <v>180</v>
      </c>
      <c r="W803" s="44">
        <v>44772</v>
      </c>
      <c r="X803" s="46">
        <f t="shared" si="53"/>
        <v>179</v>
      </c>
      <c r="Y803" s="47">
        <f t="shared" si="54"/>
        <v>0.99444444444444446</v>
      </c>
      <c r="AA803" s="44">
        <f>VLOOKUP(A803,'[2]BASE 2022'!$E$5:$EU$1115,87,0)</f>
        <v>0</v>
      </c>
      <c r="AB803" s="44">
        <f>VLOOKUP(A803,'[2]BASE 2022'!$E$5:$EU$1115,86,0)</f>
        <v>0</v>
      </c>
    </row>
    <row r="804" spans="1:28" ht="17.25" customHeight="1" x14ac:dyDescent="0.3">
      <c r="A804" s="35">
        <v>798</v>
      </c>
      <c r="B804" s="17">
        <v>44587</v>
      </c>
      <c r="C804" s="18">
        <v>44588</v>
      </c>
      <c r="D804" s="31" t="s">
        <v>2477</v>
      </c>
      <c r="E804" s="20" t="s">
        <v>1408</v>
      </c>
      <c r="F804" s="20" t="s">
        <v>1173</v>
      </c>
      <c r="G804" s="36">
        <v>45100000</v>
      </c>
      <c r="H804" s="19">
        <v>44921</v>
      </c>
      <c r="I804" s="21" t="s">
        <v>351</v>
      </c>
      <c r="J804" s="34" t="s">
        <v>2260</v>
      </c>
      <c r="K804" s="22"/>
      <c r="L804" s="37">
        <v>0</v>
      </c>
      <c r="M804" s="25">
        <v>0</v>
      </c>
      <c r="N804" s="24">
        <f t="shared" si="51"/>
        <v>45100000</v>
      </c>
      <c r="O804" s="39">
        <v>0.55255255255255253</v>
      </c>
      <c r="P804" s="27"/>
      <c r="Q804" s="28"/>
      <c r="R804" s="38"/>
      <c r="T804" s="19">
        <v>44587</v>
      </c>
      <c r="V804" s="45">
        <f t="shared" si="52"/>
        <v>333</v>
      </c>
      <c r="W804" s="44">
        <v>44772</v>
      </c>
      <c r="X804" s="46">
        <f t="shared" si="53"/>
        <v>184</v>
      </c>
      <c r="Y804" s="47">
        <f t="shared" si="54"/>
        <v>0.55255255255255253</v>
      </c>
      <c r="AA804" s="44">
        <f>VLOOKUP(A804,'[2]BASE 2022'!$E$5:$EU$1115,87,0)</f>
        <v>0</v>
      </c>
      <c r="AB804" s="44">
        <f>VLOOKUP(A804,'[2]BASE 2022'!$E$5:$EU$1115,86,0)</f>
        <v>0</v>
      </c>
    </row>
    <row r="805" spans="1:28" ht="17.25" customHeight="1" x14ac:dyDescent="0.3">
      <c r="A805" s="35">
        <v>799</v>
      </c>
      <c r="B805" s="17">
        <v>44586</v>
      </c>
      <c r="C805" s="18">
        <v>44588</v>
      </c>
      <c r="D805" s="31" t="s">
        <v>2477</v>
      </c>
      <c r="E805" s="20" t="s">
        <v>1409</v>
      </c>
      <c r="F805" s="20" t="s">
        <v>1174</v>
      </c>
      <c r="G805" s="36">
        <v>44000000</v>
      </c>
      <c r="H805" s="19">
        <v>44921</v>
      </c>
      <c r="I805" s="21" t="s">
        <v>351</v>
      </c>
      <c r="J805" s="34" t="s">
        <v>2261</v>
      </c>
      <c r="K805" s="22"/>
      <c r="L805" s="37">
        <v>0</v>
      </c>
      <c r="M805" s="25">
        <v>0</v>
      </c>
      <c r="N805" s="24">
        <f t="shared" si="51"/>
        <v>44000000</v>
      </c>
      <c r="O805" s="39">
        <v>0.55255255255255253</v>
      </c>
      <c r="P805" s="27"/>
      <c r="Q805" s="28"/>
      <c r="R805" s="38"/>
      <c r="T805" s="19">
        <v>44587</v>
      </c>
      <c r="V805" s="45">
        <f t="shared" si="52"/>
        <v>333</v>
      </c>
      <c r="W805" s="44">
        <v>44772</v>
      </c>
      <c r="X805" s="46">
        <f t="shared" si="53"/>
        <v>184</v>
      </c>
      <c r="Y805" s="47">
        <f t="shared" si="54"/>
        <v>0.55255255255255253</v>
      </c>
      <c r="AA805" s="44">
        <f>VLOOKUP(A805,'[2]BASE 2022'!$E$5:$EU$1115,87,0)</f>
        <v>0</v>
      </c>
      <c r="AB805" s="44">
        <f>VLOOKUP(A805,'[2]BASE 2022'!$E$5:$EU$1115,86,0)</f>
        <v>0</v>
      </c>
    </row>
    <row r="806" spans="1:28" ht="17.25" customHeight="1" x14ac:dyDescent="0.3">
      <c r="A806" s="35">
        <v>800</v>
      </c>
      <c r="B806" s="17">
        <v>44587</v>
      </c>
      <c r="C806" s="18">
        <v>44593</v>
      </c>
      <c r="D806" s="31" t="s">
        <v>2476</v>
      </c>
      <c r="E806" s="20" t="s">
        <v>1410</v>
      </c>
      <c r="F806" s="20" t="s">
        <v>1175</v>
      </c>
      <c r="G806" s="36">
        <v>63000000</v>
      </c>
      <c r="H806" s="19">
        <v>44803</v>
      </c>
      <c r="I806" s="21" t="s">
        <v>351</v>
      </c>
      <c r="J806" s="34" t="s">
        <v>2262</v>
      </c>
      <c r="K806" s="22"/>
      <c r="L806" s="37">
        <v>0</v>
      </c>
      <c r="M806" s="25">
        <v>0</v>
      </c>
      <c r="N806" s="24">
        <f t="shared" si="51"/>
        <v>63000000</v>
      </c>
      <c r="O806" s="39">
        <v>0.85238095238095235</v>
      </c>
      <c r="P806" s="27"/>
      <c r="Q806" s="28"/>
      <c r="R806" s="38"/>
      <c r="T806" s="19">
        <v>44588</v>
      </c>
      <c r="V806" s="45">
        <f t="shared" si="52"/>
        <v>210</v>
      </c>
      <c r="W806" s="44">
        <v>44772</v>
      </c>
      <c r="X806" s="46">
        <f t="shared" si="53"/>
        <v>179</v>
      </c>
      <c r="Y806" s="47">
        <f t="shared" si="54"/>
        <v>0.85238095238095235</v>
      </c>
      <c r="AA806" s="44">
        <f>VLOOKUP(A806,'[2]BASE 2022'!$E$5:$EU$1115,87,0)</f>
        <v>44805</v>
      </c>
      <c r="AB806" s="44">
        <f>VLOOKUP(A806,'[2]BASE 2022'!$E$5:$EU$1115,86,0)</f>
        <v>44803</v>
      </c>
    </row>
    <row r="807" spans="1:28" ht="17.25" customHeight="1" x14ac:dyDescent="0.3">
      <c r="A807" s="35">
        <v>801</v>
      </c>
      <c r="B807" s="17">
        <v>44587</v>
      </c>
      <c r="C807" s="18">
        <v>44593</v>
      </c>
      <c r="D807" s="31" t="s">
        <v>2476</v>
      </c>
      <c r="E807" s="20" t="s">
        <v>1411</v>
      </c>
      <c r="F807" s="20" t="s">
        <v>1176</v>
      </c>
      <c r="G807" s="36">
        <v>71379000</v>
      </c>
      <c r="H807" s="19">
        <v>44935</v>
      </c>
      <c r="I807" s="21" t="s">
        <v>351</v>
      </c>
      <c r="J807" s="34" t="s">
        <v>2263</v>
      </c>
      <c r="K807" s="22"/>
      <c r="L807" s="37">
        <v>0</v>
      </c>
      <c r="M807" s="25">
        <v>0</v>
      </c>
      <c r="N807" s="24">
        <f t="shared" si="51"/>
        <v>71379000</v>
      </c>
      <c r="O807" s="39">
        <v>0.52339181286549707</v>
      </c>
      <c r="P807" s="27"/>
      <c r="Q807" s="28"/>
      <c r="R807" s="38"/>
      <c r="T807" s="19">
        <v>44588</v>
      </c>
      <c r="V807" s="45">
        <f t="shared" si="52"/>
        <v>342</v>
      </c>
      <c r="W807" s="44">
        <v>44772</v>
      </c>
      <c r="X807" s="46">
        <f t="shared" si="53"/>
        <v>179</v>
      </c>
      <c r="Y807" s="47">
        <f t="shared" si="54"/>
        <v>0.52339181286549707</v>
      </c>
      <c r="AA807" s="44">
        <f>VLOOKUP(A807,'[2]BASE 2022'!$E$5:$EU$1115,87,0)</f>
        <v>0</v>
      </c>
      <c r="AB807" s="44">
        <f>VLOOKUP(A807,'[2]BASE 2022'!$E$5:$EU$1115,86,0)</f>
        <v>0</v>
      </c>
    </row>
    <row r="808" spans="1:28" ht="17.25" customHeight="1" x14ac:dyDescent="0.3">
      <c r="A808" s="35">
        <v>802</v>
      </c>
      <c r="B808" s="17">
        <v>44586</v>
      </c>
      <c r="C808" s="18">
        <v>44588</v>
      </c>
      <c r="D808" s="31" t="s">
        <v>2477</v>
      </c>
      <c r="E808" s="20" t="s">
        <v>1412</v>
      </c>
      <c r="F808" s="20" t="s">
        <v>1177</v>
      </c>
      <c r="G808" s="36">
        <v>44000000</v>
      </c>
      <c r="H808" s="19">
        <v>44921</v>
      </c>
      <c r="I808" s="21" t="s">
        <v>351</v>
      </c>
      <c r="J808" s="34" t="s">
        <v>2264</v>
      </c>
      <c r="K808" s="22"/>
      <c r="L808" s="37">
        <v>0</v>
      </c>
      <c r="M808" s="25">
        <v>0</v>
      </c>
      <c r="N808" s="24">
        <f t="shared" si="51"/>
        <v>44000000</v>
      </c>
      <c r="O808" s="39">
        <v>0.55255255255255253</v>
      </c>
      <c r="P808" s="27"/>
      <c r="Q808" s="28"/>
      <c r="R808" s="38"/>
      <c r="T808" s="19">
        <v>44587</v>
      </c>
      <c r="V808" s="45">
        <f t="shared" si="52"/>
        <v>333</v>
      </c>
      <c r="W808" s="44">
        <v>44772</v>
      </c>
      <c r="X808" s="46">
        <f t="shared" si="53"/>
        <v>184</v>
      </c>
      <c r="Y808" s="47">
        <f t="shared" si="54"/>
        <v>0.55255255255255253</v>
      </c>
      <c r="AA808" s="44">
        <f>VLOOKUP(A808,'[2]BASE 2022'!$E$5:$EU$1115,87,0)</f>
        <v>0</v>
      </c>
      <c r="AB808" s="44">
        <f>VLOOKUP(A808,'[2]BASE 2022'!$E$5:$EU$1115,86,0)</f>
        <v>0</v>
      </c>
    </row>
    <row r="809" spans="1:28" ht="17.25" customHeight="1" x14ac:dyDescent="0.3">
      <c r="A809" s="35">
        <v>803</v>
      </c>
      <c r="B809" s="17">
        <v>44586</v>
      </c>
      <c r="C809" s="18">
        <v>44588</v>
      </c>
      <c r="D809" s="31" t="s">
        <v>2476</v>
      </c>
      <c r="E809" s="20" t="s">
        <v>1413</v>
      </c>
      <c r="F809" s="20" t="s">
        <v>1178</v>
      </c>
      <c r="G809" s="36">
        <v>57783000</v>
      </c>
      <c r="H809" s="19">
        <v>44921</v>
      </c>
      <c r="I809" s="21" t="s">
        <v>351</v>
      </c>
      <c r="J809" s="34" t="s">
        <v>2265</v>
      </c>
      <c r="K809" s="22"/>
      <c r="L809" s="37">
        <v>0</v>
      </c>
      <c r="M809" s="25">
        <v>0</v>
      </c>
      <c r="N809" s="24">
        <f t="shared" si="51"/>
        <v>57783000</v>
      </c>
      <c r="O809" s="39">
        <v>0.55255255255255253</v>
      </c>
      <c r="P809" s="27"/>
      <c r="Q809" s="28"/>
      <c r="R809" s="38"/>
      <c r="T809" s="19">
        <v>44587</v>
      </c>
      <c r="V809" s="45">
        <f t="shared" si="52"/>
        <v>333</v>
      </c>
      <c r="W809" s="44">
        <v>44772</v>
      </c>
      <c r="X809" s="46">
        <f t="shared" si="53"/>
        <v>184</v>
      </c>
      <c r="Y809" s="47">
        <f t="shared" si="54"/>
        <v>0.55255255255255253</v>
      </c>
      <c r="AA809" s="44">
        <f>VLOOKUP(A809,'[2]BASE 2022'!$E$5:$EU$1115,87,0)</f>
        <v>0</v>
      </c>
      <c r="AB809" s="44">
        <f>VLOOKUP(A809,'[2]BASE 2022'!$E$5:$EU$1115,86,0)</f>
        <v>0</v>
      </c>
    </row>
    <row r="810" spans="1:28" ht="17.25" customHeight="1" x14ac:dyDescent="0.3">
      <c r="A810" s="35">
        <v>804</v>
      </c>
      <c r="B810" s="17">
        <v>44586</v>
      </c>
      <c r="C810" s="18">
        <v>44589</v>
      </c>
      <c r="D810" s="31" t="s">
        <v>2476</v>
      </c>
      <c r="E810" s="20" t="s">
        <v>1414</v>
      </c>
      <c r="F810" s="20" t="s">
        <v>1179</v>
      </c>
      <c r="G810" s="36">
        <v>57200000</v>
      </c>
      <c r="H810" s="19">
        <v>44922</v>
      </c>
      <c r="I810" s="21" t="s">
        <v>351</v>
      </c>
      <c r="J810" s="34" t="s">
        <v>2266</v>
      </c>
      <c r="K810" s="22"/>
      <c r="L810" s="37">
        <v>0</v>
      </c>
      <c r="M810" s="25">
        <v>0</v>
      </c>
      <c r="N810" s="24">
        <f t="shared" si="51"/>
        <v>57200000</v>
      </c>
      <c r="O810" s="39">
        <v>0.5495495495495496</v>
      </c>
      <c r="P810" s="27"/>
      <c r="Q810" s="28"/>
      <c r="R810" s="38"/>
      <c r="T810" s="19">
        <v>44587</v>
      </c>
      <c r="V810" s="45">
        <f t="shared" si="52"/>
        <v>333</v>
      </c>
      <c r="W810" s="44">
        <v>44772</v>
      </c>
      <c r="X810" s="46">
        <f t="shared" si="53"/>
        <v>183</v>
      </c>
      <c r="Y810" s="47">
        <f t="shared" si="54"/>
        <v>0.5495495495495496</v>
      </c>
      <c r="AA810" s="44">
        <f>VLOOKUP(A810,'[2]BASE 2022'!$E$5:$EU$1115,87,0)</f>
        <v>0</v>
      </c>
      <c r="AB810" s="44">
        <f>VLOOKUP(A810,'[2]BASE 2022'!$E$5:$EU$1115,86,0)</f>
        <v>0</v>
      </c>
    </row>
    <row r="811" spans="1:28" ht="17.25" customHeight="1" x14ac:dyDescent="0.3">
      <c r="A811" s="35">
        <v>805</v>
      </c>
      <c r="B811" s="17">
        <v>44586</v>
      </c>
      <c r="C811" s="18">
        <v>44588</v>
      </c>
      <c r="D811" s="31" t="s">
        <v>2477</v>
      </c>
      <c r="E811" s="20" t="s">
        <v>1415</v>
      </c>
      <c r="F811" s="20" t="s">
        <v>1015</v>
      </c>
      <c r="G811" s="36">
        <v>21000000</v>
      </c>
      <c r="H811" s="19">
        <v>44768</v>
      </c>
      <c r="I811" s="21" t="s">
        <v>351</v>
      </c>
      <c r="J811" s="34" t="s">
        <v>2267</v>
      </c>
      <c r="K811" s="22"/>
      <c r="L811" s="37">
        <v>0</v>
      </c>
      <c r="M811" s="25">
        <v>0</v>
      </c>
      <c r="N811" s="24">
        <f t="shared" si="51"/>
        <v>21000000</v>
      </c>
      <c r="O811" s="39">
        <v>1</v>
      </c>
      <c r="P811" s="27"/>
      <c r="Q811" s="28"/>
      <c r="R811" s="38"/>
      <c r="T811" s="19">
        <v>44587</v>
      </c>
      <c r="V811" s="45">
        <f t="shared" si="52"/>
        <v>180</v>
      </c>
      <c r="W811" s="44">
        <v>44772</v>
      </c>
      <c r="X811" s="46">
        <f t="shared" si="53"/>
        <v>184</v>
      </c>
      <c r="Y811" s="47">
        <f t="shared" si="54"/>
        <v>1.0222222222222221</v>
      </c>
      <c r="AA811" s="44">
        <f>VLOOKUP(A811,'[2]BASE 2022'!$E$5:$EU$1115,87,0)</f>
        <v>0</v>
      </c>
      <c r="AB811" s="44">
        <f>VLOOKUP(A811,'[2]BASE 2022'!$E$5:$EU$1115,86,0)</f>
        <v>0</v>
      </c>
    </row>
    <row r="812" spans="1:28" ht="17.25" customHeight="1" x14ac:dyDescent="0.3">
      <c r="A812" s="35">
        <v>806</v>
      </c>
      <c r="B812" s="17">
        <v>44587</v>
      </c>
      <c r="C812" s="18">
        <v>44588</v>
      </c>
      <c r="D812" s="31" t="s">
        <v>2476</v>
      </c>
      <c r="E812" s="20" t="s">
        <v>1416</v>
      </c>
      <c r="F812" s="20" t="s">
        <v>1180</v>
      </c>
      <c r="G812" s="36">
        <v>72000000</v>
      </c>
      <c r="H812" s="19">
        <v>44831</v>
      </c>
      <c r="I812" s="21" t="s">
        <v>351</v>
      </c>
      <c r="J812" s="34" t="s">
        <v>2268</v>
      </c>
      <c r="K812" s="22"/>
      <c r="L812" s="37">
        <v>0</v>
      </c>
      <c r="M812" s="25">
        <v>0</v>
      </c>
      <c r="N812" s="24">
        <f t="shared" si="51"/>
        <v>72000000</v>
      </c>
      <c r="O812" s="39">
        <v>0.75720164609053497</v>
      </c>
      <c r="P812" s="27"/>
      <c r="Q812" s="28"/>
      <c r="R812" s="38"/>
      <c r="T812" s="19">
        <v>44587</v>
      </c>
      <c r="V812" s="45">
        <f t="shared" si="52"/>
        <v>243</v>
      </c>
      <c r="W812" s="44">
        <v>44772</v>
      </c>
      <c r="X812" s="46">
        <f t="shared" si="53"/>
        <v>184</v>
      </c>
      <c r="Y812" s="47">
        <f t="shared" si="54"/>
        <v>0.75720164609053497</v>
      </c>
      <c r="AA812" s="44">
        <f>VLOOKUP(A812,'[2]BASE 2022'!$E$5:$EU$1115,87,0)</f>
        <v>44831</v>
      </c>
      <c r="AB812" s="44">
        <f>VLOOKUP(A812,'[2]BASE 2022'!$E$5:$EU$1115,86,0)</f>
        <v>44777</v>
      </c>
    </row>
    <row r="813" spans="1:28" ht="17.25" customHeight="1" x14ac:dyDescent="0.3">
      <c r="A813" s="35">
        <v>807</v>
      </c>
      <c r="B813" s="17">
        <v>44587</v>
      </c>
      <c r="C813" s="18">
        <v>44588</v>
      </c>
      <c r="D813" s="31" t="s">
        <v>2476</v>
      </c>
      <c r="E813" s="20" t="s">
        <v>1417</v>
      </c>
      <c r="F813" s="20" t="s">
        <v>1181</v>
      </c>
      <c r="G813" s="36">
        <v>118400000</v>
      </c>
      <c r="H813" s="19">
        <v>44886</v>
      </c>
      <c r="I813" s="21" t="s">
        <v>351</v>
      </c>
      <c r="J813" s="34" t="s">
        <v>2269</v>
      </c>
      <c r="K813" s="22"/>
      <c r="L813" s="37">
        <v>0</v>
      </c>
      <c r="M813" s="25">
        <v>0</v>
      </c>
      <c r="N813" s="24">
        <f t="shared" si="51"/>
        <v>118400000</v>
      </c>
      <c r="O813" s="39">
        <v>0.6174496644295302</v>
      </c>
      <c r="P813" s="27"/>
      <c r="Q813" s="28"/>
      <c r="R813" s="38"/>
      <c r="T813" s="19">
        <v>44587</v>
      </c>
      <c r="V813" s="45">
        <f t="shared" si="52"/>
        <v>298</v>
      </c>
      <c r="W813" s="44">
        <v>44772</v>
      </c>
      <c r="X813" s="46">
        <f t="shared" si="53"/>
        <v>184</v>
      </c>
      <c r="Y813" s="47">
        <f t="shared" si="54"/>
        <v>0.6174496644295302</v>
      </c>
      <c r="AA813" s="44">
        <f>VLOOKUP(A813,'[2]BASE 2022'!$E$5:$EU$1115,87,0)</f>
        <v>0</v>
      </c>
      <c r="AB813" s="44">
        <f>VLOOKUP(A813,'[2]BASE 2022'!$E$5:$EU$1115,86,0)</f>
        <v>0</v>
      </c>
    </row>
    <row r="814" spans="1:28" ht="17.25" customHeight="1" x14ac:dyDescent="0.3">
      <c r="A814" s="35">
        <v>808</v>
      </c>
      <c r="B814" s="17">
        <v>44587</v>
      </c>
      <c r="C814" s="18">
        <v>44593</v>
      </c>
      <c r="D814" s="31" t="s">
        <v>2476</v>
      </c>
      <c r="E814" s="20" t="s">
        <v>1418</v>
      </c>
      <c r="F814" s="20" t="s">
        <v>1182</v>
      </c>
      <c r="G814" s="36">
        <v>105000000</v>
      </c>
      <c r="H814" s="19">
        <v>44736</v>
      </c>
      <c r="I814" s="21" t="s">
        <v>351</v>
      </c>
      <c r="J814" s="34" t="s">
        <v>2270</v>
      </c>
      <c r="K814" s="22"/>
      <c r="L814" s="37">
        <v>0</v>
      </c>
      <c r="M814" s="25">
        <v>57000000</v>
      </c>
      <c r="N814" s="24">
        <f t="shared" si="51"/>
        <v>48000000</v>
      </c>
      <c r="O814" s="39">
        <v>1</v>
      </c>
      <c r="P814" s="27"/>
      <c r="Q814" s="28"/>
      <c r="R814" s="38"/>
      <c r="T814" s="19">
        <v>44587</v>
      </c>
      <c r="V814" s="45">
        <f t="shared" si="52"/>
        <v>143</v>
      </c>
      <c r="W814" s="44">
        <v>44772</v>
      </c>
      <c r="X814" s="46">
        <f t="shared" si="53"/>
        <v>179</v>
      </c>
      <c r="Y814" s="47">
        <f t="shared" si="54"/>
        <v>1.2517482517482517</v>
      </c>
      <c r="AA814" s="44">
        <f>VLOOKUP(A814,'[2]BASE 2022'!$E$5:$EU$1115,87,0)</f>
        <v>0</v>
      </c>
      <c r="AB814" s="44">
        <f>VLOOKUP(A814,'[2]BASE 2022'!$E$5:$EU$1115,86,0)</f>
        <v>0</v>
      </c>
    </row>
    <row r="815" spans="1:28" ht="17.25" customHeight="1" x14ac:dyDescent="0.3">
      <c r="A815" s="35">
        <v>809</v>
      </c>
      <c r="B815" s="17">
        <v>44587</v>
      </c>
      <c r="C815" s="18">
        <v>44588</v>
      </c>
      <c r="D815" s="31" t="s">
        <v>2476</v>
      </c>
      <c r="E815" s="20" t="s">
        <v>1419</v>
      </c>
      <c r="F815" s="20" t="s">
        <v>1183</v>
      </c>
      <c r="G815" s="36">
        <v>96600000</v>
      </c>
      <c r="H815" s="19">
        <v>44736</v>
      </c>
      <c r="I815" s="21" t="s">
        <v>351</v>
      </c>
      <c r="J815" s="34" t="s">
        <v>2271</v>
      </c>
      <c r="K815" s="22"/>
      <c r="L815" s="37">
        <v>0</v>
      </c>
      <c r="M815" s="25">
        <v>51213333</v>
      </c>
      <c r="N815" s="24">
        <f t="shared" si="51"/>
        <v>45386667</v>
      </c>
      <c r="O815" s="39">
        <v>1</v>
      </c>
      <c r="P815" s="27"/>
      <c r="Q815" s="28"/>
      <c r="R815" s="38"/>
      <c r="T815" s="19">
        <v>44587</v>
      </c>
      <c r="V815" s="45">
        <f t="shared" si="52"/>
        <v>148</v>
      </c>
      <c r="W815" s="44">
        <v>44772</v>
      </c>
      <c r="X815" s="46">
        <f t="shared" si="53"/>
        <v>184</v>
      </c>
      <c r="Y815" s="47">
        <f t="shared" si="54"/>
        <v>1.2432432432432432</v>
      </c>
      <c r="AA815" s="44">
        <f>VLOOKUP(A815,'[2]BASE 2022'!$E$5:$EU$1115,87,0)</f>
        <v>0</v>
      </c>
      <c r="AB815" s="44">
        <f>VLOOKUP(A815,'[2]BASE 2022'!$E$5:$EU$1115,86,0)</f>
        <v>0</v>
      </c>
    </row>
    <row r="816" spans="1:28" ht="17.25" customHeight="1" x14ac:dyDescent="0.3">
      <c r="A816" s="35">
        <v>810</v>
      </c>
      <c r="B816" s="17">
        <v>44587</v>
      </c>
      <c r="C816" s="18">
        <v>44593</v>
      </c>
      <c r="D816" s="31" t="s">
        <v>2476</v>
      </c>
      <c r="E816" s="20" t="s">
        <v>1420</v>
      </c>
      <c r="F816" s="20" t="s">
        <v>1184</v>
      </c>
      <c r="G816" s="36">
        <v>66500000</v>
      </c>
      <c r="H816" s="19">
        <v>44736</v>
      </c>
      <c r="I816" s="21" t="s">
        <v>351</v>
      </c>
      <c r="J816" s="34" t="s">
        <v>2272</v>
      </c>
      <c r="K816" s="22"/>
      <c r="L816" s="37">
        <v>0</v>
      </c>
      <c r="M816" s="25">
        <v>32900000</v>
      </c>
      <c r="N816" s="24">
        <f t="shared" si="51"/>
        <v>33600000</v>
      </c>
      <c r="O816" s="39">
        <v>1</v>
      </c>
      <c r="P816" s="27"/>
      <c r="Q816" s="28"/>
      <c r="R816" s="38"/>
      <c r="T816" s="19">
        <v>44587</v>
      </c>
      <c r="V816" s="45">
        <f t="shared" si="52"/>
        <v>143</v>
      </c>
      <c r="W816" s="44">
        <v>44772</v>
      </c>
      <c r="X816" s="46">
        <f t="shared" si="53"/>
        <v>179</v>
      </c>
      <c r="Y816" s="47">
        <f t="shared" si="54"/>
        <v>1.2517482517482517</v>
      </c>
      <c r="AA816" s="44">
        <f>VLOOKUP(A816,'[2]BASE 2022'!$E$5:$EU$1115,87,0)</f>
        <v>0</v>
      </c>
      <c r="AB816" s="44">
        <f>VLOOKUP(A816,'[2]BASE 2022'!$E$5:$EU$1115,86,0)</f>
        <v>0</v>
      </c>
    </row>
    <row r="817" spans="1:28" ht="17.25" customHeight="1" x14ac:dyDescent="0.3">
      <c r="A817" s="35">
        <v>811</v>
      </c>
      <c r="B817" s="17">
        <v>44587</v>
      </c>
      <c r="C817" s="18">
        <v>44589</v>
      </c>
      <c r="D817" s="31" t="s">
        <v>2476</v>
      </c>
      <c r="E817" s="20" t="s">
        <v>1421</v>
      </c>
      <c r="F817" s="20" t="s">
        <v>1185</v>
      </c>
      <c r="G817" s="36">
        <v>61600000</v>
      </c>
      <c r="H817" s="19">
        <v>44921</v>
      </c>
      <c r="I817" s="21" t="s">
        <v>351</v>
      </c>
      <c r="J817" s="34" t="s">
        <v>2273</v>
      </c>
      <c r="K817" s="22"/>
      <c r="L817" s="37">
        <v>0</v>
      </c>
      <c r="M817" s="25">
        <v>0</v>
      </c>
      <c r="N817" s="24">
        <f t="shared" si="51"/>
        <v>61600000</v>
      </c>
      <c r="O817" s="39">
        <v>0.5512048192771084</v>
      </c>
      <c r="P817" s="27"/>
      <c r="Q817" s="28"/>
      <c r="R817" s="38"/>
      <c r="T817" s="19">
        <v>44587</v>
      </c>
      <c r="V817" s="45">
        <f t="shared" si="52"/>
        <v>332</v>
      </c>
      <c r="W817" s="44">
        <v>44772</v>
      </c>
      <c r="X817" s="46">
        <f t="shared" si="53"/>
        <v>183</v>
      </c>
      <c r="Y817" s="47">
        <f t="shared" si="54"/>
        <v>0.5512048192771084</v>
      </c>
      <c r="AA817" s="44">
        <f>VLOOKUP(A817,'[2]BASE 2022'!$E$5:$EU$1115,87,0)</f>
        <v>0</v>
      </c>
      <c r="AB817" s="44">
        <f>VLOOKUP(A817,'[2]BASE 2022'!$E$5:$EU$1115,86,0)</f>
        <v>0</v>
      </c>
    </row>
    <row r="818" spans="1:28" ht="17.25" customHeight="1" x14ac:dyDescent="0.3">
      <c r="A818" s="35">
        <v>812</v>
      </c>
      <c r="B818" s="17">
        <v>44587</v>
      </c>
      <c r="C818" s="18">
        <v>44593</v>
      </c>
      <c r="D818" s="31" t="s">
        <v>2476</v>
      </c>
      <c r="E818" s="20" t="s">
        <v>1422</v>
      </c>
      <c r="F818" s="20" t="s">
        <v>1186</v>
      </c>
      <c r="G818" s="36">
        <v>62881500</v>
      </c>
      <c r="H818" s="19">
        <v>44926</v>
      </c>
      <c r="I818" s="21" t="s">
        <v>351</v>
      </c>
      <c r="J818" s="34" t="s">
        <v>2274</v>
      </c>
      <c r="K818" s="22"/>
      <c r="L818" s="37">
        <v>0</v>
      </c>
      <c r="M818" s="25">
        <v>0</v>
      </c>
      <c r="N818" s="24">
        <f t="shared" si="51"/>
        <v>62881500</v>
      </c>
      <c r="O818" s="39">
        <v>0.53753753753753752</v>
      </c>
      <c r="P818" s="27"/>
      <c r="Q818" s="28"/>
      <c r="R818" s="38"/>
      <c r="T818" s="19">
        <v>44587</v>
      </c>
      <c r="V818" s="45">
        <f t="shared" si="52"/>
        <v>333</v>
      </c>
      <c r="W818" s="44">
        <v>44772</v>
      </c>
      <c r="X818" s="46">
        <f t="shared" si="53"/>
        <v>179</v>
      </c>
      <c r="Y818" s="47">
        <f t="shared" si="54"/>
        <v>0.53753753753753752</v>
      </c>
      <c r="AA818" s="44">
        <f>VLOOKUP(A818,'[2]BASE 2022'!$E$5:$EU$1115,87,0)</f>
        <v>0</v>
      </c>
      <c r="AB818" s="44">
        <f>VLOOKUP(A818,'[2]BASE 2022'!$E$5:$EU$1115,86,0)</f>
        <v>0</v>
      </c>
    </row>
    <row r="819" spans="1:28" ht="17.25" customHeight="1" x14ac:dyDescent="0.3">
      <c r="A819" s="35">
        <v>813</v>
      </c>
      <c r="B819" s="17">
        <v>44587</v>
      </c>
      <c r="C819" s="18">
        <v>44593</v>
      </c>
      <c r="D819" s="31" t="s">
        <v>2476</v>
      </c>
      <c r="E819" s="20" t="s">
        <v>1423</v>
      </c>
      <c r="F819" s="20" t="s">
        <v>1187</v>
      </c>
      <c r="G819" s="36">
        <v>45000000</v>
      </c>
      <c r="H819" s="19">
        <v>44742</v>
      </c>
      <c r="I819" s="21" t="s">
        <v>351</v>
      </c>
      <c r="J819" s="34" t="s">
        <v>2275</v>
      </c>
      <c r="K819" s="22"/>
      <c r="L819" s="37">
        <v>0</v>
      </c>
      <c r="M819" s="25">
        <v>0</v>
      </c>
      <c r="N819" s="24">
        <f t="shared" si="51"/>
        <v>45000000</v>
      </c>
      <c r="O819" s="39">
        <v>1</v>
      </c>
      <c r="P819" s="27"/>
      <c r="Q819" s="28"/>
      <c r="R819" s="38"/>
      <c r="T819" s="19">
        <v>44588</v>
      </c>
      <c r="V819" s="45">
        <f t="shared" si="52"/>
        <v>149</v>
      </c>
      <c r="W819" s="44">
        <v>44772</v>
      </c>
      <c r="X819" s="46">
        <f t="shared" si="53"/>
        <v>179</v>
      </c>
      <c r="Y819" s="47">
        <f t="shared" si="54"/>
        <v>1.2013422818791946</v>
      </c>
      <c r="AA819" s="44">
        <f>VLOOKUP(A819,'[2]BASE 2022'!$E$5:$EU$1115,87,0)</f>
        <v>0</v>
      </c>
      <c r="AB819" s="44">
        <f>VLOOKUP(A819,'[2]BASE 2022'!$E$5:$EU$1115,86,0)</f>
        <v>0</v>
      </c>
    </row>
    <row r="820" spans="1:28" ht="17.25" customHeight="1" x14ac:dyDescent="0.3">
      <c r="A820" s="35">
        <v>814</v>
      </c>
      <c r="B820" s="17">
        <v>44587</v>
      </c>
      <c r="C820" s="18">
        <v>44589</v>
      </c>
      <c r="D820" s="31" t="s">
        <v>2476</v>
      </c>
      <c r="E820" s="20" t="s">
        <v>1424</v>
      </c>
      <c r="F820" s="20" t="s">
        <v>1188</v>
      </c>
      <c r="G820" s="36">
        <v>67980000</v>
      </c>
      <c r="H820" s="19">
        <v>44922</v>
      </c>
      <c r="I820" s="21" t="s">
        <v>351</v>
      </c>
      <c r="J820" s="34" t="s">
        <v>2276</v>
      </c>
      <c r="K820" s="22"/>
      <c r="L820" s="37">
        <v>0</v>
      </c>
      <c r="M820" s="25">
        <v>0</v>
      </c>
      <c r="N820" s="24">
        <f t="shared" si="51"/>
        <v>67980000</v>
      </c>
      <c r="O820" s="39">
        <v>0.5495495495495496</v>
      </c>
      <c r="P820" s="27"/>
      <c r="Q820" s="28"/>
      <c r="R820" s="38"/>
      <c r="T820" s="19">
        <v>44587</v>
      </c>
      <c r="V820" s="45">
        <f t="shared" si="52"/>
        <v>333</v>
      </c>
      <c r="W820" s="44">
        <v>44772</v>
      </c>
      <c r="X820" s="46">
        <f t="shared" si="53"/>
        <v>183</v>
      </c>
      <c r="Y820" s="47">
        <f t="shared" si="54"/>
        <v>0.5495495495495496</v>
      </c>
      <c r="AA820" s="44">
        <f>VLOOKUP(A820,'[2]BASE 2022'!$E$5:$EU$1115,87,0)</f>
        <v>0</v>
      </c>
      <c r="AB820" s="44">
        <f>VLOOKUP(A820,'[2]BASE 2022'!$E$5:$EU$1115,86,0)</f>
        <v>0</v>
      </c>
    </row>
    <row r="821" spans="1:28" ht="17.25" customHeight="1" x14ac:dyDescent="0.3">
      <c r="A821" s="35">
        <v>815</v>
      </c>
      <c r="B821" s="17">
        <v>44587</v>
      </c>
      <c r="C821" s="18">
        <v>44589</v>
      </c>
      <c r="D821" s="31" t="s">
        <v>2476</v>
      </c>
      <c r="E821" s="20" t="s">
        <v>1425</v>
      </c>
      <c r="F821" s="20" t="s">
        <v>1189</v>
      </c>
      <c r="G821" s="36">
        <v>77000000</v>
      </c>
      <c r="H821" s="19">
        <v>44922</v>
      </c>
      <c r="I821" s="21" t="s">
        <v>351</v>
      </c>
      <c r="J821" s="34" t="s">
        <v>2277</v>
      </c>
      <c r="K821" s="22"/>
      <c r="L821" s="37">
        <v>0</v>
      </c>
      <c r="M821" s="25">
        <v>0</v>
      </c>
      <c r="N821" s="24">
        <f t="shared" si="51"/>
        <v>77000000</v>
      </c>
      <c r="O821" s="39">
        <v>0.5495495495495496</v>
      </c>
      <c r="P821" s="27"/>
      <c r="Q821" s="28"/>
      <c r="R821" s="38"/>
      <c r="T821" s="19">
        <v>44587</v>
      </c>
      <c r="V821" s="45">
        <f t="shared" si="52"/>
        <v>333</v>
      </c>
      <c r="W821" s="44">
        <v>44772</v>
      </c>
      <c r="X821" s="46">
        <f t="shared" si="53"/>
        <v>183</v>
      </c>
      <c r="Y821" s="47">
        <f t="shared" si="54"/>
        <v>0.5495495495495496</v>
      </c>
      <c r="AA821" s="44">
        <f>VLOOKUP(A821,'[2]BASE 2022'!$E$5:$EU$1115,87,0)</f>
        <v>0</v>
      </c>
      <c r="AB821" s="44">
        <f>VLOOKUP(A821,'[2]BASE 2022'!$E$5:$EU$1115,86,0)</f>
        <v>0</v>
      </c>
    </row>
    <row r="822" spans="1:28" ht="17.25" customHeight="1" x14ac:dyDescent="0.3">
      <c r="A822" s="35">
        <v>816</v>
      </c>
      <c r="B822" s="17">
        <v>44587</v>
      </c>
      <c r="C822" s="18">
        <v>44593</v>
      </c>
      <c r="D822" s="31" t="s">
        <v>2476</v>
      </c>
      <c r="E822" s="20" t="s">
        <v>1426</v>
      </c>
      <c r="F822" s="20" t="s">
        <v>1190</v>
      </c>
      <c r="G822" s="36">
        <v>124810000</v>
      </c>
      <c r="H822" s="19">
        <v>44803</v>
      </c>
      <c r="I822" s="21" t="s">
        <v>351</v>
      </c>
      <c r="J822" s="34" t="s">
        <v>2278</v>
      </c>
      <c r="K822" s="22"/>
      <c r="L822" s="37">
        <v>0</v>
      </c>
      <c r="M822" s="25">
        <v>0</v>
      </c>
      <c r="N822" s="24">
        <f t="shared" si="51"/>
        <v>124810000</v>
      </c>
      <c r="O822" s="39">
        <v>0.85238095238095235</v>
      </c>
      <c r="P822" s="27"/>
      <c r="Q822" s="28"/>
      <c r="R822" s="38"/>
      <c r="T822" s="19">
        <v>44588</v>
      </c>
      <c r="V822" s="45">
        <f t="shared" si="52"/>
        <v>210</v>
      </c>
      <c r="W822" s="44">
        <v>44772</v>
      </c>
      <c r="X822" s="46">
        <f t="shared" si="53"/>
        <v>179</v>
      </c>
      <c r="Y822" s="47">
        <f t="shared" si="54"/>
        <v>0.85238095238095235</v>
      </c>
      <c r="AA822" s="44">
        <f>VLOOKUP(A822,'[2]BASE 2022'!$E$5:$EU$1115,87,0)</f>
        <v>44835</v>
      </c>
      <c r="AB822" s="44">
        <f>VLOOKUP(A822,'[2]BASE 2022'!$E$5:$EU$1115,86,0)</f>
        <v>44832</v>
      </c>
    </row>
    <row r="823" spans="1:28" ht="17.25" customHeight="1" x14ac:dyDescent="0.3">
      <c r="A823" s="35">
        <v>817</v>
      </c>
      <c r="B823" s="17">
        <v>44587</v>
      </c>
      <c r="C823" s="18">
        <v>44593</v>
      </c>
      <c r="D823" s="31" t="s">
        <v>2476</v>
      </c>
      <c r="E823" s="20" t="s">
        <v>1427</v>
      </c>
      <c r="F823" s="20" t="s">
        <v>1191</v>
      </c>
      <c r="G823" s="36">
        <v>69570000</v>
      </c>
      <c r="H823" s="19">
        <v>44865</v>
      </c>
      <c r="I823" s="21" t="s">
        <v>351</v>
      </c>
      <c r="J823" s="34" t="s">
        <v>2279</v>
      </c>
      <c r="K823" s="22"/>
      <c r="L823" s="37">
        <v>0</v>
      </c>
      <c r="M823" s="25">
        <v>0</v>
      </c>
      <c r="N823" s="24">
        <f t="shared" si="51"/>
        <v>69570000</v>
      </c>
      <c r="O823" s="39">
        <v>0.65808823529411764</v>
      </c>
      <c r="P823" s="27"/>
      <c r="Q823" s="28"/>
      <c r="R823" s="38"/>
      <c r="T823" s="19">
        <v>44588</v>
      </c>
      <c r="V823" s="45">
        <f t="shared" si="52"/>
        <v>272</v>
      </c>
      <c r="W823" s="44">
        <v>44772</v>
      </c>
      <c r="X823" s="46">
        <f t="shared" si="53"/>
        <v>179</v>
      </c>
      <c r="Y823" s="47">
        <f t="shared" si="54"/>
        <v>0.65808823529411764</v>
      </c>
      <c r="AA823" s="44">
        <f>VLOOKUP(A823,'[2]BASE 2022'!$E$5:$EU$1115,87,0)</f>
        <v>0</v>
      </c>
      <c r="AB823" s="44">
        <f>VLOOKUP(A823,'[2]BASE 2022'!$E$5:$EU$1115,86,0)</f>
        <v>0</v>
      </c>
    </row>
    <row r="824" spans="1:28" ht="17.25" customHeight="1" x14ac:dyDescent="0.3">
      <c r="A824" s="35">
        <v>818</v>
      </c>
      <c r="B824" s="17">
        <v>44587</v>
      </c>
      <c r="C824" s="18">
        <v>44593</v>
      </c>
      <c r="D824" s="31" t="s">
        <v>2476</v>
      </c>
      <c r="E824" s="20" t="s">
        <v>1428</v>
      </c>
      <c r="F824" s="20" t="s">
        <v>1192</v>
      </c>
      <c r="G824" s="36">
        <v>64400000</v>
      </c>
      <c r="H824" s="19">
        <v>44804</v>
      </c>
      <c r="I824" s="21" t="s">
        <v>351</v>
      </c>
      <c r="J824" s="34" t="s">
        <v>2280</v>
      </c>
      <c r="K824" s="22"/>
      <c r="L824" s="37">
        <v>0</v>
      </c>
      <c r="M824" s="25">
        <v>0</v>
      </c>
      <c r="N824" s="24">
        <f t="shared" si="51"/>
        <v>64400000</v>
      </c>
      <c r="O824" s="39">
        <v>0.84834123222748814</v>
      </c>
      <c r="P824" s="27"/>
      <c r="Q824" s="28"/>
      <c r="R824" s="38"/>
      <c r="T824" s="19">
        <v>44588</v>
      </c>
      <c r="V824" s="45">
        <f t="shared" si="52"/>
        <v>211</v>
      </c>
      <c r="W824" s="44">
        <v>44772</v>
      </c>
      <c r="X824" s="46">
        <f t="shared" si="53"/>
        <v>179</v>
      </c>
      <c r="Y824" s="47">
        <f t="shared" si="54"/>
        <v>0.84834123222748814</v>
      </c>
      <c r="AA824" s="44">
        <f>VLOOKUP(A824,'[2]BASE 2022'!$E$5:$EU$1115,87,0)</f>
        <v>0</v>
      </c>
      <c r="AB824" s="44">
        <f>VLOOKUP(A824,'[2]BASE 2022'!$E$5:$EU$1115,86,0)</f>
        <v>0</v>
      </c>
    </row>
    <row r="825" spans="1:28" ht="17.25" customHeight="1" x14ac:dyDescent="0.3">
      <c r="A825" s="35">
        <v>819</v>
      </c>
      <c r="B825" s="17">
        <v>44587</v>
      </c>
      <c r="C825" s="18">
        <v>44588</v>
      </c>
      <c r="D825" s="31" t="s">
        <v>2476</v>
      </c>
      <c r="E825" s="20" t="s">
        <v>1429</v>
      </c>
      <c r="F825" s="20" t="s">
        <v>1193</v>
      </c>
      <c r="G825" s="36">
        <v>49000000</v>
      </c>
      <c r="H825" s="19">
        <v>44735</v>
      </c>
      <c r="I825" s="21" t="s">
        <v>351</v>
      </c>
      <c r="J825" s="34" t="s">
        <v>2281</v>
      </c>
      <c r="K825" s="22"/>
      <c r="L825" s="37">
        <v>0</v>
      </c>
      <c r="M825" s="25">
        <v>14700000</v>
      </c>
      <c r="N825" s="24">
        <f t="shared" si="51"/>
        <v>34300000</v>
      </c>
      <c r="O825" s="39">
        <v>1</v>
      </c>
      <c r="P825" s="27"/>
      <c r="Q825" s="28"/>
      <c r="R825" s="38"/>
      <c r="T825" s="19">
        <v>44588</v>
      </c>
      <c r="V825" s="45">
        <f t="shared" si="52"/>
        <v>147</v>
      </c>
      <c r="W825" s="44">
        <v>44772</v>
      </c>
      <c r="X825" s="46">
        <f t="shared" si="53"/>
        <v>184</v>
      </c>
      <c r="Y825" s="47">
        <f t="shared" si="54"/>
        <v>1.2517006802721089</v>
      </c>
      <c r="AA825" s="44">
        <f>VLOOKUP(A825,'[2]BASE 2022'!$E$5:$EU$1115,87,0)</f>
        <v>0</v>
      </c>
      <c r="AB825" s="44">
        <f>VLOOKUP(A825,'[2]BASE 2022'!$E$5:$EU$1115,86,0)</f>
        <v>0</v>
      </c>
    </row>
    <row r="826" spans="1:28" ht="17.25" customHeight="1" x14ac:dyDescent="0.3">
      <c r="A826" s="35">
        <v>820</v>
      </c>
      <c r="B826" s="17">
        <v>44587</v>
      </c>
      <c r="C826" s="18">
        <v>44593</v>
      </c>
      <c r="D826" s="31" t="s">
        <v>2476</v>
      </c>
      <c r="E826" s="20" t="s">
        <v>1430</v>
      </c>
      <c r="F826" s="20" t="s">
        <v>1194</v>
      </c>
      <c r="G826" s="36">
        <v>102300000</v>
      </c>
      <c r="H826" s="19">
        <v>44926</v>
      </c>
      <c r="I826" s="21" t="s">
        <v>351</v>
      </c>
      <c r="J826" s="34" t="s">
        <v>2282</v>
      </c>
      <c r="K826" s="22"/>
      <c r="L826" s="37">
        <v>0</v>
      </c>
      <c r="M826" s="25">
        <v>0</v>
      </c>
      <c r="N826" s="24">
        <f t="shared" si="51"/>
        <v>102300000</v>
      </c>
      <c r="O826" s="39">
        <v>0.53753753753753752</v>
      </c>
      <c r="P826" s="27"/>
      <c r="Q826" s="28"/>
      <c r="R826" s="38"/>
      <c r="T826" s="19">
        <v>44588</v>
      </c>
      <c r="V826" s="45">
        <f t="shared" si="52"/>
        <v>333</v>
      </c>
      <c r="W826" s="44">
        <v>44772</v>
      </c>
      <c r="X826" s="46">
        <f t="shared" si="53"/>
        <v>179</v>
      </c>
      <c r="Y826" s="47">
        <f t="shared" si="54"/>
        <v>0.53753753753753752</v>
      </c>
      <c r="AA826" s="44">
        <f>VLOOKUP(A826,'[2]BASE 2022'!$E$5:$EU$1115,87,0)</f>
        <v>0</v>
      </c>
      <c r="AB826" s="44">
        <f>VLOOKUP(A826,'[2]BASE 2022'!$E$5:$EU$1115,86,0)</f>
        <v>0</v>
      </c>
    </row>
    <row r="827" spans="1:28" ht="17.25" customHeight="1" x14ac:dyDescent="0.3">
      <c r="A827" s="35">
        <v>821</v>
      </c>
      <c r="B827" s="17">
        <v>44588</v>
      </c>
      <c r="C827" s="18">
        <v>44593</v>
      </c>
      <c r="D827" s="31" t="s">
        <v>2476</v>
      </c>
      <c r="E827" s="20" t="s">
        <v>1431</v>
      </c>
      <c r="F827" s="20" t="s">
        <v>1195</v>
      </c>
      <c r="G827" s="36">
        <v>82258000</v>
      </c>
      <c r="H827" s="19">
        <v>44925</v>
      </c>
      <c r="I827" s="21" t="s">
        <v>351</v>
      </c>
      <c r="J827" s="34" t="s">
        <v>2283</v>
      </c>
      <c r="K827" s="22"/>
      <c r="L827" s="37">
        <v>0</v>
      </c>
      <c r="M827" s="25">
        <v>0</v>
      </c>
      <c r="N827" s="24">
        <f t="shared" si="51"/>
        <v>82258000</v>
      </c>
      <c r="O827" s="39">
        <v>0.53915662650602414</v>
      </c>
      <c r="P827" s="27"/>
      <c r="Q827" s="28"/>
      <c r="R827" s="38"/>
      <c r="T827" s="19">
        <v>44588</v>
      </c>
      <c r="V827" s="45">
        <f t="shared" si="52"/>
        <v>332</v>
      </c>
      <c r="W827" s="44">
        <v>44772</v>
      </c>
      <c r="X827" s="46">
        <f t="shared" si="53"/>
        <v>179</v>
      </c>
      <c r="Y827" s="47">
        <f t="shared" si="54"/>
        <v>0.53915662650602414</v>
      </c>
      <c r="AA827" s="44">
        <f>VLOOKUP(A827,'[2]BASE 2022'!$E$5:$EU$1115,87,0)</f>
        <v>0</v>
      </c>
      <c r="AB827" s="44">
        <f>VLOOKUP(A827,'[2]BASE 2022'!$E$5:$EU$1115,86,0)</f>
        <v>0</v>
      </c>
    </row>
    <row r="828" spans="1:28" ht="17.25" customHeight="1" x14ac:dyDescent="0.3">
      <c r="A828" s="35">
        <v>822</v>
      </c>
      <c r="B828" s="17">
        <v>44587</v>
      </c>
      <c r="C828" s="18">
        <v>44589</v>
      </c>
      <c r="D828" s="31" t="s">
        <v>2476</v>
      </c>
      <c r="E828" s="20" t="s">
        <v>1432</v>
      </c>
      <c r="F828" s="20" t="s">
        <v>1196</v>
      </c>
      <c r="G828" s="36">
        <v>58300000</v>
      </c>
      <c r="H828" s="19">
        <v>44922</v>
      </c>
      <c r="I828" s="21" t="s">
        <v>351</v>
      </c>
      <c r="J828" s="34" t="s">
        <v>2284</v>
      </c>
      <c r="K828" s="22"/>
      <c r="L828" s="37">
        <v>0</v>
      </c>
      <c r="M828" s="25">
        <v>0</v>
      </c>
      <c r="N828" s="24">
        <f t="shared" si="51"/>
        <v>58300000</v>
      </c>
      <c r="O828" s="39">
        <v>0.5495495495495496</v>
      </c>
      <c r="P828" s="27"/>
      <c r="Q828" s="28"/>
      <c r="R828" s="38"/>
      <c r="T828" s="19">
        <v>44588</v>
      </c>
      <c r="V828" s="45">
        <f t="shared" si="52"/>
        <v>333</v>
      </c>
      <c r="W828" s="44">
        <v>44772</v>
      </c>
      <c r="X828" s="46">
        <f t="shared" si="53"/>
        <v>183</v>
      </c>
      <c r="Y828" s="47">
        <f t="shared" si="54"/>
        <v>0.5495495495495496</v>
      </c>
      <c r="AA828" s="44">
        <f>VLOOKUP(A828,'[2]BASE 2022'!$E$5:$EU$1115,87,0)</f>
        <v>0</v>
      </c>
      <c r="AB828" s="44">
        <f>VLOOKUP(A828,'[2]BASE 2022'!$E$5:$EU$1115,86,0)</f>
        <v>0</v>
      </c>
    </row>
    <row r="829" spans="1:28" ht="17.25" customHeight="1" x14ac:dyDescent="0.3">
      <c r="A829" s="35">
        <v>823</v>
      </c>
      <c r="B829" s="17">
        <v>44587</v>
      </c>
      <c r="C829" s="18">
        <v>44588</v>
      </c>
      <c r="D829" s="31" t="s">
        <v>2476</v>
      </c>
      <c r="E829" s="20" t="s">
        <v>1433</v>
      </c>
      <c r="F829" s="20" t="s">
        <v>740</v>
      </c>
      <c r="G829" s="36">
        <v>67980000</v>
      </c>
      <c r="H829" s="19">
        <v>44921</v>
      </c>
      <c r="I829" s="21" t="s">
        <v>351</v>
      </c>
      <c r="J829" s="34" t="s">
        <v>2285</v>
      </c>
      <c r="K829" s="22"/>
      <c r="L829" s="37">
        <v>0</v>
      </c>
      <c r="M829" s="25">
        <v>0</v>
      </c>
      <c r="N829" s="24">
        <f t="shared" si="51"/>
        <v>67980000</v>
      </c>
      <c r="O829" s="39">
        <v>0.55255255255255253</v>
      </c>
      <c r="P829" s="27"/>
      <c r="Q829" s="28"/>
      <c r="R829" s="38"/>
      <c r="T829" s="19">
        <v>44588</v>
      </c>
      <c r="V829" s="45">
        <f t="shared" si="52"/>
        <v>333</v>
      </c>
      <c r="W829" s="44">
        <v>44772</v>
      </c>
      <c r="X829" s="46">
        <f t="shared" si="53"/>
        <v>184</v>
      </c>
      <c r="Y829" s="47">
        <f t="shared" si="54"/>
        <v>0.55255255255255253</v>
      </c>
      <c r="AA829" s="44">
        <f>VLOOKUP(A829,'[2]BASE 2022'!$E$5:$EU$1115,87,0)</f>
        <v>0</v>
      </c>
      <c r="AB829" s="44">
        <f>VLOOKUP(A829,'[2]BASE 2022'!$E$5:$EU$1115,86,0)</f>
        <v>0</v>
      </c>
    </row>
    <row r="830" spans="1:28" ht="17.25" customHeight="1" x14ac:dyDescent="0.3">
      <c r="A830" s="35">
        <v>824</v>
      </c>
      <c r="B830" s="17">
        <v>44588</v>
      </c>
      <c r="C830" s="18">
        <v>44589</v>
      </c>
      <c r="D830" s="31" t="s">
        <v>2476</v>
      </c>
      <c r="E830" s="20" t="s">
        <v>1434</v>
      </c>
      <c r="F830" s="20" t="s">
        <v>1197</v>
      </c>
      <c r="G830" s="36">
        <v>66362333</v>
      </c>
      <c r="H830" s="19">
        <v>44736</v>
      </c>
      <c r="I830" s="21" t="s">
        <v>351</v>
      </c>
      <c r="J830" s="34" t="s">
        <v>2286</v>
      </c>
      <c r="K830" s="22"/>
      <c r="L830" s="37">
        <v>0</v>
      </c>
      <c r="M830" s="25">
        <v>25545333</v>
      </c>
      <c r="N830" s="24">
        <f t="shared" si="51"/>
        <v>40817000</v>
      </c>
      <c r="O830" s="39">
        <v>1</v>
      </c>
      <c r="P830" s="27"/>
      <c r="Q830" s="28"/>
      <c r="R830" s="38"/>
      <c r="T830" s="19">
        <v>44588</v>
      </c>
      <c r="V830" s="45">
        <f t="shared" si="52"/>
        <v>147</v>
      </c>
      <c r="W830" s="44">
        <v>44772</v>
      </c>
      <c r="X830" s="46">
        <f t="shared" si="53"/>
        <v>183</v>
      </c>
      <c r="Y830" s="47">
        <f t="shared" si="54"/>
        <v>1.2448979591836735</v>
      </c>
      <c r="AA830" s="44">
        <f>VLOOKUP(A830,'[2]BASE 2022'!$E$5:$EU$1115,87,0)</f>
        <v>0</v>
      </c>
      <c r="AB830" s="44">
        <f>VLOOKUP(A830,'[2]BASE 2022'!$E$5:$EU$1115,86,0)</f>
        <v>0</v>
      </c>
    </row>
    <row r="831" spans="1:28" ht="17.25" customHeight="1" x14ac:dyDescent="0.3">
      <c r="A831" s="35">
        <v>825</v>
      </c>
      <c r="B831" s="17">
        <v>44587</v>
      </c>
      <c r="C831" s="18">
        <v>44593</v>
      </c>
      <c r="D831" s="31" t="s">
        <v>2476</v>
      </c>
      <c r="E831" s="20" t="s">
        <v>1435</v>
      </c>
      <c r="F831" s="20" t="s">
        <v>1198</v>
      </c>
      <c r="G831" s="36">
        <v>55620000</v>
      </c>
      <c r="H831" s="19">
        <v>44865</v>
      </c>
      <c r="I831" s="21" t="s">
        <v>351</v>
      </c>
      <c r="J831" s="34" t="s">
        <v>2287</v>
      </c>
      <c r="K831" s="22"/>
      <c r="L831" s="37">
        <v>0</v>
      </c>
      <c r="M831" s="25">
        <v>0</v>
      </c>
      <c r="N831" s="24">
        <f t="shared" si="51"/>
        <v>55620000</v>
      </c>
      <c r="O831" s="39">
        <v>0.65808823529411764</v>
      </c>
      <c r="P831" s="27"/>
      <c r="Q831" s="28"/>
      <c r="R831" s="38"/>
      <c r="T831" s="19">
        <v>44588</v>
      </c>
      <c r="V831" s="45">
        <f t="shared" si="52"/>
        <v>272</v>
      </c>
      <c r="W831" s="44">
        <v>44772</v>
      </c>
      <c r="X831" s="46">
        <f t="shared" si="53"/>
        <v>179</v>
      </c>
      <c r="Y831" s="47">
        <f t="shared" si="54"/>
        <v>0.65808823529411764</v>
      </c>
      <c r="AA831" s="44">
        <f>VLOOKUP(A831,'[2]BASE 2022'!$E$5:$EU$1115,87,0)</f>
        <v>0</v>
      </c>
      <c r="AB831" s="44">
        <f>VLOOKUP(A831,'[2]BASE 2022'!$E$5:$EU$1115,86,0)</f>
        <v>0</v>
      </c>
    </row>
    <row r="832" spans="1:28" ht="17.25" customHeight="1" x14ac:dyDescent="0.3">
      <c r="A832" s="35">
        <v>826</v>
      </c>
      <c r="B832" s="17">
        <v>44587</v>
      </c>
      <c r="C832" s="18">
        <v>44593</v>
      </c>
      <c r="D832" s="31" t="s">
        <v>2476</v>
      </c>
      <c r="E832" s="20" t="s">
        <v>1436</v>
      </c>
      <c r="F832" s="20" t="s">
        <v>1199</v>
      </c>
      <c r="G832" s="36">
        <v>62881500</v>
      </c>
      <c r="H832" s="19">
        <v>44926</v>
      </c>
      <c r="I832" s="21" t="s">
        <v>351</v>
      </c>
      <c r="J832" s="34" t="s">
        <v>2288</v>
      </c>
      <c r="K832" s="22"/>
      <c r="L832" s="37">
        <v>0</v>
      </c>
      <c r="M832" s="25">
        <v>0</v>
      </c>
      <c r="N832" s="24">
        <f t="shared" si="51"/>
        <v>62881500</v>
      </c>
      <c r="O832" s="39">
        <v>0.53753753753753752</v>
      </c>
      <c r="P832" s="27"/>
      <c r="Q832" s="28"/>
      <c r="R832" s="38"/>
      <c r="T832" s="19">
        <v>44588</v>
      </c>
      <c r="V832" s="45">
        <f t="shared" si="52"/>
        <v>333</v>
      </c>
      <c r="W832" s="44">
        <v>44772</v>
      </c>
      <c r="X832" s="46">
        <f t="shared" si="53"/>
        <v>179</v>
      </c>
      <c r="Y832" s="47">
        <f t="shared" si="54"/>
        <v>0.53753753753753752</v>
      </c>
      <c r="AA832" s="44">
        <f>VLOOKUP(A832,'[2]BASE 2022'!$E$5:$EU$1115,87,0)</f>
        <v>0</v>
      </c>
      <c r="AB832" s="44">
        <f>VLOOKUP(A832,'[2]BASE 2022'!$E$5:$EU$1115,86,0)</f>
        <v>0</v>
      </c>
    </row>
    <row r="833" spans="1:28" ht="17.25" customHeight="1" x14ac:dyDescent="0.3">
      <c r="A833" s="35">
        <v>827</v>
      </c>
      <c r="B833" s="17">
        <v>44587</v>
      </c>
      <c r="C833" s="18">
        <v>44593</v>
      </c>
      <c r="D833" s="31" t="s">
        <v>2476</v>
      </c>
      <c r="E833" s="20" t="s">
        <v>1437</v>
      </c>
      <c r="F833" s="20" t="s">
        <v>1200</v>
      </c>
      <c r="G833" s="36">
        <v>82258000</v>
      </c>
      <c r="H833" s="19">
        <v>44925</v>
      </c>
      <c r="I833" s="21" t="s">
        <v>351</v>
      </c>
      <c r="J833" s="34" t="s">
        <v>2289</v>
      </c>
      <c r="K833" s="22"/>
      <c r="L833" s="37">
        <v>0</v>
      </c>
      <c r="M833" s="25">
        <v>0</v>
      </c>
      <c r="N833" s="24">
        <f t="shared" si="51"/>
        <v>82258000</v>
      </c>
      <c r="O833" s="39">
        <v>0.53915662650602414</v>
      </c>
      <c r="P833" s="27"/>
      <c r="Q833" s="28"/>
      <c r="R833" s="38"/>
      <c r="T833" s="19">
        <v>44588</v>
      </c>
      <c r="V833" s="45">
        <f t="shared" si="52"/>
        <v>332</v>
      </c>
      <c r="W833" s="44">
        <v>44772</v>
      </c>
      <c r="X833" s="46">
        <f t="shared" si="53"/>
        <v>179</v>
      </c>
      <c r="Y833" s="47">
        <f t="shared" si="54"/>
        <v>0.53915662650602414</v>
      </c>
      <c r="AA833" s="44">
        <f>VLOOKUP(A833,'[2]BASE 2022'!$E$5:$EU$1115,87,0)</f>
        <v>0</v>
      </c>
      <c r="AB833" s="44">
        <f>VLOOKUP(A833,'[2]BASE 2022'!$E$5:$EU$1115,86,0)</f>
        <v>0</v>
      </c>
    </row>
    <row r="834" spans="1:28" ht="17.25" customHeight="1" x14ac:dyDescent="0.3">
      <c r="A834" s="35">
        <v>828</v>
      </c>
      <c r="B834" s="17">
        <v>44588</v>
      </c>
      <c r="C834" s="18">
        <v>44589</v>
      </c>
      <c r="D834" s="31" t="s">
        <v>2476</v>
      </c>
      <c r="E834" s="20" t="s">
        <v>1438</v>
      </c>
      <c r="F834" s="20" t="s">
        <v>1201</v>
      </c>
      <c r="G834" s="36">
        <v>85500000</v>
      </c>
      <c r="H834" s="19">
        <v>44877</v>
      </c>
      <c r="I834" s="21" t="s">
        <v>351</v>
      </c>
      <c r="J834" s="34" t="s">
        <v>2290</v>
      </c>
      <c r="K834" s="22"/>
      <c r="L834" s="37">
        <v>0</v>
      </c>
      <c r="M834" s="25">
        <v>0</v>
      </c>
      <c r="N834" s="24">
        <f t="shared" si="51"/>
        <v>85500000</v>
      </c>
      <c r="O834" s="39">
        <v>0.63541666666666663</v>
      </c>
      <c r="P834" s="27"/>
      <c r="Q834" s="28"/>
      <c r="R834" s="38"/>
      <c r="T834" s="19">
        <v>44588</v>
      </c>
      <c r="V834" s="45">
        <f t="shared" si="52"/>
        <v>288</v>
      </c>
      <c r="W834" s="44">
        <v>44772</v>
      </c>
      <c r="X834" s="46">
        <f t="shared" si="53"/>
        <v>183</v>
      </c>
      <c r="Y834" s="47">
        <f t="shared" si="54"/>
        <v>0.63541666666666663</v>
      </c>
      <c r="AA834" s="44">
        <f>VLOOKUP(A834,'[2]BASE 2022'!$E$5:$EU$1115,87,0)</f>
        <v>0</v>
      </c>
      <c r="AB834" s="44">
        <f>VLOOKUP(A834,'[2]BASE 2022'!$E$5:$EU$1115,86,0)</f>
        <v>0</v>
      </c>
    </row>
    <row r="835" spans="1:28" ht="17.25" customHeight="1" x14ac:dyDescent="0.3">
      <c r="A835" s="35">
        <v>829</v>
      </c>
      <c r="B835" s="17">
        <v>44587</v>
      </c>
      <c r="C835" s="18">
        <v>44593</v>
      </c>
      <c r="D835" s="31" t="s">
        <v>2476</v>
      </c>
      <c r="E835" s="20" t="s">
        <v>1439</v>
      </c>
      <c r="F835" s="20" t="s">
        <v>62</v>
      </c>
      <c r="G835" s="36">
        <v>34299000</v>
      </c>
      <c r="H835" s="19">
        <v>44773</v>
      </c>
      <c r="I835" s="21" t="s">
        <v>351</v>
      </c>
      <c r="J835" s="34" t="s">
        <v>2291</v>
      </c>
      <c r="K835" s="22"/>
      <c r="L835" s="37">
        <v>0</v>
      </c>
      <c r="M835" s="25">
        <v>0</v>
      </c>
      <c r="N835" s="24">
        <f t="shared" si="51"/>
        <v>34299000</v>
      </c>
      <c r="O835" s="39">
        <v>0.99444444444444446</v>
      </c>
      <c r="P835" s="27"/>
      <c r="Q835" s="28"/>
      <c r="R835" s="38"/>
      <c r="T835" s="19">
        <v>44588</v>
      </c>
      <c r="V835" s="45">
        <f t="shared" si="52"/>
        <v>180</v>
      </c>
      <c r="W835" s="44">
        <v>44772</v>
      </c>
      <c r="X835" s="46">
        <f t="shared" si="53"/>
        <v>179</v>
      </c>
      <c r="Y835" s="47">
        <f t="shared" si="54"/>
        <v>0.99444444444444446</v>
      </c>
      <c r="AA835" s="44">
        <f>VLOOKUP(A835,'[2]BASE 2022'!$E$5:$EU$1115,87,0)</f>
        <v>0</v>
      </c>
      <c r="AB835" s="44">
        <f>VLOOKUP(A835,'[2]BASE 2022'!$E$5:$EU$1115,86,0)</f>
        <v>0</v>
      </c>
    </row>
    <row r="836" spans="1:28" ht="17.25" customHeight="1" x14ac:dyDescent="0.3">
      <c r="A836" s="35">
        <v>830</v>
      </c>
      <c r="B836" s="17">
        <v>44587</v>
      </c>
      <c r="C836" s="18">
        <v>44589</v>
      </c>
      <c r="D836" s="31" t="s">
        <v>2477</v>
      </c>
      <c r="E836" s="20" t="s">
        <v>1440</v>
      </c>
      <c r="F836" s="20" t="s">
        <v>1202</v>
      </c>
      <c r="G836" s="36">
        <v>20517600</v>
      </c>
      <c r="H836" s="19">
        <v>44769</v>
      </c>
      <c r="I836" s="21" t="s">
        <v>351</v>
      </c>
      <c r="J836" s="34" t="s">
        <v>2292</v>
      </c>
      <c r="K836" s="22"/>
      <c r="L836" s="37">
        <v>0</v>
      </c>
      <c r="M836" s="25">
        <v>0</v>
      </c>
      <c r="N836" s="24">
        <f t="shared" si="51"/>
        <v>20517600</v>
      </c>
      <c r="O836" s="39">
        <v>1</v>
      </c>
      <c r="P836" s="27"/>
      <c r="Q836" s="28"/>
      <c r="R836" s="38"/>
      <c r="T836" s="19">
        <v>44589</v>
      </c>
      <c r="V836" s="45">
        <f t="shared" si="52"/>
        <v>180</v>
      </c>
      <c r="W836" s="44">
        <v>44772</v>
      </c>
      <c r="X836" s="46">
        <f t="shared" si="53"/>
        <v>183</v>
      </c>
      <c r="Y836" s="47">
        <f t="shared" si="54"/>
        <v>1.0166666666666666</v>
      </c>
      <c r="AA836" s="44">
        <f>VLOOKUP(A836,'[2]BASE 2022'!$E$5:$EU$1115,87,0)</f>
        <v>0</v>
      </c>
      <c r="AB836" s="44">
        <f>VLOOKUP(A836,'[2]BASE 2022'!$E$5:$EU$1115,86,0)</f>
        <v>0</v>
      </c>
    </row>
    <row r="837" spans="1:28" ht="17.25" customHeight="1" x14ac:dyDescent="0.3">
      <c r="A837" s="35">
        <v>831</v>
      </c>
      <c r="B837" s="17">
        <v>44587</v>
      </c>
      <c r="C837" s="18">
        <v>44589</v>
      </c>
      <c r="D837" s="31" t="s">
        <v>2476</v>
      </c>
      <c r="E837" s="20" t="s">
        <v>1441</v>
      </c>
      <c r="F837" s="20" t="s">
        <v>1203</v>
      </c>
      <c r="G837" s="36">
        <v>81950000</v>
      </c>
      <c r="H837" s="19">
        <v>44922</v>
      </c>
      <c r="I837" s="21" t="s">
        <v>351</v>
      </c>
      <c r="J837" s="34" t="s">
        <v>2293</v>
      </c>
      <c r="K837" s="22"/>
      <c r="L837" s="37">
        <v>0</v>
      </c>
      <c r="M837" s="25">
        <v>0</v>
      </c>
      <c r="N837" s="24">
        <f t="shared" si="51"/>
        <v>81950000</v>
      </c>
      <c r="O837" s="39">
        <v>0.5495495495495496</v>
      </c>
      <c r="P837" s="27"/>
      <c r="Q837" s="28"/>
      <c r="R837" s="38"/>
      <c r="T837" s="19">
        <v>44588</v>
      </c>
      <c r="V837" s="45">
        <f t="shared" si="52"/>
        <v>333</v>
      </c>
      <c r="W837" s="44">
        <v>44772</v>
      </c>
      <c r="X837" s="46">
        <f t="shared" si="53"/>
        <v>183</v>
      </c>
      <c r="Y837" s="47">
        <f t="shared" si="54"/>
        <v>0.5495495495495496</v>
      </c>
      <c r="AA837" s="44">
        <f>VLOOKUP(A837,'[2]BASE 2022'!$E$5:$EU$1115,87,0)</f>
        <v>0</v>
      </c>
      <c r="AB837" s="44">
        <f>VLOOKUP(A837,'[2]BASE 2022'!$E$5:$EU$1115,86,0)</f>
        <v>0</v>
      </c>
    </row>
    <row r="838" spans="1:28" ht="17.25" customHeight="1" x14ac:dyDescent="0.3">
      <c r="A838" s="35">
        <v>832</v>
      </c>
      <c r="B838" s="17">
        <v>44588</v>
      </c>
      <c r="C838" s="18">
        <v>44589</v>
      </c>
      <c r="D838" s="31" t="s">
        <v>2476</v>
      </c>
      <c r="E838" s="20" t="s">
        <v>1442</v>
      </c>
      <c r="F838" s="20" t="s">
        <v>1204</v>
      </c>
      <c r="G838" s="36">
        <v>39000000</v>
      </c>
      <c r="H838" s="19">
        <v>44769</v>
      </c>
      <c r="I838" s="21" t="s">
        <v>351</v>
      </c>
      <c r="J838" s="34" t="s">
        <v>2294</v>
      </c>
      <c r="K838" s="22"/>
      <c r="L838" s="37">
        <v>0</v>
      </c>
      <c r="M838" s="25">
        <v>0</v>
      </c>
      <c r="N838" s="24">
        <f t="shared" si="51"/>
        <v>39000000</v>
      </c>
      <c r="O838" s="39">
        <v>1</v>
      </c>
      <c r="P838" s="27"/>
      <c r="Q838" s="28"/>
      <c r="R838" s="38"/>
      <c r="T838" s="19">
        <v>44588</v>
      </c>
      <c r="V838" s="45">
        <f t="shared" si="52"/>
        <v>180</v>
      </c>
      <c r="W838" s="44">
        <v>44772</v>
      </c>
      <c r="X838" s="46">
        <f t="shared" si="53"/>
        <v>183</v>
      </c>
      <c r="Y838" s="47">
        <f t="shared" si="54"/>
        <v>1.0166666666666666</v>
      </c>
      <c r="AA838" s="44">
        <f>VLOOKUP(A838,'[2]BASE 2022'!$E$5:$EU$1115,87,0)</f>
        <v>0</v>
      </c>
      <c r="AB838" s="44">
        <f>VLOOKUP(A838,'[2]BASE 2022'!$E$5:$EU$1115,86,0)</f>
        <v>0</v>
      </c>
    </row>
    <row r="839" spans="1:28" ht="17.25" customHeight="1" x14ac:dyDescent="0.3">
      <c r="A839" s="35">
        <v>833</v>
      </c>
      <c r="B839" s="17">
        <v>44588</v>
      </c>
      <c r="C839" s="18">
        <v>44589</v>
      </c>
      <c r="D839" s="31" t="s">
        <v>2476</v>
      </c>
      <c r="E839" s="20" t="s">
        <v>1443</v>
      </c>
      <c r="F839" s="20" t="s">
        <v>1028</v>
      </c>
      <c r="G839" s="36">
        <v>41715000</v>
      </c>
      <c r="H839" s="19">
        <v>44861</v>
      </c>
      <c r="I839" s="21" t="s">
        <v>351</v>
      </c>
      <c r="J839" s="34" t="s">
        <v>2295</v>
      </c>
      <c r="K839" s="22"/>
      <c r="L839" s="37">
        <v>0</v>
      </c>
      <c r="M839" s="25">
        <v>0</v>
      </c>
      <c r="N839" s="24">
        <f t="shared" si="51"/>
        <v>41715000</v>
      </c>
      <c r="O839" s="39">
        <v>0.67279411764705888</v>
      </c>
      <c r="P839" s="27"/>
      <c r="Q839" s="28"/>
      <c r="R839" s="38"/>
      <c r="T839" s="19">
        <v>44588</v>
      </c>
      <c r="V839" s="45">
        <f t="shared" si="52"/>
        <v>272</v>
      </c>
      <c r="W839" s="44">
        <v>44772</v>
      </c>
      <c r="X839" s="46">
        <f t="shared" si="53"/>
        <v>183</v>
      </c>
      <c r="Y839" s="47">
        <f t="shared" si="54"/>
        <v>0.67279411764705888</v>
      </c>
      <c r="AA839" s="44">
        <f>VLOOKUP(A839,'[2]BASE 2022'!$E$5:$EU$1115,87,0)</f>
        <v>0</v>
      </c>
      <c r="AB839" s="44">
        <f>VLOOKUP(A839,'[2]BASE 2022'!$E$5:$EU$1115,86,0)</f>
        <v>0</v>
      </c>
    </row>
    <row r="840" spans="1:28" ht="17.25" customHeight="1" x14ac:dyDescent="0.3">
      <c r="A840" s="35">
        <v>834</v>
      </c>
      <c r="B840" s="17">
        <v>44587</v>
      </c>
      <c r="C840" s="18">
        <v>44589</v>
      </c>
      <c r="D840" s="31" t="s">
        <v>2476</v>
      </c>
      <c r="E840" s="20" t="s">
        <v>1444</v>
      </c>
      <c r="F840" s="20" t="s">
        <v>1205</v>
      </c>
      <c r="G840" s="36">
        <v>72000000</v>
      </c>
      <c r="H840" s="19">
        <v>44769</v>
      </c>
      <c r="I840" s="21" t="s">
        <v>351</v>
      </c>
      <c r="J840" s="34" t="s">
        <v>2296</v>
      </c>
      <c r="K840" s="22"/>
      <c r="L840" s="37">
        <v>0</v>
      </c>
      <c r="M840" s="25">
        <v>0</v>
      </c>
      <c r="N840" s="24">
        <f t="shared" si="51"/>
        <v>72000000</v>
      </c>
      <c r="O840" s="39">
        <v>1</v>
      </c>
      <c r="P840" s="27"/>
      <c r="Q840" s="28"/>
      <c r="R840" s="38"/>
      <c r="T840" s="19">
        <v>44588</v>
      </c>
      <c r="V840" s="45">
        <f t="shared" si="52"/>
        <v>180</v>
      </c>
      <c r="W840" s="44">
        <v>44772</v>
      </c>
      <c r="X840" s="46">
        <f t="shared" si="53"/>
        <v>183</v>
      </c>
      <c r="Y840" s="47">
        <f t="shared" si="54"/>
        <v>1.0166666666666666</v>
      </c>
      <c r="AA840" s="44">
        <f>VLOOKUP(A840,'[2]BASE 2022'!$E$5:$EU$1115,87,0)</f>
        <v>0</v>
      </c>
      <c r="AB840" s="44">
        <f>VLOOKUP(A840,'[2]BASE 2022'!$E$5:$EU$1115,86,0)</f>
        <v>0</v>
      </c>
    </row>
    <row r="841" spans="1:28" ht="17.25" customHeight="1" x14ac:dyDescent="0.3">
      <c r="A841" s="35">
        <v>835</v>
      </c>
      <c r="B841" s="17">
        <v>44588</v>
      </c>
      <c r="C841" s="18">
        <v>44589</v>
      </c>
      <c r="D841" s="31" t="s">
        <v>2476</v>
      </c>
      <c r="E841" s="20" t="s">
        <v>1445</v>
      </c>
      <c r="F841" s="20" t="s">
        <v>1206</v>
      </c>
      <c r="G841" s="36">
        <v>52500000</v>
      </c>
      <c r="H841" s="19">
        <v>44736</v>
      </c>
      <c r="I841" s="21" t="s">
        <v>351</v>
      </c>
      <c r="J841" s="34" t="s">
        <v>2297</v>
      </c>
      <c r="K841" s="22"/>
      <c r="L841" s="37">
        <v>0</v>
      </c>
      <c r="M841" s="25">
        <v>18200000</v>
      </c>
      <c r="N841" s="24">
        <f t="shared" si="51"/>
        <v>34300000</v>
      </c>
      <c r="O841" s="39">
        <v>1</v>
      </c>
      <c r="P841" s="27"/>
      <c r="Q841" s="28"/>
      <c r="R841" s="38"/>
      <c r="T841" s="19">
        <v>44588</v>
      </c>
      <c r="V841" s="45">
        <f t="shared" si="52"/>
        <v>147</v>
      </c>
      <c r="W841" s="44">
        <v>44772</v>
      </c>
      <c r="X841" s="46">
        <f t="shared" si="53"/>
        <v>183</v>
      </c>
      <c r="Y841" s="47">
        <f t="shared" si="54"/>
        <v>1.2448979591836735</v>
      </c>
      <c r="AA841" s="44">
        <f>VLOOKUP(A841,'[2]BASE 2022'!$E$5:$EU$1115,87,0)</f>
        <v>0</v>
      </c>
      <c r="AB841" s="44">
        <f>VLOOKUP(A841,'[2]BASE 2022'!$E$5:$EU$1115,86,0)</f>
        <v>0</v>
      </c>
    </row>
    <row r="842" spans="1:28" ht="17.25" customHeight="1" x14ac:dyDescent="0.3">
      <c r="A842" s="35">
        <v>836</v>
      </c>
      <c r="B842" s="17">
        <v>44588</v>
      </c>
      <c r="C842" s="18">
        <v>44589</v>
      </c>
      <c r="D842" s="31" t="s">
        <v>2476</v>
      </c>
      <c r="E842" s="20" t="s">
        <v>1446</v>
      </c>
      <c r="F842" s="20" t="s">
        <v>1207</v>
      </c>
      <c r="G842" s="36">
        <v>85500000</v>
      </c>
      <c r="H842" s="19">
        <v>44877</v>
      </c>
      <c r="I842" s="21" t="s">
        <v>351</v>
      </c>
      <c r="J842" s="34" t="s">
        <v>2298</v>
      </c>
      <c r="K842" s="22"/>
      <c r="L842" s="37">
        <v>0</v>
      </c>
      <c r="M842" s="25">
        <v>0</v>
      </c>
      <c r="N842" s="24">
        <f t="shared" si="51"/>
        <v>85500000</v>
      </c>
      <c r="O842" s="39">
        <v>0.63541666666666663</v>
      </c>
      <c r="P842" s="27"/>
      <c r="Q842" s="28"/>
      <c r="R842" s="38"/>
      <c r="T842" s="19">
        <v>44588</v>
      </c>
      <c r="V842" s="45">
        <f t="shared" si="52"/>
        <v>288</v>
      </c>
      <c r="W842" s="44">
        <v>44772</v>
      </c>
      <c r="X842" s="46">
        <f t="shared" si="53"/>
        <v>183</v>
      </c>
      <c r="Y842" s="47">
        <f t="shared" si="54"/>
        <v>0.63541666666666663</v>
      </c>
      <c r="AA842" s="44">
        <f>VLOOKUP(A842,'[2]BASE 2022'!$E$5:$EU$1115,87,0)</f>
        <v>0</v>
      </c>
      <c r="AB842" s="44">
        <f>VLOOKUP(A842,'[2]BASE 2022'!$E$5:$EU$1115,86,0)</f>
        <v>0</v>
      </c>
    </row>
    <row r="843" spans="1:28" ht="17.25" customHeight="1" x14ac:dyDescent="0.3">
      <c r="A843" s="35">
        <v>837</v>
      </c>
      <c r="B843" s="17">
        <v>44588</v>
      </c>
      <c r="C843" s="18">
        <v>44595</v>
      </c>
      <c r="D843" s="31" t="s">
        <v>2476</v>
      </c>
      <c r="E843" s="20" t="s">
        <v>1447</v>
      </c>
      <c r="F843" s="20" t="s">
        <v>1208</v>
      </c>
      <c r="G843" s="36">
        <v>52250000</v>
      </c>
      <c r="H843" s="19">
        <v>44882</v>
      </c>
      <c r="I843" s="21" t="s">
        <v>351</v>
      </c>
      <c r="J843" s="34" t="s">
        <v>2299</v>
      </c>
      <c r="K843" s="22"/>
      <c r="L843" s="37">
        <v>0</v>
      </c>
      <c r="M843" s="25">
        <v>0</v>
      </c>
      <c r="N843" s="24">
        <f t="shared" si="51"/>
        <v>52250000</v>
      </c>
      <c r="O843" s="39">
        <v>0.61672473867595823</v>
      </c>
      <c r="P843" s="27"/>
      <c r="Q843" s="28"/>
      <c r="R843" s="38"/>
      <c r="T843" s="19">
        <v>44588</v>
      </c>
      <c r="V843" s="45">
        <f t="shared" si="52"/>
        <v>287</v>
      </c>
      <c r="W843" s="44">
        <v>44772</v>
      </c>
      <c r="X843" s="46">
        <f t="shared" si="53"/>
        <v>177</v>
      </c>
      <c r="Y843" s="47">
        <f t="shared" si="54"/>
        <v>0.61672473867595823</v>
      </c>
      <c r="AA843" s="44">
        <f>VLOOKUP(A843,'[2]BASE 2022'!$E$5:$EU$1115,87,0)</f>
        <v>0</v>
      </c>
      <c r="AB843" s="44">
        <f>VLOOKUP(A843,'[2]BASE 2022'!$E$5:$EU$1115,86,0)</f>
        <v>0</v>
      </c>
    </row>
    <row r="844" spans="1:28" ht="17.25" customHeight="1" x14ac:dyDescent="0.3">
      <c r="A844" s="35">
        <v>838</v>
      </c>
      <c r="B844" s="17">
        <v>44588</v>
      </c>
      <c r="C844" s="18">
        <v>44593</v>
      </c>
      <c r="D844" s="31" t="s">
        <v>2476</v>
      </c>
      <c r="E844" s="20" t="s">
        <v>550</v>
      </c>
      <c r="F844" s="20" t="s">
        <v>1209</v>
      </c>
      <c r="G844" s="36">
        <v>34299000</v>
      </c>
      <c r="H844" s="19">
        <v>44773</v>
      </c>
      <c r="I844" s="21" t="s">
        <v>351</v>
      </c>
      <c r="J844" s="34" t="s">
        <v>2300</v>
      </c>
      <c r="K844" s="22"/>
      <c r="L844" s="37">
        <v>0</v>
      </c>
      <c r="M844" s="25">
        <v>0</v>
      </c>
      <c r="N844" s="24">
        <f t="shared" si="51"/>
        <v>34299000</v>
      </c>
      <c r="O844" s="39">
        <v>0.99444444444444446</v>
      </c>
      <c r="P844" s="27"/>
      <c r="Q844" s="28"/>
      <c r="R844" s="38"/>
      <c r="T844" s="19">
        <v>44589</v>
      </c>
      <c r="V844" s="45">
        <f t="shared" si="52"/>
        <v>180</v>
      </c>
      <c r="W844" s="44">
        <v>44772</v>
      </c>
      <c r="X844" s="46">
        <f t="shared" si="53"/>
        <v>179</v>
      </c>
      <c r="Y844" s="47">
        <f t="shared" si="54"/>
        <v>0.99444444444444446</v>
      </c>
      <c r="AA844" s="44">
        <f>VLOOKUP(A844,'[2]BASE 2022'!$E$5:$EU$1115,87,0)</f>
        <v>0</v>
      </c>
      <c r="AB844" s="44">
        <f>VLOOKUP(A844,'[2]BASE 2022'!$E$5:$EU$1115,86,0)</f>
        <v>0</v>
      </c>
    </row>
    <row r="845" spans="1:28" ht="17.25" customHeight="1" x14ac:dyDescent="0.3">
      <c r="A845" s="35">
        <v>839</v>
      </c>
      <c r="B845" s="17">
        <v>44588</v>
      </c>
      <c r="C845" s="18">
        <v>44593</v>
      </c>
      <c r="D845" s="31" t="s">
        <v>2477</v>
      </c>
      <c r="E845" s="20" t="s">
        <v>106</v>
      </c>
      <c r="F845" s="20" t="s">
        <v>1210</v>
      </c>
      <c r="G845" s="36">
        <v>33660000</v>
      </c>
      <c r="H845" s="19">
        <v>44926</v>
      </c>
      <c r="I845" s="21" t="s">
        <v>351</v>
      </c>
      <c r="J845" s="34" t="s">
        <v>2301</v>
      </c>
      <c r="K845" s="22"/>
      <c r="L845" s="37">
        <v>0</v>
      </c>
      <c r="M845" s="25">
        <v>0</v>
      </c>
      <c r="N845" s="24">
        <f t="shared" ref="N845:N908" si="55">+G845+L845-M845</f>
        <v>33660000</v>
      </c>
      <c r="O845" s="39">
        <v>0.53753753753753752</v>
      </c>
      <c r="P845" s="27"/>
      <c r="Q845" s="28"/>
      <c r="R845" s="38"/>
      <c r="T845" s="19">
        <v>44589</v>
      </c>
      <c r="V845" s="45">
        <f t="shared" ref="V845:V908" si="56">+H845-C845</f>
        <v>333</v>
      </c>
      <c r="W845" s="44">
        <v>44772</v>
      </c>
      <c r="X845" s="46">
        <f t="shared" ref="X845:X908" si="57">+W845-C845</f>
        <v>179</v>
      </c>
      <c r="Y845" s="47">
        <f t="shared" ref="Y845:Y908" si="58">+X845/V845</f>
        <v>0.53753753753753752</v>
      </c>
      <c r="AA845" s="44">
        <f>VLOOKUP(A845,'[2]BASE 2022'!$E$5:$EU$1115,87,0)</f>
        <v>0</v>
      </c>
      <c r="AB845" s="44">
        <f>VLOOKUP(A845,'[2]BASE 2022'!$E$5:$EU$1115,86,0)</f>
        <v>0</v>
      </c>
    </row>
    <row r="846" spans="1:28" ht="17.25" customHeight="1" x14ac:dyDescent="0.3">
      <c r="A846" s="35">
        <v>840</v>
      </c>
      <c r="B846" s="17">
        <v>44588</v>
      </c>
      <c r="C846" s="18">
        <v>44589</v>
      </c>
      <c r="D846" s="31" t="s">
        <v>2477</v>
      </c>
      <c r="E846" s="20" t="s">
        <v>1448</v>
      </c>
      <c r="F846" s="20" t="s">
        <v>1211</v>
      </c>
      <c r="G846" s="36">
        <v>31460000</v>
      </c>
      <c r="H846" s="19">
        <v>44922</v>
      </c>
      <c r="I846" s="21" t="s">
        <v>351</v>
      </c>
      <c r="J846" s="34" t="s">
        <v>2302</v>
      </c>
      <c r="K846" s="22"/>
      <c r="L846" s="37">
        <v>0</v>
      </c>
      <c r="M846" s="25">
        <v>0</v>
      </c>
      <c r="N846" s="24">
        <f t="shared" si="55"/>
        <v>31460000</v>
      </c>
      <c r="O846" s="39">
        <v>0.5495495495495496</v>
      </c>
      <c r="P846" s="27"/>
      <c r="Q846" s="28"/>
      <c r="R846" s="38"/>
      <c r="T846" s="19">
        <v>44589</v>
      </c>
      <c r="V846" s="45">
        <f t="shared" si="56"/>
        <v>333</v>
      </c>
      <c r="W846" s="44">
        <v>44772</v>
      </c>
      <c r="X846" s="46">
        <f t="shared" si="57"/>
        <v>183</v>
      </c>
      <c r="Y846" s="47">
        <f t="shared" si="58"/>
        <v>0.5495495495495496</v>
      </c>
      <c r="AA846" s="44">
        <f>VLOOKUP(A846,'[2]BASE 2022'!$E$5:$EU$1115,87,0)</f>
        <v>0</v>
      </c>
      <c r="AB846" s="44">
        <f>VLOOKUP(A846,'[2]BASE 2022'!$E$5:$EU$1115,86,0)</f>
        <v>0</v>
      </c>
    </row>
    <row r="847" spans="1:28" ht="17.25" customHeight="1" x14ac:dyDescent="0.3">
      <c r="A847" s="35">
        <v>841</v>
      </c>
      <c r="B847" s="17">
        <v>44588</v>
      </c>
      <c r="C847" s="18">
        <v>44593</v>
      </c>
      <c r="D847" s="31" t="s">
        <v>2477</v>
      </c>
      <c r="E847" s="20" t="s">
        <v>1449</v>
      </c>
      <c r="F847" s="20" t="s">
        <v>1212</v>
      </c>
      <c r="G847" s="36">
        <v>32960000</v>
      </c>
      <c r="H847" s="19">
        <v>44834</v>
      </c>
      <c r="I847" s="21" t="s">
        <v>351</v>
      </c>
      <c r="J847" s="34" t="s">
        <v>2303</v>
      </c>
      <c r="K847" s="22"/>
      <c r="L847" s="37">
        <v>0</v>
      </c>
      <c r="M847" s="25">
        <v>0</v>
      </c>
      <c r="N847" s="24">
        <f t="shared" si="55"/>
        <v>32960000</v>
      </c>
      <c r="O847" s="39">
        <v>0.74273858921161828</v>
      </c>
      <c r="P847" s="27"/>
      <c r="Q847" s="28"/>
      <c r="R847" s="38"/>
      <c r="T847" s="19">
        <v>44589</v>
      </c>
      <c r="V847" s="45">
        <f t="shared" si="56"/>
        <v>241</v>
      </c>
      <c r="W847" s="44">
        <v>44772</v>
      </c>
      <c r="X847" s="46">
        <f t="shared" si="57"/>
        <v>179</v>
      </c>
      <c r="Y847" s="47">
        <f t="shared" si="58"/>
        <v>0.74273858921161828</v>
      </c>
      <c r="AA847" s="44">
        <f>VLOOKUP(A847,'[2]BASE 2022'!$E$5:$EU$1115,87,0)</f>
        <v>0</v>
      </c>
      <c r="AB847" s="44">
        <f>VLOOKUP(A847,'[2]BASE 2022'!$E$5:$EU$1115,86,0)</f>
        <v>0</v>
      </c>
    </row>
    <row r="848" spans="1:28" ht="17.25" customHeight="1" x14ac:dyDescent="0.3">
      <c r="A848" s="35">
        <v>842</v>
      </c>
      <c r="B848" s="17">
        <v>44588</v>
      </c>
      <c r="C848" s="18">
        <v>44592</v>
      </c>
      <c r="D848" s="31" t="s">
        <v>2476</v>
      </c>
      <c r="E848" s="20" t="s">
        <v>1450</v>
      </c>
      <c r="F848" s="20" t="s">
        <v>1213</v>
      </c>
      <c r="G848" s="36">
        <v>46800000</v>
      </c>
      <c r="H848" s="19">
        <v>44864</v>
      </c>
      <c r="I848" s="21" t="s">
        <v>351</v>
      </c>
      <c r="J848" s="34" t="s">
        <v>2304</v>
      </c>
      <c r="K848" s="22"/>
      <c r="L848" s="37">
        <v>0</v>
      </c>
      <c r="M848" s="25">
        <v>0</v>
      </c>
      <c r="N848" s="24">
        <f t="shared" si="55"/>
        <v>46800000</v>
      </c>
      <c r="O848" s="39">
        <v>0.66176470588235292</v>
      </c>
      <c r="P848" s="27"/>
      <c r="Q848" s="28"/>
      <c r="R848" s="38"/>
      <c r="T848" s="19">
        <v>44588</v>
      </c>
      <c r="V848" s="45">
        <f t="shared" si="56"/>
        <v>272</v>
      </c>
      <c r="W848" s="44">
        <v>44772</v>
      </c>
      <c r="X848" s="46">
        <f t="shared" si="57"/>
        <v>180</v>
      </c>
      <c r="Y848" s="47">
        <f t="shared" si="58"/>
        <v>0.66176470588235292</v>
      </c>
      <c r="AA848" s="44">
        <f>VLOOKUP(A848,'[2]BASE 2022'!$E$5:$EU$1115,87,0)</f>
        <v>0</v>
      </c>
      <c r="AB848" s="44">
        <f>VLOOKUP(A848,'[2]BASE 2022'!$E$5:$EU$1115,86,0)</f>
        <v>0</v>
      </c>
    </row>
    <row r="849" spans="1:28" ht="17.25" customHeight="1" x14ac:dyDescent="0.3">
      <c r="A849" s="35">
        <v>843</v>
      </c>
      <c r="B849" s="17">
        <v>44588</v>
      </c>
      <c r="C849" s="18">
        <v>44589</v>
      </c>
      <c r="D849" s="31" t="s">
        <v>2477</v>
      </c>
      <c r="E849" s="20" t="s">
        <v>1451</v>
      </c>
      <c r="F849" s="20" t="s">
        <v>1214</v>
      </c>
      <c r="G849" s="36">
        <v>31460000</v>
      </c>
      <c r="H849" s="19">
        <v>44922</v>
      </c>
      <c r="I849" s="21" t="s">
        <v>351</v>
      </c>
      <c r="J849" s="34" t="s">
        <v>2305</v>
      </c>
      <c r="K849" s="22"/>
      <c r="L849" s="37">
        <v>0</v>
      </c>
      <c r="M849" s="25">
        <v>0</v>
      </c>
      <c r="N849" s="24">
        <f t="shared" si="55"/>
        <v>31460000</v>
      </c>
      <c r="O849" s="39">
        <v>0.5495495495495496</v>
      </c>
      <c r="P849" s="27"/>
      <c r="Q849" s="28"/>
      <c r="R849" s="38"/>
      <c r="T849" s="19">
        <v>44588</v>
      </c>
      <c r="V849" s="45">
        <f t="shared" si="56"/>
        <v>333</v>
      </c>
      <c r="W849" s="44">
        <v>44772</v>
      </c>
      <c r="X849" s="46">
        <f t="shared" si="57"/>
        <v>183</v>
      </c>
      <c r="Y849" s="47">
        <f t="shared" si="58"/>
        <v>0.5495495495495496</v>
      </c>
      <c r="AA849" s="44">
        <f>VLOOKUP(A849,'[2]BASE 2022'!$E$5:$EU$1115,87,0)</f>
        <v>0</v>
      </c>
      <c r="AB849" s="44">
        <f>VLOOKUP(A849,'[2]BASE 2022'!$E$5:$EU$1115,86,0)</f>
        <v>0</v>
      </c>
    </row>
    <row r="850" spans="1:28" ht="17.25" customHeight="1" x14ac:dyDescent="0.3">
      <c r="A850" s="35">
        <v>844</v>
      </c>
      <c r="B850" s="17">
        <v>44588</v>
      </c>
      <c r="C850" s="18">
        <v>44589</v>
      </c>
      <c r="D850" s="31" t="s">
        <v>2477</v>
      </c>
      <c r="E850" s="20" t="s">
        <v>2408</v>
      </c>
      <c r="F850" s="20" t="s">
        <v>754</v>
      </c>
      <c r="G850" s="36">
        <v>21000000</v>
      </c>
      <c r="H850" s="19">
        <v>44769</v>
      </c>
      <c r="I850" s="21" t="s">
        <v>351</v>
      </c>
      <c r="J850" s="34" t="s">
        <v>2306</v>
      </c>
      <c r="K850" s="22"/>
      <c r="L850" s="37">
        <v>0</v>
      </c>
      <c r="M850" s="25">
        <v>0</v>
      </c>
      <c r="N850" s="24">
        <f t="shared" si="55"/>
        <v>21000000</v>
      </c>
      <c r="O850" s="39">
        <v>1</v>
      </c>
      <c r="P850" s="27"/>
      <c r="Q850" s="28"/>
      <c r="R850" s="38"/>
      <c r="T850" s="19">
        <v>44588</v>
      </c>
      <c r="V850" s="45">
        <f t="shared" si="56"/>
        <v>180</v>
      </c>
      <c r="W850" s="44">
        <v>44772</v>
      </c>
      <c r="X850" s="46">
        <f t="shared" si="57"/>
        <v>183</v>
      </c>
      <c r="Y850" s="47">
        <f t="shared" si="58"/>
        <v>1.0166666666666666</v>
      </c>
      <c r="AA850" s="44">
        <f>VLOOKUP(A850,'[2]BASE 2022'!$E$5:$EU$1115,87,0)</f>
        <v>0</v>
      </c>
      <c r="AB850" s="44">
        <f>VLOOKUP(A850,'[2]BASE 2022'!$E$5:$EU$1115,86,0)</f>
        <v>0</v>
      </c>
    </row>
    <row r="851" spans="1:28" ht="17.25" customHeight="1" x14ac:dyDescent="0.3">
      <c r="A851" s="35">
        <v>845</v>
      </c>
      <c r="B851" s="17">
        <v>44588</v>
      </c>
      <c r="C851" s="18">
        <v>44601</v>
      </c>
      <c r="D851" s="31" t="s">
        <v>2476</v>
      </c>
      <c r="E851" s="20" t="s">
        <v>23</v>
      </c>
      <c r="F851" s="20" t="s">
        <v>1215</v>
      </c>
      <c r="G851" s="36">
        <v>61600000</v>
      </c>
      <c r="H851" s="19">
        <v>44742</v>
      </c>
      <c r="I851" s="21" t="s">
        <v>351</v>
      </c>
      <c r="J851" s="34" t="s">
        <v>2307</v>
      </c>
      <c r="K851" s="22"/>
      <c r="L851" s="37">
        <v>0</v>
      </c>
      <c r="M851" s="25">
        <v>46293334</v>
      </c>
      <c r="N851" s="24">
        <f t="shared" si="55"/>
        <v>15306666</v>
      </c>
      <c r="O851" s="39">
        <v>1</v>
      </c>
      <c r="P851" s="27"/>
      <c r="Q851" s="28"/>
      <c r="R851" s="38"/>
      <c r="T851" s="19">
        <v>44589</v>
      </c>
      <c r="V851" s="45">
        <f t="shared" si="56"/>
        <v>141</v>
      </c>
      <c r="W851" s="44">
        <v>44772</v>
      </c>
      <c r="X851" s="46">
        <f t="shared" si="57"/>
        <v>171</v>
      </c>
      <c r="Y851" s="47">
        <f t="shared" si="58"/>
        <v>1.2127659574468086</v>
      </c>
      <c r="AA851" s="44">
        <f>VLOOKUP(A851,'[2]BASE 2022'!$E$5:$EU$1115,87,0)</f>
        <v>0</v>
      </c>
      <c r="AB851" s="44">
        <f>VLOOKUP(A851,'[2]BASE 2022'!$E$5:$EU$1115,86,0)</f>
        <v>0</v>
      </c>
    </row>
    <row r="852" spans="1:28" ht="17.25" customHeight="1" x14ac:dyDescent="0.3">
      <c r="A852" s="35">
        <v>846</v>
      </c>
      <c r="B852" s="17">
        <v>44589</v>
      </c>
      <c r="C852" s="18">
        <v>44593</v>
      </c>
      <c r="D852" s="31" t="s">
        <v>2476</v>
      </c>
      <c r="E852" s="20" t="s">
        <v>1452</v>
      </c>
      <c r="F852" s="20" t="s">
        <v>1216</v>
      </c>
      <c r="G852" s="36">
        <v>90627000</v>
      </c>
      <c r="H852" s="19">
        <v>44896</v>
      </c>
      <c r="I852" s="21" t="s">
        <v>351</v>
      </c>
      <c r="J852" s="34" t="s">
        <v>2308</v>
      </c>
      <c r="K852" s="22"/>
      <c r="L852" s="37">
        <v>0</v>
      </c>
      <c r="M852" s="25">
        <v>0</v>
      </c>
      <c r="N852" s="24">
        <f t="shared" si="55"/>
        <v>90627000</v>
      </c>
      <c r="O852" s="39">
        <v>0.5907590759075908</v>
      </c>
      <c r="P852" s="27"/>
      <c r="Q852" s="28"/>
      <c r="R852" s="38"/>
      <c r="T852" s="19">
        <v>44589</v>
      </c>
      <c r="V852" s="45">
        <f t="shared" si="56"/>
        <v>303</v>
      </c>
      <c r="W852" s="44">
        <v>44772</v>
      </c>
      <c r="X852" s="46">
        <f t="shared" si="57"/>
        <v>179</v>
      </c>
      <c r="Y852" s="47">
        <f t="shared" si="58"/>
        <v>0.5907590759075908</v>
      </c>
      <c r="AA852" s="44">
        <f>VLOOKUP(A852,'[2]BASE 2022'!$E$5:$EU$1115,87,0)</f>
        <v>0</v>
      </c>
      <c r="AB852" s="44">
        <f>VLOOKUP(A852,'[2]BASE 2022'!$E$5:$EU$1115,86,0)</f>
        <v>0</v>
      </c>
    </row>
    <row r="853" spans="1:28" ht="17.25" customHeight="1" x14ac:dyDescent="0.3">
      <c r="A853" s="35">
        <v>847</v>
      </c>
      <c r="B853" s="17">
        <v>44588</v>
      </c>
      <c r="C853" s="18">
        <v>44593</v>
      </c>
      <c r="D853" s="31" t="s">
        <v>2476</v>
      </c>
      <c r="E853" s="20" t="s">
        <v>1453</v>
      </c>
      <c r="F853" s="20" t="s">
        <v>1217</v>
      </c>
      <c r="G853" s="36">
        <v>47700000</v>
      </c>
      <c r="H853" s="19">
        <v>44804</v>
      </c>
      <c r="I853" s="21" t="s">
        <v>351</v>
      </c>
      <c r="J853" s="34" t="s">
        <v>2309</v>
      </c>
      <c r="K853" s="22"/>
      <c r="L853" s="37">
        <v>0</v>
      </c>
      <c r="M853" s="25">
        <v>0</v>
      </c>
      <c r="N853" s="24">
        <f t="shared" si="55"/>
        <v>47700000</v>
      </c>
      <c r="O853" s="39">
        <v>0.84834123222748814</v>
      </c>
      <c r="P853" s="27"/>
      <c r="Q853" s="28"/>
      <c r="R853" s="38"/>
      <c r="T853" s="19">
        <v>44589</v>
      </c>
      <c r="V853" s="45">
        <f t="shared" si="56"/>
        <v>211</v>
      </c>
      <c r="W853" s="44">
        <v>44772</v>
      </c>
      <c r="X853" s="46">
        <f t="shared" si="57"/>
        <v>179</v>
      </c>
      <c r="Y853" s="47">
        <f t="shared" si="58"/>
        <v>0.84834123222748814</v>
      </c>
      <c r="AA853" s="44">
        <f>VLOOKUP(A853,'[2]BASE 2022'!$E$5:$EU$1115,87,0)</f>
        <v>0</v>
      </c>
      <c r="AB853" s="44">
        <f>VLOOKUP(A853,'[2]BASE 2022'!$E$5:$EU$1115,86,0)</f>
        <v>0</v>
      </c>
    </row>
    <row r="854" spans="1:28" ht="17.25" customHeight="1" x14ac:dyDescent="0.3">
      <c r="A854" s="35">
        <v>848</v>
      </c>
      <c r="B854" s="17">
        <v>44588</v>
      </c>
      <c r="C854" s="18">
        <v>44589</v>
      </c>
      <c r="D854" s="31" t="s">
        <v>2476</v>
      </c>
      <c r="E854" s="20" t="s">
        <v>1454</v>
      </c>
      <c r="F854" s="20" t="s">
        <v>1218</v>
      </c>
      <c r="G854" s="36">
        <v>49000000</v>
      </c>
      <c r="H854" s="19">
        <v>44736</v>
      </c>
      <c r="I854" s="21" t="s">
        <v>351</v>
      </c>
      <c r="J854" s="34" t="s">
        <v>2310</v>
      </c>
      <c r="K854" s="22"/>
      <c r="L854" s="37">
        <v>0</v>
      </c>
      <c r="M854" s="25">
        <v>14700000</v>
      </c>
      <c r="N854" s="24">
        <f t="shared" si="55"/>
        <v>34300000</v>
      </c>
      <c r="O854" s="39">
        <v>1</v>
      </c>
      <c r="P854" s="27"/>
      <c r="Q854" s="28"/>
      <c r="R854" s="38"/>
      <c r="T854" s="19">
        <v>44588</v>
      </c>
      <c r="V854" s="45">
        <f t="shared" si="56"/>
        <v>147</v>
      </c>
      <c r="W854" s="44">
        <v>44772</v>
      </c>
      <c r="X854" s="46">
        <f t="shared" si="57"/>
        <v>183</v>
      </c>
      <c r="Y854" s="47">
        <f t="shared" si="58"/>
        <v>1.2448979591836735</v>
      </c>
      <c r="AA854" s="44">
        <f>VLOOKUP(A854,'[2]BASE 2022'!$E$5:$EU$1115,87,0)</f>
        <v>0</v>
      </c>
      <c r="AB854" s="44">
        <f>VLOOKUP(A854,'[2]BASE 2022'!$E$5:$EU$1115,86,0)</f>
        <v>0</v>
      </c>
    </row>
    <row r="855" spans="1:28" ht="17.25" customHeight="1" x14ac:dyDescent="0.3">
      <c r="A855" s="35">
        <v>849</v>
      </c>
      <c r="B855" s="17">
        <v>44588</v>
      </c>
      <c r="C855" s="18">
        <v>44593</v>
      </c>
      <c r="D855" s="31" t="s">
        <v>2476</v>
      </c>
      <c r="E855" s="20" t="s">
        <v>1455</v>
      </c>
      <c r="F855" s="20" t="s">
        <v>1219</v>
      </c>
      <c r="G855" s="36">
        <v>43260000</v>
      </c>
      <c r="H855" s="19">
        <v>44803</v>
      </c>
      <c r="I855" s="21" t="s">
        <v>351</v>
      </c>
      <c r="J855" s="34" t="s">
        <v>2311</v>
      </c>
      <c r="K855" s="22"/>
      <c r="L855" s="37">
        <v>0</v>
      </c>
      <c r="M855" s="25">
        <v>0</v>
      </c>
      <c r="N855" s="24">
        <f t="shared" si="55"/>
        <v>43260000</v>
      </c>
      <c r="O855" s="39">
        <v>0.85238095238095235</v>
      </c>
      <c r="P855" s="27"/>
      <c r="Q855" s="28"/>
      <c r="R855" s="38"/>
      <c r="T855" s="19">
        <v>44589</v>
      </c>
      <c r="V855" s="45">
        <f t="shared" si="56"/>
        <v>210</v>
      </c>
      <c r="W855" s="44">
        <v>44772</v>
      </c>
      <c r="X855" s="46">
        <f t="shared" si="57"/>
        <v>179</v>
      </c>
      <c r="Y855" s="47">
        <f t="shared" si="58"/>
        <v>0.85238095238095235</v>
      </c>
      <c r="AA855" s="44">
        <f>VLOOKUP(A855,'[2]BASE 2022'!$E$5:$EU$1115,87,0)</f>
        <v>44805</v>
      </c>
      <c r="AB855" s="44">
        <f>VLOOKUP(A855,'[2]BASE 2022'!$E$5:$EU$1115,86,0)</f>
        <v>44804</v>
      </c>
    </row>
    <row r="856" spans="1:28" ht="17.25" customHeight="1" x14ac:dyDescent="0.3">
      <c r="A856" s="35">
        <v>850</v>
      </c>
      <c r="B856" s="17">
        <v>44588</v>
      </c>
      <c r="C856" s="18">
        <v>44593</v>
      </c>
      <c r="D856" s="31" t="s">
        <v>2477</v>
      </c>
      <c r="E856" s="20" t="s">
        <v>1456</v>
      </c>
      <c r="F856" s="20" t="s">
        <v>336</v>
      </c>
      <c r="G856" s="36">
        <v>18300000</v>
      </c>
      <c r="H856" s="19">
        <v>44773</v>
      </c>
      <c r="I856" s="21" t="s">
        <v>351</v>
      </c>
      <c r="J856" s="34" t="s">
        <v>2312</v>
      </c>
      <c r="K856" s="22"/>
      <c r="L856" s="37">
        <v>0</v>
      </c>
      <c r="M856" s="25">
        <v>0</v>
      </c>
      <c r="N856" s="24">
        <f t="shared" si="55"/>
        <v>18300000</v>
      </c>
      <c r="O856" s="39">
        <v>0.99444444444444446</v>
      </c>
      <c r="P856" s="27"/>
      <c r="Q856" s="28"/>
      <c r="R856" s="38"/>
      <c r="T856" s="19">
        <v>44589</v>
      </c>
      <c r="V856" s="45">
        <f t="shared" si="56"/>
        <v>180</v>
      </c>
      <c r="W856" s="44">
        <v>44772</v>
      </c>
      <c r="X856" s="46">
        <f t="shared" si="57"/>
        <v>179</v>
      </c>
      <c r="Y856" s="47">
        <f t="shared" si="58"/>
        <v>0.99444444444444446</v>
      </c>
      <c r="AA856" s="44">
        <f>VLOOKUP(A856,'[2]BASE 2022'!$E$5:$EU$1115,87,0)</f>
        <v>0</v>
      </c>
      <c r="AB856" s="44">
        <f>VLOOKUP(A856,'[2]BASE 2022'!$E$5:$EU$1115,86,0)</f>
        <v>0</v>
      </c>
    </row>
    <row r="857" spans="1:28" ht="17.25" customHeight="1" x14ac:dyDescent="0.3">
      <c r="A857" s="35">
        <v>851</v>
      </c>
      <c r="B857" s="17">
        <v>44589</v>
      </c>
      <c r="C857" s="18">
        <v>44593</v>
      </c>
      <c r="D857" s="31" t="s">
        <v>2476</v>
      </c>
      <c r="E857" s="20" t="s">
        <v>1457</v>
      </c>
      <c r="F857" s="20" t="s">
        <v>948</v>
      </c>
      <c r="G857" s="36">
        <v>80300000</v>
      </c>
      <c r="H857" s="19">
        <v>44926</v>
      </c>
      <c r="I857" s="21" t="s">
        <v>351</v>
      </c>
      <c r="J857" s="34" t="s">
        <v>2313</v>
      </c>
      <c r="K857" s="22"/>
      <c r="L857" s="37">
        <v>0</v>
      </c>
      <c r="M857" s="25">
        <v>0</v>
      </c>
      <c r="N857" s="24">
        <f t="shared" si="55"/>
        <v>80300000</v>
      </c>
      <c r="O857" s="39">
        <v>0.53753753753753752</v>
      </c>
      <c r="P857" s="27"/>
      <c r="Q857" s="28"/>
      <c r="R857" s="38"/>
      <c r="T857" s="19">
        <v>44589</v>
      </c>
      <c r="V857" s="45">
        <f t="shared" si="56"/>
        <v>333</v>
      </c>
      <c r="W857" s="44">
        <v>44772</v>
      </c>
      <c r="X857" s="46">
        <f t="shared" si="57"/>
        <v>179</v>
      </c>
      <c r="Y857" s="47">
        <f t="shared" si="58"/>
        <v>0.53753753753753752</v>
      </c>
      <c r="AA857" s="44">
        <f>VLOOKUP(A857,'[2]BASE 2022'!$E$5:$EU$1115,87,0)</f>
        <v>0</v>
      </c>
      <c r="AB857" s="44">
        <f>VLOOKUP(A857,'[2]BASE 2022'!$E$5:$EU$1115,86,0)</f>
        <v>0</v>
      </c>
    </row>
    <row r="858" spans="1:28" ht="17.25" customHeight="1" x14ac:dyDescent="0.3">
      <c r="A858" s="35">
        <v>852</v>
      </c>
      <c r="B858" s="17">
        <v>44589</v>
      </c>
      <c r="C858" s="18">
        <v>44592</v>
      </c>
      <c r="D858" s="31" t="s">
        <v>2476</v>
      </c>
      <c r="E858" s="20" t="s">
        <v>397</v>
      </c>
      <c r="F858" s="20" t="s">
        <v>1220</v>
      </c>
      <c r="G858" s="36">
        <v>67100000</v>
      </c>
      <c r="H858" s="19">
        <v>44926</v>
      </c>
      <c r="I858" s="21" t="s">
        <v>351</v>
      </c>
      <c r="J858" s="34" t="s">
        <v>2314</v>
      </c>
      <c r="K858" s="22"/>
      <c r="L858" s="37">
        <v>0</v>
      </c>
      <c r="M858" s="25">
        <v>0</v>
      </c>
      <c r="N858" s="24">
        <f t="shared" si="55"/>
        <v>67100000</v>
      </c>
      <c r="O858" s="39">
        <v>0.53892215568862278</v>
      </c>
      <c r="P858" s="27"/>
      <c r="Q858" s="28"/>
      <c r="R858" s="38"/>
      <c r="T858" s="19">
        <v>44589</v>
      </c>
      <c r="V858" s="45">
        <f t="shared" si="56"/>
        <v>334</v>
      </c>
      <c r="W858" s="44">
        <v>44772</v>
      </c>
      <c r="X858" s="46">
        <f t="shared" si="57"/>
        <v>180</v>
      </c>
      <c r="Y858" s="47">
        <f t="shared" si="58"/>
        <v>0.53892215568862278</v>
      </c>
      <c r="AA858" s="44">
        <f>VLOOKUP(A858,'[2]BASE 2022'!$E$5:$EU$1115,87,0)</f>
        <v>0</v>
      </c>
      <c r="AB858" s="44">
        <f>VLOOKUP(A858,'[2]BASE 2022'!$E$5:$EU$1115,86,0)</f>
        <v>0</v>
      </c>
    </row>
    <row r="859" spans="1:28" ht="17.25" customHeight="1" x14ac:dyDescent="0.3">
      <c r="A859" s="35">
        <v>853</v>
      </c>
      <c r="B859" s="17">
        <v>44589</v>
      </c>
      <c r="C859" s="18">
        <v>44592</v>
      </c>
      <c r="D859" s="31" t="s">
        <v>2476</v>
      </c>
      <c r="E859" s="20" t="s">
        <v>1458</v>
      </c>
      <c r="F859" s="20" t="s">
        <v>1221</v>
      </c>
      <c r="G859" s="36">
        <v>42000000</v>
      </c>
      <c r="H859" s="19">
        <v>44803</v>
      </c>
      <c r="I859" s="21" t="s">
        <v>351</v>
      </c>
      <c r="J859" s="34" t="s">
        <v>2315</v>
      </c>
      <c r="K859" s="22"/>
      <c r="L859" s="37">
        <v>0</v>
      </c>
      <c r="M859" s="25">
        <v>0</v>
      </c>
      <c r="N859" s="24">
        <f t="shared" si="55"/>
        <v>42000000</v>
      </c>
      <c r="O859" s="39">
        <v>0.85308056872037918</v>
      </c>
      <c r="P859" s="27"/>
      <c r="Q859" s="28"/>
      <c r="R859" s="38"/>
      <c r="T859" s="19">
        <v>44589</v>
      </c>
      <c r="V859" s="45">
        <f t="shared" si="56"/>
        <v>211</v>
      </c>
      <c r="W859" s="44">
        <v>44772</v>
      </c>
      <c r="X859" s="46">
        <f t="shared" si="57"/>
        <v>180</v>
      </c>
      <c r="Y859" s="47">
        <f t="shared" si="58"/>
        <v>0.85308056872037918</v>
      </c>
      <c r="AA859" s="44">
        <f>VLOOKUP(A859,'[2]BASE 2022'!$E$5:$EU$1115,87,0)</f>
        <v>0</v>
      </c>
      <c r="AB859" s="44">
        <f>VLOOKUP(A859,'[2]BASE 2022'!$E$5:$EU$1115,86,0)</f>
        <v>0</v>
      </c>
    </row>
    <row r="860" spans="1:28" ht="17.25" customHeight="1" x14ac:dyDescent="0.3">
      <c r="A860" s="35">
        <v>854</v>
      </c>
      <c r="B860" s="17">
        <v>44589</v>
      </c>
      <c r="C860" s="18">
        <v>44592</v>
      </c>
      <c r="D860" s="31" t="s">
        <v>2477</v>
      </c>
      <c r="E860" s="20" t="s">
        <v>1459</v>
      </c>
      <c r="F860" s="20" t="s">
        <v>1222</v>
      </c>
      <c r="G860" s="36">
        <v>38500000</v>
      </c>
      <c r="H860" s="19">
        <v>44926</v>
      </c>
      <c r="I860" s="21" t="s">
        <v>351</v>
      </c>
      <c r="J860" s="34" t="s">
        <v>2316</v>
      </c>
      <c r="K860" s="22"/>
      <c r="L860" s="37">
        <v>0</v>
      </c>
      <c r="M860" s="25">
        <v>0</v>
      </c>
      <c r="N860" s="24">
        <f t="shared" si="55"/>
        <v>38500000</v>
      </c>
      <c r="O860" s="39">
        <v>0.53892215568862278</v>
      </c>
      <c r="P860" s="27"/>
      <c r="Q860" s="28"/>
      <c r="R860" s="38"/>
      <c r="T860" s="19">
        <v>44589</v>
      </c>
      <c r="V860" s="45">
        <f t="shared" si="56"/>
        <v>334</v>
      </c>
      <c r="W860" s="44">
        <v>44772</v>
      </c>
      <c r="X860" s="46">
        <f t="shared" si="57"/>
        <v>180</v>
      </c>
      <c r="Y860" s="47">
        <f t="shared" si="58"/>
        <v>0.53892215568862278</v>
      </c>
      <c r="AA860" s="44">
        <f>VLOOKUP(A860,'[2]BASE 2022'!$E$5:$EU$1115,87,0)</f>
        <v>0</v>
      </c>
      <c r="AB860" s="44">
        <f>VLOOKUP(A860,'[2]BASE 2022'!$E$5:$EU$1115,86,0)</f>
        <v>0</v>
      </c>
    </row>
    <row r="861" spans="1:28" ht="17.25" customHeight="1" x14ac:dyDescent="0.3">
      <c r="A861" s="35">
        <v>855</v>
      </c>
      <c r="B861" s="17">
        <v>44589</v>
      </c>
      <c r="C861" s="18">
        <v>44592</v>
      </c>
      <c r="D861" s="31" t="s">
        <v>2476</v>
      </c>
      <c r="E861" s="20" t="s">
        <v>2409</v>
      </c>
      <c r="F861" s="20" t="s">
        <v>1223</v>
      </c>
      <c r="G861" s="36">
        <v>36000000</v>
      </c>
      <c r="H861" s="19">
        <v>44772</v>
      </c>
      <c r="I861" s="21" t="s">
        <v>351</v>
      </c>
      <c r="J861" s="34" t="s">
        <v>2317</v>
      </c>
      <c r="K861" s="22"/>
      <c r="L861" s="37">
        <v>0</v>
      </c>
      <c r="M861" s="25">
        <v>0</v>
      </c>
      <c r="N861" s="24">
        <f t="shared" si="55"/>
        <v>36000000</v>
      </c>
      <c r="O861" s="39">
        <v>1</v>
      </c>
      <c r="P861" s="27"/>
      <c r="Q861" s="28"/>
      <c r="R861" s="38"/>
      <c r="T861" s="19">
        <v>44589</v>
      </c>
      <c r="V861" s="45">
        <f t="shared" si="56"/>
        <v>180</v>
      </c>
      <c r="W861" s="44">
        <v>44772</v>
      </c>
      <c r="X861" s="46">
        <f t="shared" si="57"/>
        <v>180</v>
      </c>
      <c r="Y861" s="47">
        <f t="shared" si="58"/>
        <v>1</v>
      </c>
      <c r="AA861" s="44">
        <f>VLOOKUP(A861,'[2]BASE 2022'!$E$5:$EU$1115,87,0)</f>
        <v>0</v>
      </c>
      <c r="AB861" s="44">
        <f>VLOOKUP(A861,'[2]BASE 2022'!$E$5:$EU$1115,86,0)</f>
        <v>0</v>
      </c>
    </row>
    <row r="862" spans="1:28" ht="17.25" customHeight="1" x14ac:dyDescent="0.3">
      <c r="A862" s="35">
        <v>856</v>
      </c>
      <c r="B862" s="17">
        <v>44589</v>
      </c>
      <c r="C862" s="18">
        <v>44594</v>
      </c>
      <c r="D862" s="31" t="s">
        <v>2476</v>
      </c>
      <c r="E862" s="20" t="s">
        <v>1460</v>
      </c>
      <c r="F862" s="20" t="s">
        <v>1224</v>
      </c>
      <c r="G862" s="36">
        <v>96600000</v>
      </c>
      <c r="H862" s="19">
        <v>44735</v>
      </c>
      <c r="I862" s="21" t="s">
        <v>351</v>
      </c>
      <c r="J862" s="34" t="s">
        <v>2318</v>
      </c>
      <c r="K862" s="22"/>
      <c r="L862" s="37">
        <v>0</v>
      </c>
      <c r="M862" s="25">
        <v>57040000</v>
      </c>
      <c r="N862" s="24">
        <f t="shared" si="55"/>
        <v>39560000</v>
      </c>
      <c r="O862" s="39">
        <v>1</v>
      </c>
      <c r="P862" s="27"/>
      <c r="Q862" s="28"/>
      <c r="R862" s="38"/>
      <c r="T862" s="19">
        <v>44589</v>
      </c>
      <c r="V862" s="45">
        <f t="shared" si="56"/>
        <v>141</v>
      </c>
      <c r="W862" s="44">
        <v>44772</v>
      </c>
      <c r="X862" s="46">
        <f t="shared" si="57"/>
        <v>178</v>
      </c>
      <c r="Y862" s="47">
        <f t="shared" si="58"/>
        <v>1.2624113475177305</v>
      </c>
      <c r="AA862" s="44">
        <f>VLOOKUP(A862,'[2]BASE 2022'!$E$5:$EU$1115,87,0)</f>
        <v>0</v>
      </c>
      <c r="AB862" s="44">
        <f>VLOOKUP(A862,'[2]BASE 2022'!$E$5:$EU$1115,86,0)</f>
        <v>0</v>
      </c>
    </row>
    <row r="863" spans="1:28" ht="17.25" customHeight="1" x14ac:dyDescent="0.3">
      <c r="A863" s="35">
        <v>857</v>
      </c>
      <c r="B863" s="17">
        <v>44589</v>
      </c>
      <c r="C863" s="18">
        <v>44594</v>
      </c>
      <c r="D863" s="31" t="s">
        <v>2476</v>
      </c>
      <c r="E863" s="20" t="s">
        <v>2465</v>
      </c>
      <c r="F863" s="20" t="s">
        <v>1225</v>
      </c>
      <c r="G863" s="36">
        <v>66240000</v>
      </c>
      <c r="H863" s="19">
        <v>44811</v>
      </c>
      <c r="I863" s="21" t="s">
        <v>351</v>
      </c>
      <c r="J863" s="34" t="s">
        <v>2319</v>
      </c>
      <c r="K863" s="22"/>
      <c r="L863" s="37">
        <v>0</v>
      </c>
      <c r="M863" s="25">
        <v>0</v>
      </c>
      <c r="N863" s="24">
        <f t="shared" si="55"/>
        <v>66240000</v>
      </c>
      <c r="O863" s="39">
        <v>0.82027649769585254</v>
      </c>
      <c r="P863" s="27"/>
      <c r="Q863" s="28"/>
      <c r="R863" s="38"/>
      <c r="T863" s="19">
        <v>44589</v>
      </c>
      <c r="V863" s="45">
        <f t="shared" si="56"/>
        <v>217</v>
      </c>
      <c r="W863" s="44">
        <v>44772</v>
      </c>
      <c r="X863" s="46">
        <f t="shared" si="57"/>
        <v>178</v>
      </c>
      <c r="Y863" s="47">
        <f t="shared" si="58"/>
        <v>0.82027649769585254</v>
      </c>
      <c r="AA863" s="44">
        <f>VLOOKUP(A863,'[2]BASE 2022'!$E$5:$EU$1115,87,0)</f>
        <v>44812</v>
      </c>
      <c r="AB863" s="44">
        <f>VLOOKUP(A863,'[2]BASE 2022'!$E$5:$EU$1115,86,0)</f>
        <v>44810</v>
      </c>
    </row>
    <row r="864" spans="1:28" ht="17.25" customHeight="1" x14ac:dyDescent="0.3">
      <c r="A864" s="35">
        <v>858</v>
      </c>
      <c r="B864" s="17">
        <v>44589</v>
      </c>
      <c r="C864" s="18">
        <v>44607</v>
      </c>
      <c r="D864" s="31" t="s">
        <v>2478</v>
      </c>
      <c r="E864" s="20" t="s">
        <v>1461</v>
      </c>
      <c r="F864" s="20" t="s">
        <v>1226</v>
      </c>
      <c r="G864" s="36">
        <v>179553990</v>
      </c>
      <c r="H864" s="19">
        <v>44940</v>
      </c>
      <c r="I864" s="21" t="s">
        <v>351</v>
      </c>
      <c r="J864" s="34" t="s">
        <v>2320</v>
      </c>
      <c r="K864" s="22"/>
      <c r="L864" s="37">
        <v>0</v>
      </c>
      <c r="M864" s="25">
        <v>0</v>
      </c>
      <c r="N864" s="24">
        <f t="shared" si="55"/>
        <v>179553990</v>
      </c>
      <c r="O864" s="39">
        <v>0.49549549549549549</v>
      </c>
      <c r="P864" s="27"/>
      <c r="Q864" s="28"/>
      <c r="R864" s="38"/>
      <c r="T864" s="19">
        <v>44589</v>
      </c>
      <c r="V864" s="45">
        <f t="shared" si="56"/>
        <v>333</v>
      </c>
      <c r="W864" s="44">
        <v>44772</v>
      </c>
      <c r="X864" s="46">
        <f t="shared" si="57"/>
        <v>165</v>
      </c>
      <c r="Y864" s="47">
        <f t="shared" si="58"/>
        <v>0.49549549549549549</v>
      </c>
      <c r="AA864" s="44">
        <f>VLOOKUP(A864,'[2]BASE 2022'!$E$5:$EU$1115,87,0)</f>
        <v>0</v>
      </c>
      <c r="AB864" s="44">
        <f>VLOOKUP(A864,'[2]BASE 2022'!$E$5:$EU$1115,86,0)</f>
        <v>0</v>
      </c>
    </row>
    <row r="865" spans="1:28" ht="17.25" customHeight="1" x14ac:dyDescent="0.3">
      <c r="A865" s="35">
        <v>859</v>
      </c>
      <c r="B865" s="17">
        <v>44589</v>
      </c>
      <c r="C865" s="18">
        <v>44593</v>
      </c>
      <c r="D865" s="31" t="s">
        <v>2476</v>
      </c>
      <c r="E865" s="20" t="s">
        <v>1462</v>
      </c>
      <c r="F865" s="20" t="s">
        <v>834</v>
      </c>
      <c r="G865" s="36">
        <v>31800000</v>
      </c>
      <c r="H865" s="19">
        <v>44773</v>
      </c>
      <c r="I865" s="21" t="s">
        <v>351</v>
      </c>
      <c r="J865" s="34" t="s">
        <v>2321</v>
      </c>
      <c r="K865" s="22"/>
      <c r="L865" s="37">
        <v>0</v>
      </c>
      <c r="M865" s="25">
        <v>0</v>
      </c>
      <c r="N865" s="24">
        <f t="shared" si="55"/>
        <v>31800000</v>
      </c>
      <c r="O865" s="39">
        <v>0.99444444444444446</v>
      </c>
      <c r="P865" s="27"/>
      <c r="Q865" s="28"/>
      <c r="R865" s="38"/>
      <c r="T865" s="19">
        <v>44589</v>
      </c>
      <c r="V865" s="45">
        <f t="shared" si="56"/>
        <v>180</v>
      </c>
      <c r="W865" s="44">
        <v>44772</v>
      </c>
      <c r="X865" s="46">
        <f t="shared" si="57"/>
        <v>179</v>
      </c>
      <c r="Y865" s="47">
        <f t="shared" si="58"/>
        <v>0.99444444444444446</v>
      </c>
      <c r="AA865" s="44">
        <f>VLOOKUP(A865,'[2]BASE 2022'!$E$5:$EU$1115,87,0)</f>
        <v>0</v>
      </c>
      <c r="AB865" s="44">
        <f>VLOOKUP(A865,'[2]BASE 2022'!$E$5:$EU$1115,86,0)</f>
        <v>0</v>
      </c>
    </row>
    <row r="866" spans="1:28" ht="17.25" customHeight="1" x14ac:dyDescent="0.3">
      <c r="A866" s="35">
        <v>860</v>
      </c>
      <c r="B866" s="17">
        <v>44589</v>
      </c>
      <c r="C866" s="18">
        <v>44592</v>
      </c>
      <c r="D866" s="31" t="s">
        <v>2477</v>
      </c>
      <c r="E866" s="20" t="s">
        <v>1463</v>
      </c>
      <c r="F866" s="20" t="s">
        <v>1227</v>
      </c>
      <c r="G866" s="36">
        <v>42900000</v>
      </c>
      <c r="H866" s="19">
        <v>44926</v>
      </c>
      <c r="I866" s="21" t="s">
        <v>351</v>
      </c>
      <c r="J866" s="34" t="s">
        <v>2322</v>
      </c>
      <c r="K866" s="22"/>
      <c r="L866" s="37">
        <v>0</v>
      </c>
      <c r="M866" s="25">
        <v>0</v>
      </c>
      <c r="N866" s="24">
        <f t="shared" si="55"/>
        <v>42900000</v>
      </c>
      <c r="O866" s="39">
        <v>0.53892215568862278</v>
      </c>
      <c r="P866" s="27"/>
      <c r="Q866" s="28"/>
      <c r="R866" s="38"/>
      <c r="T866" s="19">
        <v>44589</v>
      </c>
      <c r="V866" s="45">
        <f t="shared" si="56"/>
        <v>334</v>
      </c>
      <c r="W866" s="44">
        <v>44772</v>
      </c>
      <c r="X866" s="46">
        <f t="shared" si="57"/>
        <v>180</v>
      </c>
      <c r="Y866" s="47">
        <f t="shared" si="58"/>
        <v>0.53892215568862278</v>
      </c>
      <c r="AA866" s="44">
        <f>VLOOKUP(A866,'[2]BASE 2022'!$E$5:$EU$1115,87,0)</f>
        <v>0</v>
      </c>
      <c r="AB866" s="44">
        <f>VLOOKUP(A866,'[2]BASE 2022'!$E$5:$EU$1115,86,0)</f>
        <v>0</v>
      </c>
    </row>
    <row r="867" spans="1:28" ht="17.25" customHeight="1" x14ac:dyDescent="0.3">
      <c r="A867" s="35">
        <v>861</v>
      </c>
      <c r="B867" s="17">
        <v>44589</v>
      </c>
      <c r="C867" s="18">
        <v>44593</v>
      </c>
      <c r="D867" s="31" t="s">
        <v>2477</v>
      </c>
      <c r="E867" s="20" t="s">
        <v>2501</v>
      </c>
      <c r="F867" s="20" t="s">
        <v>1228</v>
      </c>
      <c r="G867" s="36">
        <v>17940000</v>
      </c>
      <c r="H867" s="19">
        <v>44773</v>
      </c>
      <c r="I867" s="21" t="s">
        <v>351</v>
      </c>
      <c r="J867" s="34" t="s">
        <v>2323</v>
      </c>
      <c r="K867" s="22"/>
      <c r="L867" s="37">
        <v>0</v>
      </c>
      <c r="M867" s="25">
        <v>0</v>
      </c>
      <c r="N867" s="24">
        <f t="shared" si="55"/>
        <v>17940000</v>
      </c>
      <c r="O867" s="39">
        <v>0.99444444444444446</v>
      </c>
      <c r="P867" s="27"/>
      <c r="Q867" s="28"/>
      <c r="R867" s="38"/>
      <c r="T867" s="19">
        <v>44589</v>
      </c>
      <c r="V867" s="45">
        <f t="shared" si="56"/>
        <v>180</v>
      </c>
      <c r="W867" s="44">
        <v>44772</v>
      </c>
      <c r="X867" s="46">
        <f t="shared" si="57"/>
        <v>179</v>
      </c>
      <c r="Y867" s="47">
        <f t="shared" si="58"/>
        <v>0.99444444444444446</v>
      </c>
      <c r="AA867" s="44">
        <f>VLOOKUP(A867,'[2]BASE 2022'!$E$5:$EU$1115,87,0)</f>
        <v>0</v>
      </c>
      <c r="AB867" s="44">
        <f>VLOOKUP(A867,'[2]BASE 2022'!$E$5:$EU$1115,86,0)</f>
        <v>0</v>
      </c>
    </row>
    <row r="868" spans="1:28" ht="17.25" customHeight="1" x14ac:dyDescent="0.3">
      <c r="A868" s="35">
        <v>862</v>
      </c>
      <c r="B868" s="17">
        <v>44589</v>
      </c>
      <c r="C868" s="18">
        <v>44593</v>
      </c>
      <c r="D868" s="31" t="s">
        <v>2476</v>
      </c>
      <c r="E868" s="20" t="s">
        <v>2502</v>
      </c>
      <c r="F868" s="20" t="s">
        <v>138</v>
      </c>
      <c r="G868" s="36">
        <v>34299000</v>
      </c>
      <c r="H868" s="19">
        <v>44773</v>
      </c>
      <c r="I868" s="21" t="s">
        <v>351</v>
      </c>
      <c r="J868" s="34" t="s">
        <v>2324</v>
      </c>
      <c r="K868" s="22"/>
      <c r="L868" s="37">
        <v>0</v>
      </c>
      <c r="M868" s="25">
        <v>0</v>
      </c>
      <c r="N868" s="24">
        <f t="shared" si="55"/>
        <v>34299000</v>
      </c>
      <c r="O868" s="39">
        <v>0.99444444444444446</v>
      </c>
      <c r="P868" s="27"/>
      <c r="Q868" s="28"/>
      <c r="R868" s="38"/>
      <c r="T868" s="19">
        <v>44589</v>
      </c>
      <c r="V868" s="45">
        <f t="shared" si="56"/>
        <v>180</v>
      </c>
      <c r="W868" s="44">
        <v>44772</v>
      </c>
      <c r="X868" s="46">
        <f t="shared" si="57"/>
        <v>179</v>
      </c>
      <c r="Y868" s="47">
        <f t="shared" si="58"/>
        <v>0.99444444444444446</v>
      </c>
      <c r="AA868" s="44">
        <f>VLOOKUP(A868,'[2]BASE 2022'!$E$5:$EU$1115,87,0)</f>
        <v>0</v>
      </c>
      <c r="AB868" s="44">
        <f>VLOOKUP(A868,'[2]BASE 2022'!$E$5:$EU$1115,86,0)</f>
        <v>0</v>
      </c>
    </row>
    <row r="869" spans="1:28" ht="17.25" customHeight="1" x14ac:dyDescent="0.3">
      <c r="A869" s="35">
        <v>863</v>
      </c>
      <c r="B869" s="17">
        <v>44589</v>
      </c>
      <c r="C869" s="18">
        <v>44592</v>
      </c>
      <c r="D869" s="31" t="s">
        <v>2476</v>
      </c>
      <c r="E869" s="20" t="s">
        <v>1464</v>
      </c>
      <c r="F869" s="20" t="s">
        <v>1229</v>
      </c>
      <c r="G869" s="36">
        <v>61600000</v>
      </c>
      <c r="H869" s="19">
        <v>44925</v>
      </c>
      <c r="I869" s="21" t="s">
        <v>351</v>
      </c>
      <c r="J869" s="34" t="s">
        <v>2325</v>
      </c>
      <c r="K869" s="22"/>
      <c r="L869" s="37">
        <v>0</v>
      </c>
      <c r="M869" s="25">
        <v>0</v>
      </c>
      <c r="N869" s="24">
        <f t="shared" si="55"/>
        <v>61600000</v>
      </c>
      <c r="O869" s="39">
        <v>0.54054054054054057</v>
      </c>
      <c r="P869" s="27"/>
      <c r="Q869" s="28"/>
      <c r="R869" s="38"/>
      <c r="T869" s="19">
        <v>44589</v>
      </c>
      <c r="V869" s="45">
        <f t="shared" si="56"/>
        <v>333</v>
      </c>
      <c r="W869" s="44">
        <v>44772</v>
      </c>
      <c r="X869" s="46">
        <f t="shared" si="57"/>
        <v>180</v>
      </c>
      <c r="Y869" s="47">
        <f t="shared" si="58"/>
        <v>0.54054054054054057</v>
      </c>
      <c r="AA869" s="44">
        <f>VLOOKUP(A869,'[2]BASE 2022'!$E$5:$EU$1115,87,0)</f>
        <v>0</v>
      </c>
      <c r="AB869" s="44">
        <f>VLOOKUP(A869,'[2]BASE 2022'!$E$5:$EU$1115,86,0)</f>
        <v>0</v>
      </c>
    </row>
    <row r="870" spans="1:28" ht="17.25" customHeight="1" x14ac:dyDescent="0.3">
      <c r="A870" s="35">
        <v>864</v>
      </c>
      <c r="B870" s="17">
        <v>44589</v>
      </c>
      <c r="C870" s="18">
        <v>44592</v>
      </c>
      <c r="D870" s="31" t="s">
        <v>2476</v>
      </c>
      <c r="E870" s="20" t="s">
        <v>1465</v>
      </c>
      <c r="F870" s="20" t="s">
        <v>1230</v>
      </c>
      <c r="G870" s="36">
        <v>42000000</v>
      </c>
      <c r="H870" s="19">
        <v>44803</v>
      </c>
      <c r="I870" s="21" t="s">
        <v>351</v>
      </c>
      <c r="J870" s="34" t="s">
        <v>2326</v>
      </c>
      <c r="K870" s="22"/>
      <c r="L870" s="37">
        <v>0</v>
      </c>
      <c r="M870" s="25">
        <v>0</v>
      </c>
      <c r="N870" s="24">
        <f t="shared" si="55"/>
        <v>42000000</v>
      </c>
      <c r="O870" s="39">
        <v>0.85308056872037918</v>
      </c>
      <c r="P870" s="27"/>
      <c r="Q870" s="28"/>
      <c r="R870" s="38"/>
      <c r="T870" s="19">
        <v>44589</v>
      </c>
      <c r="V870" s="45">
        <f t="shared" si="56"/>
        <v>211</v>
      </c>
      <c r="W870" s="44">
        <v>44772</v>
      </c>
      <c r="X870" s="46">
        <f t="shared" si="57"/>
        <v>180</v>
      </c>
      <c r="Y870" s="47">
        <f t="shared" si="58"/>
        <v>0.85308056872037918</v>
      </c>
      <c r="AA870" s="44">
        <f>VLOOKUP(A870,'[2]BASE 2022'!$E$5:$EU$1115,87,0)</f>
        <v>0</v>
      </c>
      <c r="AB870" s="44">
        <f>VLOOKUP(A870,'[2]BASE 2022'!$E$5:$EU$1115,86,0)</f>
        <v>0</v>
      </c>
    </row>
    <row r="871" spans="1:28" ht="17.25" customHeight="1" x14ac:dyDescent="0.3">
      <c r="A871" s="35">
        <v>865</v>
      </c>
      <c r="B871" s="17">
        <v>44589</v>
      </c>
      <c r="C871" s="18">
        <v>44593</v>
      </c>
      <c r="D871" s="31" t="s">
        <v>2476</v>
      </c>
      <c r="E871" s="20" t="s">
        <v>1466</v>
      </c>
      <c r="F871" s="20" t="s">
        <v>1231</v>
      </c>
      <c r="G871" s="36">
        <v>67980000</v>
      </c>
      <c r="H871" s="19">
        <v>44926</v>
      </c>
      <c r="I871" s="21" t="s">
        <v>351</v>
      </c>
      <c r="J871" s="34" t="s">
        <v>2327</v>
      </c>
      <c r="K871" s="22"/>
      <c r="L871" s="37">
        <v>0</v>
      </c>
      <c r="M871" s="25">
        <v>0</v>
      </c>
      <c r="N871" s="24">
        <f t="shared" si="55"/>
        <v>67980000</v>
      </c>
      <c r="O871" s="39">
        <v>0.53753753753753752</v>
      </c>
      <c r="P871" s="27"/>
      <c r="Q871" s="28"/>
      <c r="R871" s="38"/>
      <c r="T871" s="19">
        <v>44589</v>
      </c>
      <c r="V871" s="45">
        <f t="shared" si="56"/>
        <v>333</v>
      </c>
      <c r="W871" s="44">
        <v>44772</v>
      </c>
      <c r="X871" s="46">
        <f t="shared" si="57"/>
        <v>179</v>
      </c>
      <c r="Y871" s="47">
        <f t="shared" si="58"/>
        <v>0.53753753753753752</v>
      </c>
      <c r="AA871" s="44">
        <f>VLOOKUP(A871,'[2]BASE 2022'!$E$5:$EU$1115,87,0)</f>
        <v>0</v>
      </c>
      <c r="AB871" s="44">
        <f>VLOOKUP(A871,'[2]BASE 2022'!$E$5:$EU$1115,86,0)</f>
        <v>0</v>
      </c>
    </row>
    <row r="872" spans="1:28" ht="17.25" customHeight="1" x14ac:dyDescent="0.3">
      <c r="A872" s="35">
        <v>866</v>
      </c>
      <c r="B872" s="17">
        <v>44589</v>
      </c>
      <c r="C872" s="18">
        <v>44592</v>
      </c>
      <c r="D872" s="31" t="s">
        <v>2477</v>
      </c>
      <c r="E872" s="20" t="s">
        <v>1467</v>
      </c>
      <c r="F872" s="20" t="s">
        <v>1232</v>
      </c>
      <c r="G872" s="36">
        <v>46200000</v>
      </c>
      <c r="H872" s="19">
        <v>44925</v>
      </c>
      <c r="I872" s="21" t="s">
        <v>351</v>
      </c>
      <c r="J872" s="34" t="s">
        <v>2328</v>
      </c>
      <c r="K872" s="22"/>
      <c r="L872" s="37">
        <v>0</v>
      </c>
      <c r="M872" s="25">
        <v>0</v>
      </c>
      <c r="N872" s="24">
        <f t="shared" si="55"/>
        <v>46200000</v>
      </c>
      <c r="O872" s="39">
        <v>0.54054054054054057</v>
      </c>
      <c r="P872" s="27"/>
      <c r="Q872" s="28"/>
      <c r="R872" s="38"/>
      <c r="T872" s="19">
        <v>44589</v>
      </c>
      <c r="V872" s="45">
        <f t="shared" si="56"/>
        <v>333</v>
      </c>
      <c r="W872" s="44">
        <v>44772</v>
      </c>
      <c r="X872" s="46">
        <f t="shared" si="57"/>
        <v>180</v>
      </c>
      <c r="Y872" s="47">
        <f t="shared" si="58"/>
        <v>0.54054054054054057</v>
      </c>
      <c r="AA872" s="44">
        <f>VLOOKUP(A872,'[2]BASE 2022'!$E$5:$EU$1115,87,0)</f>
        <v>0</v>
      </c>
      <c r="AB872" s="44">
        <f>VLOOKUP(A872,'[2]BASE 2022'!$E$5:$EU$1115,86,0)</f>
        <v>0</v>
      </c>
    </row>
    <row r="873" spans="1:28" ht="17.25" customHeight="1" x14ac:dyDescent="0.3">
      <c r="A873" s="35">
        <v>867</v>
      </c>
      <c r="B873" s="17">
        <v>44589</v>
      </c>
      <c r="C873" s="18">
        <v>44593</v>
      </c>
      <c r="D873" s="31" t="s">
        <v>2477</v>
      </c>
      <c r="E873" s="20" t="s">
        <v>1468</v>
      </c>
      <c r="F873" s="20" t="s">
        <v>1233</v>
      </c>
      <c r="G873" s="36">
        <v>36300000</v>
      </c>
      <c r="H873" s="19">
        <v>44926</v>
      </c>
      <c r="I873" s="21" t="s">
        <v>351</v>
      </c>
      <c r="J873" s="34" t="s">
        <v>2329</v>
      </c>
      <c r="K873" s="22"/>
      <c r="L873" s="37">
        <v>0</v>
      </c>
      <c r="M873" s="25">
        <v>0</v>
      </c>
      <c r="N873" s="24">
        <f t="shared" si="55"/>
        <v>36300000</v>
      </c>
      <c r="O873" s="39">
        <v>0.53753753753753752</v>
      </c>
      <c r="P873" s="27"/>
      <c r="Q873" s="28"/>
      <c r="R873" s="38"/>
      <c r="T873" s="19">
        <v>44589</v>
      </c>
      <c r="V873" s="45">
        <f t="shared" si="56"/>
        <v>333</v>
      </c>
      <c r="W873" s="44">
        <v>44772</v>
      </c>
      <c r="X873" s="46">
        <f t="shared" si="57"/>
        <v>179</v>
      </c>
      <c r="Y873" s="47">
        <f t="shared" si="58"/>
        <v>0.53753753753753752</v>
      </c>
      <c r="AA873" s="44">
        <f>VLOOKUP(A873,'[2]BASE 2022'!$E$5:$EU$1115,87,0)</f>
        <v>0</v>
      </c>
      <c r="AB873" s="44">
        <f>VLOOKUP(A873,'[2]BASE 2022'!$E$5:$EU$1115,86,0)</f>
        <v>0</v>
      </c>
    </row>
    <row r="874" spans="1:28" ht="17.25" customHeight="1" x14ac:dyDescent="0.3">
      <c r="A874" s="35">
        <v>868</v>
      </c>
      <c r="B874" s="17">
        <v>44589</v>
      </c>
      <c r="C874" s="18">
        <v>44593</v>
      </c>
      <c r="D874" s="31" t="s">
        <v>2476</v>
      </c>
      <c r="E874" s="20" t="s">
        <v>1469</v>
      </c>
      <c r="F874" s="20" t="s">
        <v>1234</v>
      </c>
      <c r="G874" s="36">
        <v>39200000</v>
      </c>
      <c r="H874" s="19">
        <v>44804</v>
      </c>
      <c r="I874" s="21" t="s">
        <v>351</v>
      </c>
      <c r="J874" s="34" t="s">
        <v>2330</v>
      </c>
      <c r="K874" s="22"/>
      <c r="L874" s="37">
        <v>0</v>
      </c>
      <c r="M874" s="25">
        <v>0</v>
      </c>
      <c r="N874" s="24">
        <f t="shared" si="55"/>
        <v>39200000</v>
      </c>
      <c r="O874" s="39">
        <v>0.84834123222748814</v>
      </c>
      <c r="P874" s="27"/>
      <c r="Q874" s="28"/>
      <c r="R874" s="38"/>
      <c r="T874" s="19">
        <v>44589</v>
      </c>
      <c r="V874" s="45">
        <f t="shared" si="56"/>
        <v>211</v>
      </c>
      <c r="W874" s="44">
        <v>44772</v>
      </c>
      <c r="X874" s="46">
        <f t="shared" si="57"/>
        <v>179</v>
      </c>
      <c r="Y874" s="47">
        <f t="shared" si="58"/>
        <v>0.84834123222748814</v>
      </c>
      <c r="AA874" s="44">
        <f>VLOOKUP(A874,'[2]BASE 2022'!$E$5:$EU$1115,87,0)</f>
        <v>0</v>
      </c>
      <c r="AB874" s="44">
        <f>VLOOKUP(A874,'[2]BASE 2022'!$E$5:$EU$1115,86,0)</f>
        <v>0</v>
      </c>
    </row>
    <row r="875" spans="1:28" ht="17.25" customHeight="1" x14ac:dyDescent="0.3">
      <c r="A875" s="35">
        <v>869</v>
      </c>
      <c r="B875" s="17">
        <v>44589</v>
      </c>
      <c r="C875" s="18">
        <v>44593</v>
      </c>
      <c r="D875" s="31" t="s">
        <v>2476</v>
      </c>
      <c r="E875" s="20" t="s">
        <v>1470</v>
      </c>
      <c r="F875" s="20" t="s">
        <v>1235</v>
      </c>
      <c r="G875" s="36">
        <v>42000000</v>
      </c>
      <c r="H875" s="19">
        <v>44803</v>
      </c>
      <c r="I875" s="21" t="s">
        <v>351</v>
      </c>
      <c r="J875" s="34" t="s">
        <v>2331</v>
      </c>
      <c r="K875" s="22"/>
      <c r="L875" s="37">
        <v>0</v>
      </c>
      <c r="M875" s="25">
        <v>0</v>
      </c>
      <c r="N875" s="24">
        <f t="shared" si="55"/>
        <v>42000000</v>
      </c>
      <c r="O875" s="39">
        <v>0.85238095238095235</v>
      </c>
      <c r="P875" s="27"/>
      <c r="Q875" s="28"/>
      <c r="R875" s="38"/>
      <c r="T875" s="19">
        <v>44589</v>
      </c>
      <c r="V875" s="45">
        <f t="shared" si="56"/>
        <v>210</v>
      </c>
      <c r="W875" s="44">
        <v>44772</v>
      </c>
      <c r="X875" s="46">
        <f t="shared" si="57"/>
        <v>179</v>
      </c>
      <c r="Y875" s="47">
        <f t="shared" si="58"/>
        <v>0.85238095238095235</v>
      </c>
      <c r="AA875" s="44">
        <f>VLOOKUP(A875,'[2]BASE 2022'!$E$5:$EU$1115,87,0)</f>
        <v>0</v>
      </c>
      <c r="AB875" s="44">
        <f>VLOOKUP(A875,'[2]BASE 2022'!$E$5:$EU$1115,86,0)</f>
        <v>0</v>
      </c>
    </row>
    <row r="876" spans="1:28" ht="17.25" customHeight="1" x14ac:dyDescent="0.3">
      <c r="A876" s="35">
        <v>84557</v>
      </c>
      <c r="B876" s="17">
        <v>44587</v>
      </c>
      <c r="C876" s="18">
        <v>44594</v>
      </c>
      <c r="D876" s="31" t="s">
        <v>2479</v>
      </c>
      <c r="E876" s="20" t="s">
        <v>2503</v>
      </c>
      <c r="F876" s="20" t="s">
        <v>1236</v>
      </c>
      <c r="G876" s="36">
        <v>180084341</v>
      </c>
      <c r="H876" s="19">
        <v>44743</v>
      </c>
      <c r="I876" s="21" t="s">
        <v>351</v>
      </c>
      <c r="J876" s="34" t="s">
        <v>2332</v>
      </c>
      <c r="K876" s="22"/>
      <c r="L876" s="37">
        <v>0</v>
      </c>
      <c r="M876" s="25">
        <v>0</v>
      </c>
      <c r="N876" s="24">
        <f t="shared" si="55"/>
        <v>180084341</v>
      </c>
      <c r="O876" s="39">
        <v>1</v>
      </c>
      <c r="P876" s="27"/>
      <c r="Q876" s="28"/>
      <c r="R876" s="38"/>
      <c r="T876" s="19">
        <v>44588</v>
      </c>
      <c r="V876" s="45">
        <f t="shared" si="56"/>
        <v>149</v>
      </c>
      <c r="W876" s="44">
        <v>44772</v>
      </c>
      <c r="X876" s="46">
        <f t="shared" si="57"/>
        <v>178</v>
      </c>
      <c r="Y876" s="47">
        <f t="shared" si="58"/>
        <v>1.1946308724832215</v>
      </c>
      <c r="AA876" s="44">
        <f>VLOOKUP(A876,'[2]BASE 2022'!$E$5:$EU$1115,87,0)</f>
        <v>0</v>
      </c>
      <c r="AB876" s="44">
        <f>VLOOKUP(A876,'[2]BASE 2022'!$E$5:$EU$1115,86,0)</f>
        <v>0</v>
      </c>
    </row>
    <row r="877" spans="1:28" ht="17.25" customHeight="1" x14ac:dyDescent="0.3">
      <c r="A877" s="35">
        <v>84554</v>
      </c>
      <c r="B877" s="17">
        <v>44587</v>
      </c>
      <c r="C877" s="18">
        <v>44593</v>
      </c>
      <c r="D877" s="31" t="s">
        <v>2479</v>
      </c>
      <c r="E877" s="20" t="s">
        <v>562</v>
      </c>
      <c r="F877" s="20" t="s">
        <v>1237</v>
      </c>
      <c r="G877" s="36">
        <v>670694614</v>
      </c>
      <c r="H877" s="19">
        <v>44804</v>
      </c>
      <c r="I877" s="21" t="s">
        <v>351</v>
      </c>
      <c r="J877" s="34" t="s">
        <v>2333</v>
      </c>
      <c r="K877" s="22">
        <v>1</v>
      </c>
      <c r="L877" s="37">
        <v>67695158</v>
      </c>
      <c r="M877" s="25">
        <v>0</v>
      </c>
      <c r="N877" s="24">
        <f t="shared" si="55"/>
        <v>738389772</v>
      </c>
      <c r="O877" s="39">
        <v>0.84834123222748814</v>
      </c>
      <c r="P877" s="27"/>
      <c r="Q877" s="28"/>
      <c r="R877" s="38"/>
      <c r="T877" s="19">
        <v>44588</v>
      </c>
      <c r="V877" s="45">
        <f t="shared" si="56"/>
        <v>211</v>
      </c>
      <c r="W877" s="44">
        <v>44772</v>
      </c>
      <c r="X877" s="46">
        <f t="shared" si="57"/>
        <v>179</v>
      </c>
      <c r="Y877" s="47">
        <f t="shared" si="58"/>
        <v>0.84834123222748814</v>
      </c>
      <c r="AA877" s="44">
        <f>VLOOKUP(A877,'[2]BASE 2022'!$E$5:$EU$1115,87,0)</f>
        <v>44743</v>
      </c>
      <c r="AB877" s="44">
        <f>VLOOKUP(A877,'[2]BASE 2022'!$E$5:$EU$1115,86,0)</f>
        <v>44736</v>
      </c>
    </row>
    <row r="878" spans="1:28" ht="17.25" customHeight="1" x14ac:dyDescent="0.3">
      <c r="A878" s="35">
        <v>84554</v>
      </c>
      <c r="B878" s="17">
        <v>44587</v>
      </c>
      <c r="C878" s="18">
        <v>44593</v>
      </c>
      <c r="D878" s="31" t="s">
        <v>2479</v>
      </c>
      <c r="E878" s="20" t="s">
        <v>562</v>
      </c>
      <c r="F878" s="20" t="s">
        <v>1237</v>
      </c>
      <c r="G878" s="36">
        <v>74904156</v>
      </c>
      <c r="H878" s="19">
        <v>44804</v>
      </c>
      <c r="I878" s="21" t="s">
        <v>352</v>
      </c>
      <c r="J878" s="34" t="s">
        <v>2333</v>
      </c>
      <c r="K878" s="22"/>
      <c r="L878" s="37">
        <v>0</v>
      </c>
      <c r="M878" s="25">
        <v>0</v>
      </c>
      <c r="N878" s="24">
        <f t="shared" si="55"/>
        <v>74904156</v>
      </c>
      <c r="O878" s="39">
        <v>0.84834123222748814</v>
      </c>
      <c r="P878" s="27"/>
      <c r="Q878" s="28"/>
      <c r="R878" s="38"/>
      <c r="T878" s="19">
        <v>44588</v>
      </c>
      <c r="V878" s="45">
        <f t="shared" si="56"/>
        <v>211</v>
      </c>
      <c r="W878" s="44">
        <v>44772</v>
      </c>
      <c r="X878" s="46">
        <f t="shared" si="57"/>
        <v>179</v>
      </c>
      <c r="Y878" s="47">
        <f t="shared" si="58"/>
        <v>0.84834123222748814</v>
      </c>
      <c r="AA878" s="44">
        <f>VLOOKUP(A878,'[2]BASE 2022'!$E$5:$EU$1115,87,0)</f>
        <v>44743</v>
      </c>
      <c r="AB878" s="44">
        <f>VLOOKUP(A878,'[2]BASE 2022'!$E$5:$EU$1115,86,0)</f>
        <v>44736</v>
      </c>
    </row>
    <row r="879" spans="1:28" ht="17.25" customHeight="1" x14ac:dyDescent="0.3">
      <c r="A879" s="35">
        <v>84618</v>
      </c>
      <c r="B879" s="17">
        <v>44588</v>
      </c>
      <c r="C879" s="18">
        <v>44599</v>
      </c>
      <c r="D879" s="31" t="s">
        <v>2478</v>
      </c>
      <c r="E879" s="20" t="s">
        <v>2410</v>
      </c>
      <c r="F879" s="20" t="s">
        <v>1238</v>
      </c>
      <c r="G879" s="36">
        <v>60690000</v>
      </c>
      <c r="H879" s="19">
        <v>44963</v>
      </c>
      <c r="I879" s="21" t="s">
        <v>352</v>
      </c>
      <c r="J879" s="34" t="s">
        <v>2334</v>
      </c>
      <c r="K879" s="22">
        <v>1</v>
      </c>
      <c r="L879" s="37">
        <v>30341430</v>
      </c>
      <c r="M879" s="25">
        <v>0</v>
      </c>
      <c r="N879" s="24">
        <f t="shared" si="55"/>
        <v>91031430</v>
      </c>
      <c r="O879" s="39">
        <v>0.47527472527472525</v>
      </c>
      <c r="P879" s="27"/>
      <c r="Q879" s="28"/>
      <c r="R879" s="38"/>
      <c r="T879" s="19">
        <v>44589</v>
      </c>
      <c r="V879" s="45">
        <f t="shared" si="56"/>
        <v>364</v>
      </c>
      <c r="W879" s="44">
        <v>44772</v>
      </c>
      <c r="X879" s="46">
        <f t="shared" si="57"/>
        <v>173</v>
      </c>
      <c r="Y879" s="47">
        <f t="shared" si="58"/>
        <v>0.47527472527472525</v>
      </c>
      <c r="AA879" s="44">
        <f>VLOOKUP(A879,'[2]BASE 2022'!$E$5:$EU$1115,87,0)</f>
        <v>0</v>
      </c>
      <c r="AB879" s="44">
        <f>VLOOKUP(A879,'[2]BASE 2022'!$E$5:$EU$1115,86,0)</f>
        <v>0</v>
      </c>
    </row>
    <row r="880" spans="1:28" ht="17.25" customHeight="1" x14ac:dyDescent="0.3">
      <c r="A880" s="35">
        <v>84613</v>
      </c>
      <c r="B880" s="17">
        <v>44588</v>
      </c>
      <c r="C880" s="18">
        <v>44594</v>
      </c>
      <c r="D880" s="31" t="s">
        <v>2478</v>
      </c>
      <c r="E880" s="20" t="s">
        <v>342</v>
      </c>
      <c r="F880" s="20" t="s">
        <v>1239</v>
      </c>
      <c r="G880" s="36">
        <v>38984400</v>
      </c>
      <c r="H880" s="19">
        <v>44958</v>
      </c>
      <c r="I880" s="21" t="s">
        <v>352</v>
      </c>
      <c r="J880" s="34" t="s">
        <v>2335</v>
      </c>
      <c r="K880" s="22"/>
      <c r="L880" s="37">
        <v>0</v>
      </c>
      <c r="M880" s="25">
        <v>0</v>
      </c>
      <c r="N880" s="24">
        <f t="shared" si="55"/>
        <v>38984400</v>
      </c>
      <c r="O880" s="39">
        <v>0.48901098901098899</v>
      </c>
      <c r="P880" s="27"/>
      <c r="Q880" s="28"/>
      <c r="R880" s="38"/>
      <c r="T880" s="19">
        <v>44589</v>
      </c>
      <c r="V880" s="45">
        <f t="shared" si="56"/>
        <v>364</v>
      </c>
      <c r="W880" s="44">
        <v>44772</v>
      </c>
      <c r="X880" s="46">
        <f t="shared" si="57"/>
        <v>178</v>
      </c>
      <c r="Y880" s="47">
        <f t="shared" si="58"/>
        <v>0.48901098901098899</v>
      </c>
      <c r="AA880" s="44">
        <f>VLOOKUP(A880,'[2]BASE 2022'!$E$5:$EU$1115,87,0)</f>
        <v>0</v>
      </c>
      <c r="AB880" s="44">
        <f>VLOOKUP(A880,'[2]BASE 2022'!$E$5:$EU$1115,86,0)</f>
        <v>0</v>
      </c>
    </row>
    <row r="881" spans="1:28" ht="17.25" customHeight="1" x14ac:dyDescent="0.3">
      <c r="A881" s="35">
        <v>84730</v>
      </c>
      <c r="B881" s="17">
        <v>44592</v>
      </c>
      <c r="C881" s="18">
        <v>44594</v>
      </c>
      <c r="D881" s="31" t="s">
        <v>2478</v>
      </c>
      <c r="E881" s="20" t="s">
        <v>2504</v>
      </c>
      <c r="F881" s="20" t="s">
        <v>2369</v>
      </c>
      <c r="G881" s="36">
        <v>958649740</v>
      </c>
      <c r="H881" s="19">
        <v>44927</v>
      </c>
      <c r="I881" s="21" t="s">
        <v>351</v>
      </c>
      <c r="J881" s="34" t="s">
        <v>2370</v>
      </c>
      <c r="K881" s="22">
        <v>1</v>
      </c>
      <c r="L881" s="37">
        <v>391350052</v>
      </c>
      <c r="M881" s="25">
        <v>0</v>
      </c>
      <c r="N881" s="24">
        <f t="shared" si="55"/>
        <v>1349999792</v>
      </c>
      <c r="O881" s="39">
        <v>0.53453453453453459</v>
      </c>
      <c r="P881" s="27"/>
      <c r="Q881" s="28"/>
      <c r="R881" s="38"/>
      <c r="T881" s="19">
        <v>44593</v>
      </c>
      <c r="V881" s="45">
        <f t="shared" si="56"/>
        <v>333</v>
      </c>
      <c r="W881" s="44">
        <v>44772</v>
      </c>
      <c r="X881" s="46">
        <f t="shared" si="57"/>
        <v>178</v>
      </c>
      <c r="Y881" s="47">
        <f t="shared" si="58"/>
        <v>0.53453453453453459</v>
      </c>
      <c r="AA881" s="44">
        <f>VLOOKUP(A881,'[2]BASE 2022'!$E$5:$EU$1115,87,0)</f>
        <v>0</v>
      </c>
      <c r="AB881" s="44">
        <f>VLOOKUP(A881,'[2]BASE 2022'!$E$5:$EU$1115,86,0)</f>
        <v>0</v>
      </c>
    </row>
    <row r="882" spans="1:28" ht="17.25" customHeight="1" x14ac:dyDescent="0.3">
      <c r="A882" s="43">
        <v>85626</v>
      </c>
      <c r="B882" s="17">
        <v>44614</v>
      </c>
      <c r="C882" s="18">
        <v>44614</v>
      </c>
      <c r="D882" s="31" t="s">
        <v>2478</v>
      </c>
      <c r="E882" s="20" t="s">
        <v>2367</v>
      </c>
      <c r="F882" s="20" t="s">
        <v>2368</v>
      </c>
      <c r="G882" s="36">
        <v>290000000</v>
      </c>
      <c r="H882" s="19">
        <v>44916</v>
      </c>
      <c r="I882" s="21" t="s">
        <v>352</v>
      </c>
      <c r="J882" s="34" t="s">
        <v>2371</v>
      </c>
      <c r="K882" s="22"/>
      <c r="L882" s="37">
        <v>0</v>
      </c>
      <c r="M882" s="25">
        <v>0</v>
      </c>
      <c r="N882" s="24">
        <f t="shared" si="55"/>
        <v>290000000</v>
      </c>
      <c r="O882" s="39">
        <v>0.52317880794701987</v>
      </c>
      <c r="P882" s="27"/>
      <c r="Q882" s="28"/>
      <c r="R882" s="38"/>
      <c r="T882" s="19">
        <v>44614</v>
      </c>
      <c r="V882" s="45">
        <f t="shared" si="56"/>
        <v>302</v>
      </c>
      <c r="W882" s="44">
        <v>44772</v>
      </c>
      <c r="X882" s="46">
        <f t="shared" si="57"/>
        <v>158</v>
      </c>
      <c r="Y882" s="47">
        <f t="shared" si="58"/>
        <v>0.52317880794701987</v>
      </c>
      <c r="AA882" s="44">
        <f>VLOOKUP(A882,'[2]BASE 2022'!$E$5:$EU$1115,87,0)</f>
        <v>44917</v>
      </c>
      <c r="AB882" s="44">
        <f>VLOOKUP(A882,'[2]BASE 2022'!$E$5:$EU$1115,86,0)</f>
        <v>44824</v>
      </c>
    </row>
    <row r="883" spans="1:28" ht="17.25" customHeight="1" x14ac:dyDescent="0.3">
      <c r="A883" s="43">
        <v>85626</v>
      </c>
      <c r="B883" s="17">
        <v>44614</v>
      </c>
      <c r="C883" s="18">
        <v>44614</v>
      </c>
      <c r="D883" s="31" t="s">
        <v>2478</v>
      </c>
      <c r="E883" s="20" t="s">
        <v>2367</v>
      </c>
      <c r="F883" s="20" t="s">
        <v>2368</v>
      </c>
      <c r="G883" s="36">
        <v>58878817</v>
      </c>
      <c r="H883" s="19">
        <v>44916</v>
      </c>
      <c r="I883" s="21" t="s">
        <v>352</v>
      </c>
      <c r="J883" s="34" t="s">
        <v>2371</v>
      </c>
      <c r="K883" s="22"/>
      <c r="L883" s="37">
        <v>0</v>
      </c>
      <c r="M883" s="25">
        <v>0</v>
      </c>
      <c r="N883" s="24">
        <f t="shared" si="55"/>
        <v>58878817</v>
      </c>
      <c r="O883" s="39">
        <v>0.52317880794701987</v>
      </c>
      <c r="P883" s="27"/>
      <c r="Q883" s="28"/>
      <c r="R883" s="38"/>
      <c r="T883" s="19">
        <v>44614</v>
      </c>
      <c r="V883" s="45">
        <f t="shared" si="56"/>
        <v>302</v>
      </c>
      <c r="W883" s="44">
        <v>44772</v>
      </c>
      <c r="X883" s="46">
        <f t="shared" si="57"/>
        <v>158</v>
      </c>
      <c r="Y883" s="47">
        <f t="shared" si="58"/>
        <v>0.52317880794701987</v>
      </c>
      <c r="AA883" s="44">
        <f>VLOOKUP(A883,'[2]BASE 2022'!$E$5:$EU$1115,87,0)</f>
        <v>44917</v>
      </c>
      <c r="AB883" s="44">
        <f>VLOOKUP(A883,'[2]BASE 2022'!$E$5:$EU$1115,86,0)</f>
        <v>44824</v>
      </c>
    </row>
    <row r="884" spans="1:28" ht="17.25" customHeight="1" x14ac:dyDescent="0.3">
      <c r="A884" s="35">
        <v>871</v>
      </c>
      <c r="B884" s="17">
        <v>44602</v>
      </c>
      <c r="C884" s="18">
        <v>44602</v>
      </c>
      <c r="D884" s="31" t="s">
        <v>2480</v>
      </c>
      <c r="E884" s="20" t="s">
        <v>2605</v>
      </c>
      <c r="F884" s="20" t="s">
        <v>2531</v>
      </c>
      <c r="G884" s="36">
        <v>0</v>
      </c>
      <c r="H884" s="19">
        <v>44926</v>
      </c>
      <c r="I884" s="21" t="s">
        <v>2443</v>
      </c>
      <c r="J884" s="34" t="s">
        <v>2444</v>
      </c>
      <c r="K884" s="22"/>
      <c r="L884" s="37">
        <v>0</v>
      </c>
      <c r="M884" s="25">
        <v>0</v>
      </c>
      <c r="N884" s="24">
        <f t="shared" si="55"/>
        <v>0</v>
      </c>
      <c r="O884" s="39">
        <v>0.52469135802469136</v>
      </c>
      <c r="P884" s="27"/>
      <c r="Q884" s="28"/>
      <c r="R884" s="38"/>
      <c r="T884" s="19">
        <v>44602</v>
      </c>
      <c r="V884" s="45">
        <f t="shared" si="56"/>
        <v>324</v>
      </c>
      <c r="W884" s="44">
        <v>44772</v>
      </c>
      <c r="X884" s="46">
        <f t="shared" si="57"/>
        <v>170</v>
      </c>
      <c r="Y884" s="47">
        <f t="shared" si="58"/>
        <v>0.52469135802469136</v>
      </c>
      <c r="AA884" s="44">
        <f>VLOOKUP(A884,'[2]BASE 2022'!$E$5:$EU$1115,87,0)</f>
        <v>0</v>
      </c>
      <c r="AB884" s="44">
        <f>VLOOKUP(A884,'[2]BASE 2022'!$E$5:$EU$1115,86,0)</f>
        <v>0</v>
      </c>
    </row>
    <row r="885" spans="1:28" ht="17.25" customHeight="1" x14ac:dyDescent="0.3">
      <c r="A885" s="35">
        <v>872</v>
      </c>
      <c r="B885" s="17">
        <v>44602</v>
      </c>
      <c r="C885" s="18">
        <v>44602</v>
      </c>
      <c r="D885" s="31" t="s">
        <v>2480</v>
      </c>
      <c r="E885" s="20" t="s">
        <v>2411</v>
      </c>
      <c r="F885" s="20" t="s">
        <v>2531</v>
      </c>
      <c r="G885" s="36">
        <v>0</v>
      </c>
      <c r="H885" s="19">
        <v>44926</v>
      </c>
      <c r="I885" s="21" t="s">
        <v>2443</v>
      </c>
      <c r="J885" s="34" t="s">
        <v>2444</v>
      </c>
      <c r="K885" s="22"/>
      <c r="L885" s="37">
        <v>0</v>
      </c>
      <c r="M885" s="25">
        <v>0</v>
      </c>
      <c r="N885" s="24">
        <f t="shared" si="55"/>
        <v>0</v>
      </c>
      <c r="O885" s="39">
        <v>0.52469135802469136</v>
      </c>
      <c r="P885" s="27"/>
      <c r="Q885" s="28"/>
      <c r="R885" s="38"/>
      <c r="T885" s="19">
        <v>44602</v>
      </c>
      <c r="V885" s="45">
        <f t="shared" si="56"/>
        <v>324</v>
      </c>
      <c r="W885" s="44">
        <v>44772</v>
      </c>
      <c r="X885" s="46">
        <f t="shared" si="57"/>
        <v>170</v>
      </c>
      <c r="Y885" s="47">
        <f t="shared" si="58"/>
        <v>0.52469135802469136</v>
      </c>
      <c r="AA885" s="44">
        <f>VLOOKUP(A885,'[2]BASE 2022'!$E$5:$EU$1115,87,0)</f>
        <v>0</v>
      </c>
      <c r="AB885" s="44">
        <f>VLOOKUP(A885,'[2]BASE 2022'!$E$5:$EU$1115,86,0)</f>
        <v>0</v>
      </c>
    </row>
    <row r="886" spans="1:28" ht="17.25" customHeight="1" x14ac:dyDescent="0.3">
      <c r="A886" s="35">
        <v>873</v>
      </c>
      <c r="B886" s="17">
        <v>44602</v>
      </c>
      <c r="C886" s="18">
        <v>44602</v>
      </c>
      <c r="D886" s="31" t="s">
        <v>2480</v>
      </c>
      <c r="E886" s="20" t="s">
        <v>2412</v>
      </c>
      <c r="F886" s="20" t="s">
        <v>2531</v>
      </c>
      <c r="G886" s="36">
        <v>0</v>
      </c>
      <c r="H886" s="19">
        <v>44926</v>
      </c>
      <c r="I886" s="21" t="s">
        <v>2443</v>
      </c>
      <c r="J886" s="34" t="s">
        <v>2444</v>
      </c>
      <c r="K886" s="22"/>
      <c r="L886" s="37">
        <v>0</v>
      </c>
      <c r="M886" s="25">
        <v>0</v>
      </c>
      <c r="N886" s="24">
        <f t="shared" si="55"/>
        <v>0</v>
      </c>
      <c r="O886" s="39">
        <v>0.52469135802469136</v>
      </c>
      <c r="P886" s="27"/>
      <c r="Q886" s="28"/>
      <c r="R886" s="38"/>
      <c r="T886" s="19">
        <v>44602</v>
      </c>
      <c r="V886" s="45">
        <f t="shared" si="56"/>
        <v>324</v>
      </c>
      <c r="W886" s="44">
        <v>44772</v>
      </c>
      <c r="X886" s="46">
        <f t="shared" si="57"/>
        <v>170</v>
      </c>
      <c r="Y886" s="47">
        <f t="shared" si="58"/>
        <v>0.52469135802469136</v>
      </c>
      <c r="AA886" s="44">
        <f>VLOOKUP(A886,'[2]BASE 2022'!$E$5:$EU$1115,87,0)</f>
        <v>0</v>
      </c>
      <c r="AB886" s="44">
        <f>VLOOKUP(A886,'[2]BASE 2022'!$E$5:$EU$1115,86,0)</f>
        <v>0</v>
      </c>
    </row>
    <row r="887" spans="1:28" ht="17.25" customHeight="1" x14ac:dyDescent="0.3">
      <c r="A887" s="35">
        <v>874</v>
      </c>
      <c r="B887" s="17">
        <v>44602</v>
      </c>
      <c r="C887" s="18">
        <v>44602</v>
      </c>
      <c r="D887" s="31" t="s">
        <v>2480</v>
      </c>
      <c r="E887" s="20" t="s">
        <v>2413</v>
      </c>
      <c r="F887" s="20" t="s">
        <v>2531</v>
      </c>
      <c r="G887" s="36">
        <v>0</v>
      </c>
      <c r="H887" s="19">
        <v>44926</v>
      </c>
      <c r="I887" s="21" t="s">
        <v>2443</v>
      </c>
      <c r="J887" s="34" t="s">
        <v>2444</v>
      </c>
      <c r="K887" s="22"/>
      <c r="L887" s="37">
        <v>0</v>
      </c>
      <c r="M887" s="25">
        <v>0</v>
      </c>
      <c r="N887" s="24">
        <f t="shared" si="55"/>
        <v>0</v>
      </c>
      <c r="O887" s="39">
        <v>0.52469135802469136</v>
      </c>
      <c r="P887" s="27"/>
      <c r="Q887" s="28"/>
      <c r="R887" s="38"/>
      <c r="T887" s="19">
        <v>44602</v>
      </c>
      <c r="V887" s="45">
        <f t="shared" si="56"/>
        <v>324</v>
      </c>
      <c r="W887" s="44">
        <v>44772</v>
      </c>
      <c r="X887" s="46">
        <f t="shared" si="57"/>
        <v>170</v>
      </c>
      <c r="Y887" s="47">
        <f t="shared" si="58"/>
        <v>0.52469135802469136</v>
      </c>
      <c r="AA887" s="44">
        <f>VLOOKUP(A887,'[2]BASE 2022'!$E$5:$EU$1115,87,0)</f>
        <v>0</v>
      </c>
      <c r="AB887" s="44">
        <f>VLOOKUP(A887,'[2]BASE 2022'!$E$5:$EU$1115,86,0)</f>
        <v>0</v>
      </c>
    </row>
    <row r="888" spans="1:28" ht="17.25" customHeight="1" x14ac:dyDescent="0.3">
      <c r="A888" s="35">
        <v>875</v>
      </c>
      <c r="B888" s="17">
        <v>44602</v>
      </c>
      <c r="C888" s="18">
        <v>44602</v>
      </c>
      <c r="D888" s="31" t="s">
        <v>2480</v>
      </c>
      <c r="E888" s="20" t="s">
        <v>2414</v>
      </c>
      <c r="F888" s="20" t="s">
        <v>2532</v>
      </c>
      <c r="G888" s="36">
        <v>0</v>
      </c>
      <c r="H888" s="19">
        <v>44926</v>
      </c>
      <c r="I888" s="21" t="s">
        <v>2443</v>
      </c>
      <c r="J888" s="34" t="s">
        <v>2444</v>
      </c>
      <c r="K888" s="22"/>
      <c r="L888" s="37">
        <v>0</v>
      </c>
      <c r="M888" s="25">
        <v>0</v>
      </c>
      <c r="N888" s="24">
        <f t="shared" si="55"/>
        <v>0</v>
      </c>
      <c r="O888" s="39">
        <v>0.52469135802469136</v>
      </c>
      <c r="P888" s="27"/>
      <c r="Q888" s="28"/>
      <c r="R888" s="38"/>
      <c r="T888" s="19">
        <v>44602</v>
      </c>
      <c r="V888" s="45">
        <f t="shared" si="56"/>
        <v>324</v>
      </c>
      <c r="W888" s="44">
        <v>44772</v>
      </c>
      <c r="X888" s="46">
        <f t="shared" si="57"/>
        <v>170</v>
      </c>
      <c r="Y888" s="47">
        <f t="shared" si="58"/>
        <v>0.52469135802469136</v>
      </c>
      <c r="AA888" s="44">
        <f>VLOOKUP(A888,'[2]BASE 2022'!$E$5:$EU$1115,87,0)</f>
        <v>0</v>
      </c>
      <c r="AB888" s="44">
        <f>VLOOKUP(A888,'[2]BASE 2022'!$E$5:$EU$1115,86,0)</f>
        <v>0</v>
      </c>
    </row>
    <row r="889" spans="1:28" ht="17.25" customHeight="1" x14ac:dyDescent="0.3">
      <c r="A889" s="35">
        <v>876</v>
      </c>
      <c r="B889" s="17">
        <v>44602</v>
      </c>
      <c r="C889" s="18">
        <v>44602</v>
      </c>
      <c r="D889" s="31" t="s">
        <v>2480</v>
      </c>
      <c r="E889" s="20" t="s">
        <v>2415</v>
      </c>
      <c r="F889" s="20" t="s">
        <v>2531</v>
      </c>
      <c r="G889" s="36">
        <v>0</v>
      </c>
      <c r="H889" s="19">
        <v>44926</v>
      </c>
      <c r="I889" s="21" t="s">
        <v>2443</v>
      </c>
      <c r="J889" s="34" t="s">
        <v>2444</v>
      </c>
      <c r="K889" s="22"/>
      <c r="L889" s="37">
        <v>0</v>
      </c>
      <c r="M889" s="25">
        <v>0</v>
      </c>
      <c r="N889" s="24">
        <f t="shared" si="55"/>
        <v>0</v>
      </c>
      <c r="O889" s="39">
        <v>0.52469135802469136</v>
      </c>
      <c r="P889" s="27"/>
      <c r="Q889" s="28"/>
      <c r="R889" s="38"/>
      <c r="T889" s="19">
        <v>44602</v>
      </c>
      <c r="V889" s="45">
        <f t="shared" si="56"/>
        <v>324</v>
      </c>
      <c r="W889" s="44">
        <v>44772</v>
      </c>
      <c r="X889" s="46">
        <f t="shared" si="57"/>
        <v>170</v>
      </c>
      <c r="Y889" s="47">
        <f t="shared" si="58"/>
        <v>0.52469135802469136</v>
      </c>
      <c r="AA889" s="44">
        <f>VLOOKUP(A889,'[2]BASE 2022'!$E$5:$EU$1115,87,0)</f>
        <v>0</v>
      </c>
      <c r="AB889" s="44">
        <f>VLOOKUP(A889,'[2]BASE 2022'!$E$5:$EU$1115,86,0)</f>
        <v>0</v>
      </c>
    </row>
    <row r="890" spans="1:28" ht="17.25" customHeight="1" x14ac:dyDescent="0.3">
      <c r="A890" s="35">
        <v>877</v>
      </c>
      <c r="B890" s="17">
        <v>44602</v>
      </c>
      <c r="C890" s="18">
        <v>44602</v>
      </c>
      <c r="D890" s="31" t="s">
        <v>2480</v>
      </c>
      <c r="E890" s="20" t="s">
        <v>2416</v>
      </c>
      <c r="F890" s="20" t="s">
        <v>2531</v>
      </c>
      <c r="G890" s="36">
        <v>0</v>
      </c>
      <c r="H890" s="19">
        <v>44926</v>
      </c>
      <c r="I890" s="21" t="s">
        <v>2443</v>
      </c>
      <c r="J890" s="34" t="s">
        <v>2444</v>
      </c>
      <c r="K890" s="22"/>
      <c r="L890" s="37">
        <v>0</v>
      </c>
      <c r="M890" s="25">
        <v>0</v>
      </c>
      <c r="N890" s="24">
        <f t="shared" si="55"/>
        <v>0</v>
      </c>
      <c r="O890" s="39">
        <v>0.52469135802469136</v>
      </c>
      <c r="P890" s="27"/>
      <c r="Q890" s="28"/>
      <c r="R890" s="38"/>
      <c r="T890" s="19">
        <v>44602</v>
      </c>
      <c r="V890" s="45">
        <f t="shared" si="56"/>
        <v>324</v>
      </c>
      <c r="W890" s="44">
        <v>44772</v>
      </c>
      <c r="X890" s="46">
        <f t="shared" si="57"/>
        <v>170</v>
      </c>
      <c r="Y890" s="47">
        <f t="shared" si="58"/>
        <v>0.52469135802469136</v>
      </c>
      <c r="AA890" s="44">
        <f>VLOOKUP(A890,'[2]BASE 2022'!$E$5:$EU$1115,87,0)</f>
        <v>0</v>
      </c>
      <c r="AB890" s="44">
        <f>VLOOKUP(A890,'[2]BASE 2022'!$E$5:$EU$1115,86,0)</f>
        <v>0</v>
      </c>
    </row>
    <row r="891" spans="1:28" ht="17.25" customHeight="1" x14ac:dyDescent="0.3">
      <c r="A891" s="35">
        <v>878</v>
      </c>
      <c r="B891" s="17">
        <v>44601</v>
      </c>
      <c r="C891" s="18">
        <v>44601</v>
      </c>
      <c r="D891" s="31" t="s">
        <v>2480</v>
      </c>
      <c r="E891" s="20" t="s">
        <v>2417</v>
      </c>
      <c r="F891" s="20" t="s">
        <v>2532</v>
      </c>
      <c r="G891" s="36">
        <v>0</v>
      </c>
      <c r="H891" s="19">
        <v>44926</v>
      </c>
      <c r="I891" s="21" t="s">
        <v>2443</v>
      </c>
      <c r="J891" s="34" t="s">
        <v>2444</v>
      </c>
      <c r="K891" s="22"/>
      <c r="L891" s="37">
        <v>0</v>
      </c>
      <c r="M891" s="25">
        <v>0</v>
      </c>
      <c r="N891" s="24">
        <f t="shared" si="55"/>
        <v>0</v>
      </c>
      <c r="O891" s="39">
        <v>0.52615384615384619</v>
      </c>
      <c r="P891" s="27"/>
      <c r="Q891" s="28"/>
      <c r="R891" s="38"/>
      <c r="T891" s="19">
        <v>44601</v>
      </c>
      <c r="V891" s="45">
        <f t="shared" si="56"/>
        <v>325</v>
      </c>
      <c r="W891" s="44">
        <v>44772</v>
      </c>
      <c r="X891" s="46">
        <f t="shared" si="57"/>
        <v>171</v>
      </c>
      <c r="Y891" s="47">
        <f t="shared" si="58"/>
        <v>0.52615384615384619</v>
      </c>
      <c r="AA891" s="44">
        <f>VLOOKUP(A891,'[2]BASE 2022'!$E$5:$EU$1115,87,0)</f>
        <v>0</v>
      </c>
      <c r="AB891" s="44">
        <f>VLOOKUP(A891,'[2]BASE 2022'!$E$5:$EU$1115,86,0)</f>
        <v>0</v>
      </c>
    </row>
    <row r="892" spans="1:28" ht="17.25" customHeight="1" x14ac:dyDescent="0.3">
      <c r="A892" s="35">
        <v>879</v>
      </c>
      <c r="B892" s="17">
        <v>44602</v>
      </c>
      <c r="C892" s="18">
        <v>44602</v>
      </c>
      <c r="D892" s="31" t="s">
        <v>2480</v>
      </c>
      <c r="E892" s="20" t="s">
        <v>2418</v>
      </c>
      <c r="F892" s="20" t="s">
        <v>2533</v>
      </c>
      <c r="G892" s="36">
        <v>0</v>
      </c>
      <c r="H892" s="19">
        <v>44926</v>
      </c>
      <c r="I892" s="21" t="s">
        <v>2443</v>
      </c>
      <c r="J892" s="34" t="s">
        <v>2444</v>
      </c>
      <c r="K892" s="22"/>
      <c r="L892" s="37">
        <v>0</v>
      </c>
      <c r="M892" s="25">
        <v>0</v>
      </c>
      <c r="N892" s="24">
        <f t="shared" si="55"/>
        <v>0</v>
      </c>
      <c r="O892" s="39">
        <v>0.52469135802469136</v>
      </c>
      <c r="P892" s="27"/>
      <c r="Q892" s="28"/>
      <c r="R892" s="38"/>
      <c r="T892" s="19">
        <v>44602</v>
      </c>
      <c r="V892" s="45">
        <f t="shared" si="56"/>
        <v>324</v>
      </c>
      <c r="W892" s="44">
        <v>44772</v>
      </c>
      <c r="X892" s="46">
        <f t="shared" si="57"/>
        <v>170</v>
      </c>
      <c r="Y892" s="47">
        <f t="shared" si="58"/>
        <v>0.52469135802469136</v>
      </c>
      <c r="AA892" s="44">
        <f>VLOOKUP(A892,'[2]BASE 2022'!$E$5:$EU$1115,87,0)</f>
        <v>0</v>
      </c>
      <c r="AB892" s="44">
        <f>VLOOKUP(A892,'[2]BASE 2022'!$E$5:$EU$1115,86,0)</f>
        <v>0</v>
      </c>
    </row>
    <row r="893" spans="1:28" ht="17.25" customHeight="1" x14ac:dyDescent="0.3">
      <c r="A893" s="35">
        <v>880</v>
      </c>
      <c r="B893" s="17">
        <v>44602</v>
      </c>
      <c r="C893" s="18">
        <v>44602</v>
      </c>
      <c r="D893" s="31" t="s">
        <v>2480</v>
      </c>
      <c r="E893" s="20" t="s">
        <v>2419</v>
      </c>
      <c r="F893" s="20" t="s">
        <v>2532</v>
      </c>
      <c r="G893" s="36">
        <v>0</v>
      </c>
      <c r="H893" s="19">
        <v>44926</v>
      </c>
      <c r="I893" s="21" t="s">
        <v>2443</v>
      </c>
      <c r="J893" s="34" t="s">
        <v>2444</v>
      </c>
      <c r="K893" s="22"/>
      <c r="L893" s="37">
        <v>0</v>
      </c>
      <c r="M893" s="25">
        <v>0</v>
      </c>
      <c r="N893" s="24">
        <f t="shared" si="55"/>
        <v>0</v>
      </c>
      <c r="O893" s="39">
        <v>0.52469135802469136</v>
      </c>
      <c r="P893" s="27"/>
      <c r="Q893" s="28"/>
      <c r="R893" s="38"/>
      <c r="T893" s="19">
        <v>44602</v>
      </c>
      <c r="V893" s="45">
        <f t="shared" si="56"/>
        <v>324</v>
      </c>
      <c r="W893" s="44">
        <v>44772</v>
      </c>
      <c r="X893" s="46">
        <f t="shared" si="57"/>
        <v>170</v>
      </c>
      <c r="Y893" s="47">
        <f t="shared" si="58"/>
        <v>0.52469135802469136</v>
      </c>
      <c r="AA893" s="44">
        <f>VLOOKUP(A893,'[2]BASE 2022'!$E$5:$EU$1115,87,0)</f>
        <v>0</v>
      </c>
      <c r="AB893" s="44">
        <f>VLOOKUP(A893,'[2]BASE 2022'!$E$5:$EU$1115,86,0)</f>
        <v>0</v>
      </c>
    </row>
    <row r="894" spans="1:28" ht="17.25" customHeight="1" x14ac:dyDescent="0.3">
      <c r="A894" s="35">
        <v>881</v>
      </c>
      <c r="B894" s="17">
        <v>44602</v>
      </c>
      <c r="C894" s="18">
        <v>44602</v>
      </c>
      <c r="D894" s="31" t="s">
        <v>2480</v>
      </c>
      <c r="E894" s="20" t="s">
        <v>2420</v>
      </c>
      <c r="F894" s="20" t="s">
        <v>2531</v>
      </c>
      <c r="G894" s="36">
        <v>0</v>
      </c>
      <c r="H894" s="19">
        <v>44926</v>
      </c>
      <c r="I894" s="21" t="s">
        <v>2443</v>
      </c>
      <c r="J894" s="34" t="s">
        <v>2444</v>
      </c>
      <c r="K894" s="22"/>
      <c r="L894" s="37">
        <v>0</v>
      </c>
      <c r="M894" s="25">
        <v>0</v>
      </c>
      <c r="N894" s="24">
        <f t="shared" si="55"/>
        <v>0</v>
      </c>
      <c r="O894" s="39">
        <v>0.52469135802469136</v>
      </c>
      <c r="P894" s="27"/>
      <c r="Q894" s="28"/>
      <c r="R894" s="38"/>
      <c r="T894" s="19">
        <v>44602</v>
      </c>
      <c r="V894" s="45">
        <f t="shared" si="56"/>
        <v>324</v>
      </c>
      <c r="W894" s="44">
        <v>44772</v>
      </c>
      <c r="X894" s="46">
        <f t="shared" si="57"/>
        <v>170</v>
      </c>
      <c r="Y894" s="47">
        <f t="shared" si="58"/>
        <v>0.52469135802469136</v>
      </c>
      <c r="AA894" s="44">
        <f>VLOOKUP(A894,'[2]BASE 2022'!$E$5:$EU$1115,87,0)</f>
        <v>0</v>
      </c>
      <c r="AB894" s="44">
        <f>VLOOKUP(A894,'[2]BASE 2022'!$E$5:$EU$1115,86,0)</f>
        <v>0</v>
      </c>
    </row>
    <row r="895" spans="1:28" ht="17.25" customHeight="1" x14ac:dyDescent="0.3">
      <c r="A895" s="35">
        <v>882</v>
      </c>
      <c r="B895" s="17">
        <v>44602</v>
      </c>
      <c r="C895" s="18">
        <v>44602</v>
      </c>
      <c r="D895" s="31" t="s">
        <v>2480</v>
      </c>
      <c r="E895" s="20" t="s">
        <v>2421</v>
      </c>
      <c r="F895" s="20" t="s">
        <v>2531</v>
      </c>
      <c r="G895" s="36">
        <v>0</v>
      </c>
      <c r="H895" s="19">
        <v>44926</v>
      </c>
      <c r="I895" s="21" t="s">
        <v>2443</v>
      </c>
      <c r="J895" s="34" t="s">
        <v>2444</v>
      </c>
      <c r="K895" s="22"/>
      <c r="L895" s="37">
        <v>0</v>
      </c>
      <c r="M895" s="25">
        <v>0</v>
      </c>
      <c r="N895" s="24">
        <f t="shared" si="55"/>
        <v>0</v>
      </c>
      <c r="O895" s="39">
        <v>0.52469135802469136</v>
      </c>
      <c r="P895" s="27"/>
      <c r="Q895" s="28"/>
      <c r="R895" s="38"/>
      <c r="T895" s="19">
        <v>44602</v>
      </c>
      <c r="V895" s="45">
        <f t="shared" si="56"/>
        <v>324</v>
      </c>
      <c r="W895" s="44">
        <v>44772</v>
      </c>
      <c r="X895" s="46">
        <f t="shared" si="57"/>
        <v>170</v>
      </c>
      <c r="Y895" s="47">
        <f t="shared" si="58"/>
        <v>0.52469135802469136</v>
      </c>
      <c r="AA895" s="44">
        <f>VLOOKUP(A895,'[2]BASE 2022'!$E$5:$EU$1115,87,0)</f>
        <v>0</v>
      </c>
      <c r="AB895" s="44">
        <f>VLOOKUP(A895,'[2]BASE 2022'!$E$5:$EU$1115,86,0)</f>
        <v>0</v>
      </c>
    </row>
    <row r="896" spans="1:28" ht="17.25" customHeight="1" x14ac:dyDescent="0.3">
      <c r="A896" s="35">
        <v>883</v>
      </c>
      <c r="B896" s="17">
        <v>44602</v>
      </c>
      <c r="C896" s="18">
        <v>44602</v>
      </c>
      <c r="D896" s="31" t="s">
        <v>2480</v>
      </c>
      <c r="E896" s="20" t="s">
        <v>2422</v>
      </c>
      <c r="F896" s="20" t="s">
        <v>2531</v>
      </c>
      <c r="G896" s="36">
        <v>0</v>
      </c>
      <c r="H896" s="19">
        <v>44926</v>
      </c>
      <c r="I896" s="21" t="s">
        <v>2443</v>
      </c>
      <c r="J896" s="34" t="s">
        <v>2444</v>
      </c>
      <c r="K896" s="22"/>
      <c r="L896" s="37">
        <v>0</v>
      </c>
      <c r="M896" s="25">
        <v>0</v>
      </c>
      <c r="N896" s="24">
        <f t="shared" si="55"/>
        <v>0</v>
      </c>
      <c r="O896" s="39">
        <v>0.52469135802469136</v>
      </c>
      <c r="P896" s="27"/>
      <c r="Q896" s="28"/>
      <c r="R896" s="38"/>
      <c r="T896" s="19">
        <v>44602</v>
      </c>
      <c r="V896" s="45">
        <f t="shared" si="56"/>
        <v>324</v>
      </c>
      <c r="W896" s="44">
        <v>44772</v>
      </c>
      <c r="X896" s="46">
        <f t="shared" si="57"/>
        <v>170</v>
      </c>
      <c r="Y896" s="47">
        <f t="shared" si="58"/>
        <v>0.52469135802469136</v>
      </c>
      <c r="AA896" s="44">
        <f>VLOOKUP(A896,'[2]BASE 2022'!$E$5:$EU$1115,87,0)</f>
        <v>0</v>
      </c>
      <c r="AB896" s="44">
        <f>VLOOKUP(A896,'[2]BASE 2022'!$E$5:$EU$1115,86,0)</f>
        <v>0</v>
      </c>
    </row>
    <row r="897" spans="1:28" ht="17.25" customHeight="1" x14ac:dyDescent="0.3">
      <c r="A897" s="35">
        <v>884</v>
      </c>
      <c r="B897" s="17">
        <v>44602</v>
      </c>
      <c r="C897" s="18">
        <v>44602</v>
      </c>
      <c r="D897" s="31" t="s">
        <v>2480</v>
      </c>
      <c r="E897" s="20" t="s">
        <v>2423</v>
      </c>
      <c r="F897" s="20" t="s">
        <v>2532</v>
      </c>
      <c r="G897" s="36">
        <v>0</v>
      </c>
      <c r="H897" s="19">
        <v>44926</v>
      </c>
      <c r="I897" s="21" t="s">
        <v>2443</v>
      </c>
      <c r="J897" s="34" t="s">
        <v>2444</v>
      </c>
      <c r="K897" s="22"/>
      <c r="L897" s="37">
        <v>0</v>
      </c>
      <c r="M897" s="25">
        <v>0</v>
      </c>
      <c r="N897" s="24">
        <f t="shared" si="55"/>
        <v>0</v>
      </c>
      <c r="O897" s="39">
        <v>0.52469135802469136</v>
      </c>
      <c r="P897" s="27"/>
      <c r="Q897" s="28"/>
      <c r="R897" s="38"/>
      <c r="T897" s="19">
        <v>44602</v>
      </c>
      <c r="V897" s="45">
        <f t="shared" si="56"/>
        <v>324</v>
      </c>
      <c r="W897" s="44">
        <v>44772</v>
      </c>
      <c r="X897" s="46">
        <f t="shared" si="57"/>
        <v>170</v>
      </c>
      <c r="Y897" s="47">
        <f t="shared" si="58"/>
        <v>0.52469135802469136</v>
      </c>
      <c r="AA897" s="44">
        <f>VLOOKUP(A897,'[2]BASE 2022'!$E$5:$EU$1115,87,0)</f>
        <v>0</v>
      </c>
      <c r="AB897" s="44">
        <f>VLOOKUP(A897,'[2]BASE 2022'!$E$5:$EU$1115,86,0)</f>
        <v>0</v>
      </c>
    </row>
    <row r="898" spans="1:28" ht="17.25" customHeight="1" x14ac:dyDescent="0.3">
      <c r="A898" s="35">
        <v>885</v>
      </c>
      <c r="B898" s="17">
        <v>44602</v>
      </c>
      <c r="C898" s="18">
        <v>44602</v>
      </c>
      <c r="D898" s="31" t="s">
        <v>2480</v>
      </c>
      <c r="E898" s="20" t="s">
        <v>2424</v>
      </c>
      <c r="F898" s="20" t="s">
        <v>2532</v>
      </c>
      <c r="G898" s="36">
        <v>0</v>
      </c>
      <c r="H898" s="19">
        <v>44926</v>
      </c>
      <c r="I898" s="21" t="s">
        <v>2443</v>
      </c>
      <c r="J898" s="34" t="s">
        <v>2444</v>
      </c>
      <c r="K898" s="22"/>
      <c r="L898" s="37">
        <v>0</v>
      </c>
      <c r="M898" s="25">
        <v>0</v>
      </c>
      <c r="N898" s="24">
        <f t="shared" si="55"/>
        <v>0</v>
      </c>
      <c r="O898" s="39">
        <v>0.52469135802469136</v>
      </c>
      <c r="P898" s="27"/>
      <c r="Q898" s="28"/>
      <c r="R898" s="38"/>
      <c r="T898" s="19">
        <v>44602</v>
      </c>
      <c r="V898" s="45">
        <f t="shared" si="56"/>
        <v>324</v>
      </c>
      <c r="W898" s="44">
        <v>44772</v>
      </c>
      <c r="X898" s="46">
        <f t="shared" si="57"/>
        <v>170</v>
      </c>
      <c r="Y898" s="47">
        <f t="shared" si="58"/>
        <v>0.52469135802469136</v>
      </c>
      <c r="AA898" s="44">
        <f>VLOOKUP(A898,'[2]BASE 2022'!$E$5:$EU$1115,87,0)</f>
        <v>0</v>
      </c>
      <c r="AB898" s="44">
        <f>VLOOKUP(A898,'[2]BASE 2022'!$E$5:$EU$1115,86,0)</f>
        <v>0</v>
      </c>
    </row>
    <row r="899" spans="1:28" ht="17.25" customHeight="1" x14ac:dyDescent="0.3">
      <c r="A899" s="35">
        <v>886</v>
      </c>
      <c r="B899" s="17">
        <v>44602</v>
      </c>
      <c r="C899" s="18">
        <v>44602</v>
      </c>
      <c r="D899" s="31" t="s">
        <v>2480</v>
      </c>
      <c r="E899" s="20" t="s">
        <v>2425</v>
      </c>
      <c r="F899" s="20" t="s">
        <v>2531</v>
      </c>
      <c r="G899" s="36">
        <v>0</v>
      </c>
      <c r="H899" s="19">
        <v>44926</v>
      </c>
      <c r="I899" s="21" t="s">
        <v>2443</v>
      </c>
      <c r="J899" s="34" t="s">
        <v>2444</v>
      </c>
      <c r="K899" s="22"/>
      <c r="L899" s="37">
        <v>0</v>
      </c>
      <c r="M899" s="25">
        <v>0</v>
      </c>
      <c r="N899" s="24">
        <f t="shared" si="55"/>
        <v>0</v>
      </c>
      <c r="O899" s="39">
        <v>0.52469135802469136</v>
      </c>
      <c r="P899" s="27"/>
      <c r="Q899" s="28"/>
      <c r="R899" s="38"/>
      <c r="T899" s="19">
        <v>44602</v>
      </c>
      <c r="V899" s="45">
        <f t="shared" si="56"/>
        <v>324</v>
      </c>
      <c r="W899" s="44">
        <v>44772</v>
      </c>
      <c r="X899" s="46">
        <f t="shared" si="57"/>
        <v>170</v>
      </c>
      <c r="Y899" s="47">
        <f t="shared" si="58"/>
        <v>0.52469135802469136</v>
      </c>
      <c r="AA899" s="44">
        <f>VLOOKUP(A899,'[2]BASE 2022'!$E$5:$EU$1115,87,0)</f>
        <v>0</v>
      </c>
      <c r="AB899" s="44">
        <f>VLOOKUP(A899,'[2]BASE 2022'!$E$5:$EU$1115,86,0)</f>
        <v>0</v>
      </c>
    </row>
    <row r="900" spans="1:28" ht="17.25" customHeight="1" x14ac:dyDescent="0.3">
      <c r="A900" s="35">
        <v>887</v>
      </c>
      <c r="B900" s="17">
        <v>44602</v>
      </c>
      <c r="C900" s="18">
        <v>44602</v>
      </c>
      <c r="D900" s="31" t="s">
        <v>2480</v>
      </c>
      <c r="E900" s="20" t="s">
        <v>2426</v>
      </c>
      <c r="F900" s="20" t="s">
        <v>2531</v>
      </c>
      <c r="G900" s="36">
        <v>0</v>
      </c>
      <c r="H900" s="19">
        <v>44926</v>
      </c>
      <c r="I900" s="21" t="s">
        <v>2443</v>
      </c>
      <c r="J900" s="34" t="s">
        <v>2444</v>
      </c>
      <c r="K900" s="22"/>
      <c r="L900" s="37">
        <v>0</v>
      </c>
      <c r="M900" s="25">
        <v>0</v>
      </c>
      <c r="N900" s="24">
        <f t="shared" si="55"/>
        <v>0</v>
      </c>
      <c r="O900" s="39">
        <v>0.52469135802469136</v>
      </c>
      <c r="P900" s="27"/>
      <c r="Q900" s="28"/>
      <c r="R900" s="38"/>
      <c r="T900" s="19">
        <v>44602</v>
      </c>
      <c r="V900" s="45">
        <f t="shared" si="56"/>
        <v>324</v>
      </c>
      <c r="W900" s="44">
        <v>44772</v>
      </c>
      <c r="X900" s="46">
        <f t="shared" si="57"/>
        <v>170</v>
      </c>
      <c r="Y900" s="47">
        <f t="shared" si="58"/>
        <v>0.52469135802469136</v>
      </c>
      <c r="AA900" s="44">
        <f>VLOOKUP(A900,'[2]BASE 2022'!$E$5:$EU$1115,87,0)</f>
        <v>0</v>
      </c>
      <c r="AB900" s="44">
        <f>VLOOKUP(A900,'[2]BASE 2022'!$E$5:$EU$1115,86,0)</f>
        <v>0</v>
      </c>
    </row>
    <row r="901" spans="1:28" ht="17.25" customHeight="1" x14ac:dyDescent="0.3">
      <c r="A901" s="35">
        <v>888</v>
      </c>
      <c r="B901" s="17">
        <v>44601</v>
      </c>
      <c r="C901" s="18">
        <v>44601</v>
      </c>
      <c r="D901" s="31" t="s">
        <v>2480</v>
      </c>
      <c r="E901" s="20" t="s">
        <v>2427</v>
      </c>
      <c r="F901" s="20" t="s">
        <v>2532</v>
      </c>
      <c r="G901" s="36">
        <v>0</v>
      </c>
      <c r="H901" s="19">
        <v>44926</v>
      </c>
      <c r="I901" s="21" t="s">
        <v>2443</v>
      </c>
      <c r="J901" s="34" t="s">
        <v>2444</v>
      </c>
      <c r="K901" s="22"/>
      <c r="L901" s="37">
        <v>0</v>
      </c>
      <c r="M901" s="25">
        <v>0</v>
      </c>
      <c r="N901" s="24">
        <f t="shared" si="55"/>
        <v>0</v>
      </c>
      <c r="O901" s="39">
        <v>0.52615384615384619</v>
      </c>
      <c r="P901" s="27"/>
      <c r="Q901" s="28"/>
      <c r="R901" s="38"/>
      <c r="T901" s="19">
        <v>44601</v>
      </c>
      <c r="V901" s="45">
        <f t="shared" si="56"/>
        <v>325</v>
      </c>
      <c r="W901" s="44">
        <v>44772</v>
      </c>
      <c r="X901" s="46">
        <f t="shared" si="57"/>
        <v>171</v>
      </c>
      <c r="Y901" s="47">
        <f t="shared" si="58"/>
        <v>0.52615384615384619</v>
      </c>
      <c r="AA901" s="44">
        <f>VLOOKUP(A901,'[2]BASE 2022'!$E$5:$EU$1115,87,0)</f>
        <v>0</v>
      </c>
      <c r="AB901" s="44">
        <f>VLOOKUP(A901,'[2]BASE 2022'!$E$5:$EU$1115,86,0)</f>
        <v>0</v>
      </c>
    </row>
    <row r="902" spans="1:28" ht="17.25" customHeight="1" x14ac:dyDescent="0.3">
      <c r="A902" s="35">
        <v>889</v>
      </c>
      <c r="B902" s="17">
        <v>44602</v>
      </c>
      <c r="C902" s="18">
        <v>44602</v>
      </c>
      <c r="D902" s="31" t="s">
        <v>2480</v>
      </c>
      <c r="E902" s="20" t="s">
        <v>2428</v>
      </c>
      <c r="F902" s="20" t="s">
        <v>2531</v>
      </c>
      <c r="G902" s="36">
        <v>0</v>
      </c>
      <c r="H902" s="19">
        <v>44926</v>
      </c>
      <c r="I902" s="21" t="s">
        <v>2443</v>
      </c>
      <c r="J902" s="34" t="s">
        <v>2444</v>
      </c>
      <c r="K902" s="22"/>
      <c r="L902" s="37">
        <v>0</v>
      </c>
      <c r="M902" s="25">
        <v>0</v>
      </c>
      <c r="N902" s="24">
        <f t="shared" si="55"/>
        <v>0</v>
      </c>
      <c r="O902" s="39">
        <v>0.52469135802469136</v>
      </c>
      <c r="P902" s="27"/>
      <c r="Q902" s="28"/>
      <c r="R902" s="38"/>
      <c r="T902" s="19">
        <v>44602</v>
      </c>
      <c r="V902" s="45">
        <f t="shared" si="56"/>
        <v>324</v>
      </c>
      <c r="W902" s="44">
        <v>44772</v>
      </c>
      <c r="X902" s="46">
        <f t="shared" si="57"/>
        <v>170</v>
      </c>
      <c r="Y902" s="47">
        <f t="shared" si="58"/>
        <v>0.52469135802469136</v>
      </c>
      <c r="AA902" s="44">
        <f>VLOOKUP(A902,'[2]BASE 2022'!$E$5:$EU$1115,87,0)</f>
        <v>0</v>
      </c>
      <c r="AB902" s="44">
        <f>VLOOKUP(A902,'[2]BASE 2022'!$E$5:$EU$1115,86,0)</f>
        <v>0</v>
      </c>
    </row>
    <row r="903" spans="1:28" ht="17.25" customHeight="1" x14ac:dyDescent="0.3">
      <c r="A903" s="35">
        <v>890</v>
      </c>
      <c r="B903" s="17">
        <v>44603</v>
      </c>
      <c r="C903" s="18">
        <v>44603</v>
      </c>
      <c r="D903" s="31" t="s">
        <v>2480</v>
      </c>
      <c r="E903" s="20" t="s">
        <v>2429</v>
      </c>
      <c r="F903" s="20" t="s">
        <v>2531</v>
      </c>
      <c r="G903" s="36">
        <v>0</v>
      </c>
      <c r="H903" s="19">
        <v>44926</v>
      </c>
      <c r="I903" s="21" t="s">
        <v>2443</v>
      </c>
      <c r="J903" s="34" t="s">
        <v>2444</v>
      </c>
      <c r="K903" s="22"/>
      <c r="L903" s="37">
        <v>0</v>
      </c>
      <c r="M903" s="25">
        <v>0</v>
      </c>
      <c r="N903" s="24">
        <f t="shared" si="55"/>
        <v>0</v>
      </c>
      <c r="O903" s="39">
        <v>0.52321981424148611</v>
      </c>
      <c r="P903" s="27"/>
      <c r="Q903" s="28"/>
      <c r="R903" s="38"/>
      <c r="T903" s="19">
        <v>44603</v>
      </c>
      <c r="V903" s="45">
        <f t="shared" si="56"/>
        <v>323</v>
      </c>
      <c r="W903" s="44">
        <v>44772</v>
      </c>
      <c r="X903" s="46">
        <f t="shared" si="57"/>
        <v>169</v>
      </c>
      <c r="Y903" s="47">
        <f t="shared" si="58"/>
        <v>0.52321981424148611</v>
      </c>
      <c r="AA903" s="44">
        <f>VLOOKUP(A903,'[2]BASE 2022'!$E$5:$EU$1115,87,0)</f>
        <v>0</v>
      </c>
      <c r="AB903" s="44">
        <f>VLOOKUP(A903,'[2]BASE 2022'!$E$5:$EU$1115,86,0)</f>
        <v>0</v>
      </c>
    </row>
    <row r="904" spans="1:28" ht="17.25" customHeight="1" x14ac:dyDescent="0.3">
      <c r="A904" s="35">
        <v>891</v>
      </c>
      <c r="B904" s="17">
        <v>44599</v>
      </c>
      <c r="C904" s="18">
        <v>44599</v>
      </c>
      <c r="D904" s="31" t="s">
        <v>2480</v>
      </c>
      <c r="E904" s="20" t="s">
        <v>2430</v>
      </c>
      <c r="F904" s="20" t="s">
        <v>2532</v>
      </c>
      <c r="G904" s="36">
        <v>0</v>
      </c>
      <c r="H904" s="19">
        <v>44926</v>
      </c>
      <c r="I904" s="21" t="s">
        <v>2443</v>
      </c>
      <c r="J904" s="34" t="s">
        <v>2444</v>
      </c>
      <c r="K904" s="22"/>
      <c r="L904" s="37">
        <v>0</v>
      </c>
      <c r="M904" s="25">
        <v>0</v>
      </c>
      <c r="N904" s="24">
        <f t="shared" si="55"/>
        <v>0</v>
      </c>
      <c r="O904" s="39">
        <v>0.52905198776758411</v>
      </c>
      <c r="P904" s="27"/>
      <c r="Q904" s="28"/>
      <c r="R904" s="38"/>
      <c r="T904" s="19">
        <v>44599</v>
      </c>
      <c r="V904" s="45">
        <f t="shared" si="56"/>
        <v>327</v>
      </c>
      <c r="W904" s="44">
        <v>44772</v>
      </c>
      <c r="X904" s="46">
        <f t="shared" si="57"/>
        <v>173</v>
      </c>
      <c r="Y904" s="47">
        <f t="shared" si="58"/>
        <v>0.52905198776758411</v>
      </c>
      <c r="AA904" s="44">
        <f>VLOOKUP(A904,'[2]BASE 2022'!$E$5:$EU$1115,87,0)</f>
        <v>0</v>
      </c>
      <c r="AB904" s="44">
        <f>VLOOKUP(A904,'[2]BASE 2022'!$E$5:$EU$1115,86,0)</f>
        <v>0</v>
      </c>
    </row>
    <row r="905" spans="1:28" ht="17.25" customHeight="1" x14ac:dyDescent="0.3">
      <c r="A905" s="35">
        <v>892</v>
      </c>
      <c r="B905" s="17">
        <v>44602</v>
      </c>
      <c r="C905" s="18">
        <v>44602</v>
      </c>
      <c r="D905" s="31" t="s">
        <v>2480</v>
      </c>
      <c r="E905" s="20" t="s">
        <v>2431</v>
      </c>
      <c r="F905" s="20" t="s">
        <v>2532</v>
      </c>
      <c r="G905" s="36">
        <v>0</v>
      </c>
      <c r="H905" s="19">
        <v>44926</v>
      </c>
      <c r="I905" s="21" t="s">
        <v>2443</v>
      </c>
      <c r="J905" s="34" t="s">
        <v>2444</v>
      </c>
      <c r="K905" s="22"/>
      <c r="L905" s="37">
        <v>0</v>
      </c>
      <c r="M905" s="25">
        <v>0</v>
      </c>
      <c r="N905" s="24">
        <f t="shared" si="55"/>
        <v>0</v>
      </c>
      <c r="O905" s="39">
        <v>0.52469135802469136</v>
      </c>
      <c r="P905" s="27"/>
      <c r="Q905" s="28"/>
      <c r="R905" s="38"/>
      <c r="T905" s="19">
        <v>44602</v>
      </c>
      <c r="V905" s="45">
        <f t="shared" si="56"/>
        <v>324</v>
      </c>
      <c r="W905" s="44">
        <v>44772</v>
      </c>
      <c r="X905" s="46">
        <f t="shared" si="57"/>
        <v>170</v>
      </c>
      <c r="Y905" s="47">
        <f t="shared" si="58"/>
        <v>0.52469135802469136</v>
      </c>
      <c r="AA905" s="44">
        <f>VLOOKUP(A905,'[2]BASE 2022'!$E$5:$EU$1115,87,0)</f>
        <v>0</v>
      </c>
      <c r="AB905" s="44">
        <f>VLOOKUP(A905,'[2]BASE 2022'!$E$5:$EU$1115,86,0)</f>
        <v>0</v>
      </c>
    </row>
    <row r="906" spans="1:28" ht="17.25" customHeight="1" x14ac:dyDescent="0.3">
      <c r="A906" s="35">
        <v>893</v>
      </c>
      <c r="B906" s="17">
        <v>44602</v>
      </c>
      <c r="C906" s="18">
        <v>44602</v>
      </c>
      <c r="D906" s="31" t="s">
        <v>2480</v>
      </c>
      <c r="E906" s="20" t="s">
        <v>2432</v>
      </c>
      <c r="F906" s="20" t="s">
        <v>2531</v>
      </c>
      <c r="G906" s="36">
        <v>0</v>
      </c>
      <c r="H906" s="19">
        <v>44926</v>
      </c>
      <c r="I906" s="21" t="s">
        <v>2443</v>
      </c>
      <c r="J906" s="34" t="s">
        <v>2444</v>
      </c>
      <c r="K906" s="22"/>
      <c r="L906" s="37">
        <v>0</v>
      </c>
      <c r="M906" s="25">
        <v>0</v>
      </c>
      <c r="N906" s="24">
        <f t="shared" si="55"/>
        <v>0</v>
      </c>
      <c r="O906" s="39">
        <v>0.52469135802469136</v>
      </c>
      <c r="P906" s="27"/>
      <c r="Q906" s="28"/>
      <c r="R906" s="38"/>
      <c r="T906" s="19">
        <v>44602</v>
      </c>
      <c r="V906" s="45">
        <f t="shared" si="56"/>
        <v>324</v>
      </c>
      <c r="W906" s="44">
        <v>44772</v>
      </c>
      <c r="X906" s="46">
        <f t="shared" si="57"/>
        <v>170</v>
      </c>
      <c r="Y906" s="47">
        <f t="shared" si="58"/>
        <v>0.52469135802469136</v>
      </c>
      <c r="AA906" s="44">
        <f>VLOOKUP(A906,'[2]BASE 2022'!$E$5:$EU$1115,87,0)</f>
        <v>0</v>
      </c>
      <c r="AB906" s="44">
        <f>VLOOKUP(A906,'[2]BASE 2022'!$E$5:$EU$1115,86,0)</f>
        <v>0</v>
      </c>
    </row>
    <row r="907" spans="1:28" ht="17.25" customHeight="1" x14ac:dyDescent="0.3">
      <c r="A907" s="35">
        <v>894</v>
      </c>
      <c r="B907" s="17">
        <v>44602</v>
      </c>
      <c r="C907" s="18">
        <v>44602</v>
      </c>
      <c r="D907" s="31" t="s">
        <v>2480</v>
      </c>
      <c r="E907" s="20" t="s">
        <v>2606</v>
      </c>
      <c r="F907" s="20" t="s">
        <v>2532</v>
      </c>
      <c r="G907" s="36">
        <v>0</v>
      </c>
      <c r="H907" s="19">
        <v>44926</v>
      </c>
      <c r="I907" s="21" t="s">
        <v>2443</v>
      </c>
      <c r="J907" s="34" t="s">
        <v>2444</v>
      </c>
      <c r="K907" s="22"/>
      <c r="L907" s="37">
        <v>0</v>
      </c>
      <c r="M907" s="25">
        <v>0</v>
      </c>
      <c r="N907" s="24">
        <f t="shared" si="55"/>
        <v>0</v>
      </c>
      <c r="O907" s="39">
        <v>0.52469135802469136</v>
      </c>
      <c r="P907" s="27"/>
      <c r="Q907" s="28"/>
      <c r="R907" s="38"/>
      <c r="T907" s="19">
        <v>44602</v>
      </c>
      <c r="V907" s="45">
        <f t="shared" si="56"/>
        <v>324</v>
      </c>
      <c r="W907" s="44">
        <v>44772</v>
      </c>
      <c r="X907" s="46">
        <f t="shared" si="57"/>
        <v>170</v>
      </c>
      <c r="Y907" s="47">
        <f t="shared" si="58"/>
        <v>0.52469135802469136</v>
      </c>
      <c r="AA907" s="44">
        <f>VLOOKUP(A907,'[2]BASE 2022'!$E$5:$EU$1115,87,0)</f>
        <v>0</v>
      </c>
      <c r="AB907" s="44">
        <f>VLOOKUP(A907,'[2]BASE 2022'!$E$5:$EU$1115,86,0)</f>
        <v>0</v>
      </c>
    </row>
    <row r="908" spans="1:28" ht="17.25" customHeight="1" x14ac:dyDescent="0.3">
      <c r="A908" s="35">
        <v>895</v>
      </c>
      <c r="B908" s="17">
        <v>44602</v>
      </c>
      <c r="C908" s="18">
        <v>44602</v>
      </c>
      <c r="D908" s="31" t="s">
        <v>2480</v>
      </c>
      <c r="E908" s="20" t="s">
        <v>2433</v>
      </c>
      <c r="F908" s="20" t="s">
        <v>2531</v>
      </c>
      <c r="G908" s="36">
        <v>0</v>
      </c>
      <c r="H908" s="19">
        <v>44926</v>
      </c>
      <c r="I908" s="21" t="s">
        <v>2443</v>
      </c>
      <c r="J908" s="34" t="s">
        <v>2444</v>
      </c>
      <c r="K908" s="22"/>
      <c r="L908" s="37">
        <v>0</v>
      </c>
      <c r="M908" s="25">
        <v>0</v>
      </c>
      <c r="N908" s="24">
        <f t="shared" si="55"/>
        <v>0</v>
      </c>
      <c r="O908" s="39">
        <v>0.52469135802469136</v>
      </c>
      <c r="P908" s="27"/>
      <c r="Q908" s="28"/>
      <c r="R908" s="38"/>
      <c r="T908" s="19">
        <v>44602</v>
      </c>
      <c r="V908" s="45">
        <f t="shared" si="56"/>
        <v>324</v>
      </c>
      <c r="W908" s="44">
        <v>44772</v>
      </c>
      <c r="X908" s="46">
        <f t="shared" si="57"/>
        <v>170</v>
      </c>
      <c r="Y908" s="47">
        <f t="shared" si="58"/>
        <v>0.52469135802469136</v>
      </c>
      <c r="AA908" s="44">
        <f>VLOOKUP(A908,'[2]BASE 2022'!$E$5:$EU$1115,87,0)</f>
        <v>0</v>
      </c>
      <c r="AB908" s="44">
        <f>VLOOKUP(A908,'[2]BASE 2022'!$E$5:$EU$1115,86,0)</f>
        <v>0</v>
      </c>
    </row>
    <row r="909" spans="1:28" ht="17.25" customHeight="1" x14ac:dyDescent="0.3">
      <c r="A909" s="35">
        <v>896</v>
      </c>
      <c r="B909" s="17">
        <v>44601</v>
      </c>
      <c r="C909" s="18">
        <v>44601</v>
      </c>
      <c r="D909" s="31" t="s">
        <v>2480</v>
      </c>
      <c r="E909" s="20" t="s">
        <v>2434</v>
      </c>
      <c r="F909" s="20" t="s">
        <v>2531</v>
      </c>
      <c r="G909" s="36">
        <v>0</v>
      </c>
      <c r="H909" s="19">
        <v>44926</v>
      </c>
      <c r="I909" s="21" t="s">
        <v>2443</v>
      </c>
      <c r="J909" s="34" t="s">
        <v>2444</v>
      </c>
      <c r="K909" s="22"/>
      <c r="L909" s="37">
        <v>0</v>
      </c>
      <c r="M909" s="25">
        <v>0</v>
      </c>
      <c r="N909" s="24">
        <f t="shared" ref="N909:N970" si="59">+G909+L909-M909</f>
        <v>0</v>
      </c>
      <c r="O909" s="39">
        <v>0.52615384615384619</v>
      </c>
      <c r="P909" s="27"/>
      <c r="Q909" s="28"/>
      <c r="R909" s="38"/>
      <c r="T909" s="19">
        <v>44601</v>
      </c>
      <c r="V909" s="45">
        <f t="shared" ref="V909:V972" si="60">+H909-C909</f>
        <v>325</v>
      </c>
      <c r="W909" s="44">
        <v>44772</v>
      </c>
      <c r="X909" s="46">
        <f t="shared" ref="X909:X972" si="61">+W909-C909</f>
        <v>171</v>
      </c>
      <c r="Y909" s="47">
        <f t="shared" ref="Y909:Y972" si="62">+X909/V909</f>
        <v>0.52615384615384619</v>
      </c>
      <c r="AA909" s="44">
        <f>VLOOKUP(A909,'[2]BASE 2022'!$E$5:$EU$1115,87,0)</f>
        <v>0</v>
      </c>
      <c r="AB909" s="44">
        <f>VLOOKUP(A909,'[2]BASE 2022'!$E$5:$EU$1115,86,0)</f>
        <v>0</v>
      </c>
    </row>
    <row r="910" spans="1:28" ht="17.25" customHeight="1" x14ac:dyDescent="0.3">
      <c r="A910" s="35">
        <v>897</v>
      </c>
      <c r="B910" s="17">
        <v>44602</v>
      </c>
      <c r="C910" s="18">
        <v>44602</v>
      </c>
      <c r="D910" s="31" t="s">
        <v>2480</v>
      </c>
      <c r="E910" s="20" t="s">
        <v>2435</v>
      </c>
      <c r="F910" s="20" t="s">
        <v>2532</v>
      </c>
      <c r="G910" s="36">
        <v>0</v>
      </c>
      <c r="H910" s="19">
        <v>44926</v>
      </c>
      <c r="I910" s="21" t="s">
        <v>2443</v>
      </c>
      <c r="J910" s="34" t="s">
        <v>2444</v>
      </c>
      <c r="K910" s="22"/>
      <c r="L910" s="37">
        <v>0</v>
      </c>
      <c r="M910" s="25">
        <v>0</v>
      </c>
      <c r="N910" s="24">
        <f t="shared" si="59"/>
        <v>0</v>
      </c>
      <c r="O910" s="39">
        <v>0.52469135802469136</v>
      </c>
      <c r="P910" s="27"/>
      <c r="Q910" s="28"/>
      <c r="R910" s="38"/>
      <c r="T910" s="19">
        <v>44602</v>
      </c>
      <c r="V910" s="45">
        <f t="shared" si="60"/>
        <v>324</v>
      </c>
      <c r="W910" s="44">
        <v>44772</v>
      </c>
      <c r="X910" s="46">
        <f t="shared" si="61"/>
        <v>170</v>
      </c>
      <c r="Y910" s="47">
        <f t="shared" si="62"/>
        <v>0.52469135802469136</v>
      </c>
      <c r="AA910" s="44">
        <f>VLOOKUP(A910,'[2]BASE 2022'!$E$5:$EU$1115,87,0)</f>
        <v>0</v>
      </c>
      <c r="AB910" s="44">
        <f>VLOOKUP(A910,'[2]BASE 2022'!$E$5:$EU$1115,86,0)</f>
        <v>0</v>
      </c>
    </row>
    <row r="911" spans="1:28" ht="17.25" customHeight="1" x14ac:dyDescent="0.3">
      <c r="A911" s="35">
        <v>898</v>
      </c>
      <c r="B911" s="17">
        <v>44602</v>
      </c>
      <c r="C911" s="18">
        <v>44602</v>
      </c>
      <c r="D911" s="31" t="s">
        <v>2480</v>
      </c>
      <c r="E911" s="20" t="s">
        <v>2436</v>
      </c>
      <c r="F911" s="20" t="s">
        <v>2531</v>
      </c>
      <c r="G911" s="36">
        <v>0</v>
      </c>
      <c r="H911" s="19">
        <v>44926</v>
      </c>
      <c r="I911" s="21" t="s">
        <v>2443</v>
      </c>
      <c r="J911" s="34" t="s">
        <v>2444</v>
      </c>
      <c r="K911" s="22"/>
      <c r="L911" s="37">
        <v>0</v>
      </c>
      <c r="M911" s="25">
        <v>0</v>
      </c>
      <c r="N911" s="24">
        <f t="shared" si="59"/>
        <v>0</v>
      </c>
      <c r="O911" s="39">
        <v>0.52469135802469136</v>
      </c>
      <c r="P911" s="27"/>
      <c r="Q911" s="28"/>
      <c r="R911" s="38"/>
      <c r="T911" s="19">
        <v>44602</v>
      </c>
      <c r="V911" s="45">
        <f t="shared" si="60"/>
        <v>324</v>
      </c>
      <c r="W911" s="44">
        <v>44772</v>
      </c>
      <c r="X911" s="46">
        <f t="shared" si="61"/>
        <v>170</v>
      </c>
      <c r="Y911" s="47">
        <f t="shared" si="62"/>
        <v>0.52469135802469136</v>
      </c>
      <c r="AA911" s="44">
        <f>VLOOKUP(A911,'[2]BASE 2022'!$E$5:$EU$1115,87,0)</f>
        <v>0</v>
      </c>
      <c r="AB911" s="44">
        <f>VLOOKUP(A911,'[2]BASE 2022'!$E$5:$EU$1115,86,0)</f>
        <v>0</v>
      </c>
    </row>
    <row r="912" spans="1:28" ht="17.25" customHeight="1" x14ac:dyDescent="0.3">
      <c r="A912" s="35">
        <v>899</v>
      </c>
      <c r="B912" s="17">
        <v>44602</v>
      </c>
      <c r="C912" s="18">
        <v>44602</v>
      </c>
      <c r="D912" s="31" t="s">
        <v>2480</v>
      </c>
      <c r="E912" s="20" t="s">
        <v>2437</v>
      </c>
      <c r="F912" s="20" t="s">
        <v>2531</v>
      </c>
      <c r="G912" s="36">
        <v>0</v>
      </c>
      <c r="H912" s="19">
        <v>44926</v>
      </c>
      <c r="I912" s="21" t="s">
        <v>2443</v>
      </c>
      <c r="J912" s="34" t="s">
        <v>2444</v>
      </c>
      <c r="K912" s="22"/>
      <c r="L912" s="37">
        <v>0</v>
      </c>
      <c r="M912" s="25">
        <v>0</v>
      </c>
      <c r="N912" s="24">
        <f t="shared" si="59"/>
        <v>0</v>
      </c>
      <c r="O912" s="39">
        <v>0.52469135802469136</v>
      </c>
      <c r="P912" s="27"/>
      <c r="Q912" s="28"/>
      <c r="R912" s="38"/>
      <c r="T912" s="19">
        <v>44602</v>
      </c>
      <c r="V912" s="45">
        <f t="shared" si="60"/>
        <v>324</v>
      </c>
      <c r="W912" s="44">
        <v>44772</v>
      </c>
      <c r="X912" s="46">
        <f t="shared" si="61"/>
        <v>170</v>
      </c>
      <c r="Y912" s="47">
        <f t="shared" si="62"/>
        <v>0.52469135802469136</v>
      </c>
      <c r="AA912" s="44">
        <f>VLOOKUP(A912,'[2]BASE 2022'!$E$5:$EU$1115,87,0)</f>
        <v>0</v>
      </c>
      <c r="AB912" s="44">
        <f>VLOOKUP(A912,'[2]BASE 2022'!$E$5:$EU$1115,86,0)</f>
        <v>0</v>
      </c>
    </row>
    <row r="913" spans="1:28" ht="17.25" customHeight="1" x14ac:dyDescent="0.3">
      <c r="A913" s="35">
        <v>900</v>
      </c>
      <c r="B913" s="17">
        <v>44601</v>
      </c>
      <c r="C913" s="18">
        <v>44601</v>
      </c>
      <c r="D913" s="31" t="s">
        <v>2480</v>
      </c>
      <c r="E913" s="20" t="s">
        <v>2438</v>
      </c>
      <c r="F913" s="20" t="s">
        <v>2531</v>
      </c>
      <c r="G913" s="36">
        <v>0</v>
      </c>
      <c r="H913" s="19">
        <v>44926</v>
      </c>
      <c r="I913" s="21" t="s">
        <v>2443</v>
      </c>
      <c r="J913" s="34" t="s">
        <v>2444</v>
      </c>
      <c r="K913" s="22"/>
      <c r="L913" s="37">
        <v>0</v>
      </c>
      <c r="M913" s="25">
        <v>0</v>
      </c>
      <c r="N913" s="24">
        <f t="shared" si="59"/>
        <v>0</v>
      </c>
      <c r="O913" s="39">
        <v>0.52615384615384619</v>
      </c>
      <c r="P913" s="27"/>
      <c r="Q913" s="28"/>
      <c r="R913" s="38"/>
      <c r="T913" s="19">
        <v>44601</v>
      </c>
      <c r="V913" s="45">
        <f t="shared" si="60"/>
        <v>325</v>
      </c>
      <c r="W913" s="44">
        <v>44772</v>
      </c>
      <c r="X913" s="46">
        <f t="shared" si="61"/>
        <v>171</v>
      </c>
      <c r="Y913" s="47">
        <f t="shared" si="62"/>
        <v>0.52615384615384619</v>
      </c>
      <c r="AA913" s="44">
        <f>VLOOKUP(A913,'[2]BASE 2022'!$E$5:$EU$1115,87,0)</f>
        <v>0</v>
      </c>
      <c r="AB913" s="44">
        <f>VLOOKUP(A913,'[2]BASE 2022'!$E$5:$EU$1115,86,0)</f>
        <v>0</v>
      </c>
    </row>
    <row r="914" spans="1:28" ht="17.25" customHeight="1" x14ac:dyDescent="0.3">
      <c r="A914" s="35">
        <v>901</v>
      </c>
      <c r="B914" s="17">
        <v>44623</v>
      </c>
      <c r="C914" s="18">
        <v>44627</v>
      </c>
      <c r="D914" s="31" t="s">
        <v>2478</v>
      </c>
      <c r="E914" s="20" t="s">
        <v>2439</v>
      </c>
      <c r="F914" s="20" t="s">
        <v>2441</v>
      </c>
      <c r="G914" s="36">
        <v>3304630</v>
      </c>
      <c r="H914" s="19">
        <v>44744</v>
      </c>
      <c r="I914" s="21" t="s">
        <v>351</v>
      </c>
      <c r="J914" s="34" t="s">
        <v>2445</v>
      </c>
      <c r="K914" s="22"/>
      <c r="L914" s="37">
        <v>0</v>
      </c>
      <c r="M914" s="25">
        <v>0</v>
      </c>
      <c r="N914" s="24">
        <f t="shared" si="59"/>
        <v>3304630</v>
      </c>
      <c r="O914" s="39">
        <v>1</v>
      </c>
      <c r="P914" s="27"/>
      <c r="Q914" s="28"/>
      <c r="R914" s="38"/>
      <c r="T914" s="19">
        <v>44623</v>
      </c>
      <c r="V914" s="45">
        <f t="shared" si="60"/>
        <v>117</v>
      </c>
      <c r="W914" s="44">
        <v>44772</v>
      </c>
      <c r="X914" s="46">
        <f t="shared" si="61"/>
        <v>145</v>
      </c>
      <c r="Y914" s="47">
        <f t="shared" si="62"/>
        <v>1.2393162393162394</v>
      </c>
      <c r="AA914" s="44">
        <f>VLOOKUP(A914,'[2]BASE 2022'!$E$5:$EU$1115,87,0)</f>
        <v>0</v>
      </c>
      <c r="AB914" s="44">
        <f>VLOOKUP(A914,'[2]BASE 2022'!$E$5:$EU$1115,86,0)</f>
        <v>0</v>
      </c>
    </row>
    <row r="915" spans="1:28" ht="17.25" customHeight="1" x14ac:dyDescent="0.3">
      <c r="A915" s="35">
        <v>902</v>
      </c>
      <c r="B915" s="17">
        <v>44636</v>
      </c>
      <c r="C915" s="18">
        <v>44644</v>
      </c>
      <c r="D915" s="31" t="s">
        <v>2478</v>
      </c>
      <c r="E915" s="20" t="s">
        <v>2505</v>
      </c>
      <c r="F915" s="20" t="s">
        <v>2442</v>
      </c>
      <c r="G915" s="36">
        <v>65000000</v>
      </c>
      <c r="H915" s="19">
        <v>44926</v>
      </c>
      <c r="I915" s="21" t="s">
        <v>352</v>
      </c>
      <c r="J915" s="34" t="s">
        <v>2446</v>
      </c>
      <c r="K915" s="22"/>
      <c r="L915" s="37">
        <v>0</v>
      </c>
      <c r="M915" s="25">
        <v>0</v>
      </c>
      <c r="N915" s="24">
        <f t="shared" si="59"/>
        <v>65000000</v>
      </c>
      <c r="O915" s="39">
        <v>0.45390070921985815</v>
      </c>
      <c r="P915" s="27"/>
      <c r="Q915" s="28"/>
      <c r="R915" s="38"/>
      <c r="T915" s="19">
        <v>44637</v>
      </c>
      <c r="V915" s="45">
        <f t="shared" si="60"/>
        <v>282</v>
      </c>
      <c r="W915" s="44">
        <v>44772</v>
      </c>
      <c r="X915" s="46">
        <f t="shared" si="61"/>
        <v>128</v>
      </c>
      <c r="Y915" s="47">
        <f t="shared" si="62"/>
        <v>0.45390070921985815</v>
      </c>
      <c r="AA915" s="44">
        <f>VLOOKUP(A915,'[2]BASE 2022'!$E$5:$EU$1115,87,0)</f>
        <v>0</v>
      </c>
      <c r="AB915" s="44">
        <f>VLOOKUP(A915,'[2]BASE 2022'!$E$5:$EU$1115,86,0)</f>
        <v>0</v>
      </c>
    </row>
    <row r="916" spans="1:28" ht="17.25" customHeight="1" x14ac:dyDescent="0.3">
      <c r="A916" s="35">
        <v>87454</v>
      </c>
      <c r="B916" s="17">
        <v>44648</v>
      </c>
      <c r="C916" s="18">
        <v>44692</v>
      </c>
      <c r="D916" s="31" t="s">
        <v>2481</v>
      </c>
      <c r="E916" s="20" t="s">
        <v>2440</v>
      </c>
      <c r="F916" s="20" t="s">
        <v>2375</v>
      </c>
      <c r="G916" s="36">
        <v>30501000</v>
      </c>
      <c r="H916" s="19">
        <v>45026</v>
      </c>
      <c r="I916" s="21" t="s">
        <v>352</v>
      </c>
      <c r="J916" s="34" t="s">
        <v>2447</v>
      </c>
      <c r="K916" s="22"/>
      <c r="L916" s="37">
        <v>0</v>
      </c>
      <c r="M916" s="25">
        <v>0</v>
      </c>
      <c r="N916" s="24">
        <f t="shared" si="59"/>
        <v>30501000</v>
      </c>
      <c r="O916" s="39">
        <v>0.23952095808383234</v>
      </c>
      <c r="P916" s="27"/>
      <c r="Q916" s="28"/>
      <c r="R916" s="38"/>
      <c r="T916" s="19">
        <v>44649</v>
      </c>
      <c r="V916" s="45">
        <f t="shared" si="60"/>
        <v>334</v>
      </c>
      <c r="W916" s="44">
        <v>44772</v>
      </c>
      <c r="X916" s="46">
        <f t="shared" si="61"/>
        <v>80</v>
      </c>
      <c r="Y916" s="47">
        <f t="shared" si="62"/>
        <v>0.23952095808383234</v>
      </c>
      <c r="AA916" s="44">
        <f>VLOOKUP(A916,'[2]BASE 2022'!$E$5:$EU$1115,87,0)</f>
        <v>0</v>
      </c>
      <c r="AB916" s="44">
        <f>VLOOKUP(A916,'[2]BASE 2022'!$E$5:$EU$1115,86,0)</f>
        <v>0</v>
      </c>
    </row>
    <row r="917" spans="1:28" ht="17.25" customHeight="1" x14ac:dyDescent="0.3">
      <c r="A917" s="35">
        <v>903</v>
      </c>
      <c r="B917" s="17">
        <v>44650</v>
      </c>
      <c r="C917" s="18">
        <v>44652</v>
      </c>
      <c r="D917" s="31" t="s">
        <v>2482</v>
      </c>
      <c r="E917" s="20" t="s">
        <v>2466</v>
      </c>
      <c r="F917" s="20" t="s">
        <v>2469</v>
      </c>
      <c r="G917" s="36">
        <v>40670893</v>
      </c>
      <c r="H917" s="19">
        <v>45015</v>
      </c>
      <c r="I917" s="21" t="s">
        <v>352</v>
      </c>
      <c r="J917" s="34" t="s">
        <v>2483</v>
      </c>
      <c r="K917" s="22"/>
      <c r="L917" s="37">
        <v>0</v>
      </c>
      <c r="M917" s="25">
        <v>0</v>
      </c>
      <c r="N917" s="24">
        <f t="shared" si="59"/>
        <v>40670893</v>
      </c>
      <c r="O917" s="39">
        <v>0.33057851239669422</v>
      </c>
      <c r="P917" s="27"/>
      <c r="Q917" s="28"/>
      <c r="R917" s="38"/>
      <c r="T917" s="19">
        <v>44652</v>
      </c>
      <c r="V917" s="45">
        <f t="shared" si="60"/>
        <v>363</v>
      </c>
      <c r="W917" s="44">
        <v>44772</v>
      </c>
      <c r="X917" s="46">
        <f t="shared" si="61"/>
        <v>120</v>
      </c>
      <c r="Y917" s="47">
        <f t="shared" si="62"/>
        <v>0.33057851239669422</v>
      </c>
      <c r="AA917" s="44">
        <f>VLOOKUP(A917,'[2]BASE 2022'!$E$5:$EU$1115,87,0)</f>
        <v>0</v>
      </c>
      <c r="AB917" s="44">
        <f>VLOOKUP(A917,'[2]BASE 2022'!$E$5:$EU$1115,86,0)</f>
        <v>0</v>
      </c>
    </row>
    <row r="918" spans="1:28" ht="17.25" customHeight="1" x14ac:dyDescent="0.3">
      <c r="A918" s="35">
        <v>904</v>
      </c>
      <c r="B918" s="17">
        <v>44664</v>
      </c>
      <c r="C918" s="18">
        <v>44669</v>
      </c>
      <c r="D918" s="31" t="s">
        <v>2478</v>
      </c>
      <c r="E918" s="20" t="s">
        <v>2467</v>
      </c>
      <c r="F918" s="20" t="s">
        <v>2470</v>
      </c>
      <c r="G918" s="36">
        <v>444000000</v>
      </c>
      <c r="H918" s="19">
        <v>44974</v>
      </c>
      <c r="I918" s="21" t="s">
        <v>351</v>
      </c>
      <c r="J918" s="34" t="s">
        <v>2484</v>
      </c>
      <c r="K918" s="22"/>
      <c r="L918" s="37">
        <v>0</v>
      </c>
      <c r="M918" s="25">
        <v>0</v>
      </c>
      <c r="N918" s="24">
        <f t="shared" si="59"/>
        <v>444000000</v>
      </c>
      <c r="O918" s="39">
        <v>0.3377049180327869</v>
      </c>
      <c r="P918" s="27"/>
      <c r="Q918" s="28"/>
      <c r="R918" s="38"/>
      <c r="T918" s="19">
        <v>44664</v>
      </c>
      <c r="V918" s="45">
        <f t="shared" si="60"/>
        <v>305</v>
      </c>
      <c r="W918" s="44">
        <v>44772</v>
      </c>
      <c r="X918" s="46">
        <f t="shared" si="61"/>
        <v>103</v>
      </c>
      <c r="Y918" s="47">
        <f t="shared" si="62"/>
        <v>0.3377049180327869</v>
      </c>
      <c r="AA918" s="44">
        <f>VLOOKUP(A918,'[2]BASE 2022'!$E$5:$EU$1115,87,0)</f>
        <v>0</v>
      </c>
      <c r="AB918" s="44">
        <f>VLOOKUP(A918,'[2]BASE 2022'!$E$5:$EU$1115,86,0)</f>
        <v>0</v>
      </c>
    </row>
    <row r="919" spans="1:28" ht="17.25" customHeight="1" x14ac:dyDescent="0.3">
      <c r="A919" s="35">
        <v>905</v>
      </c>
      <c r="B919" s="17">
        <v>44679</v>
      </c>
      <c r="C919" s="18">
        <v>44680</v>
      </c>
      <c r="D919" s="31" t="s">
        <v>2478</v>
      </c>
      <c r="E919" s="20" t="s">
        <v>2468</v>
      </c>
      <c r="F919" s="20" t="s">
        <v>2534</v>
      </c>
      <c r="G919" s="36">
        <v>3300000</v>
      </c>
      <c r="H919" s="19">
        <v>44725</v>
      </c>
      <c r="I919" s="21" t="s">
        <v>352</v>
      </c>
      <c r="J919" s="34" t="s">
        <v>2485</v>
      </c>
      <c r="K919" s="22"/>
      <c r="L919" s="37">
        <v>0</v>
      </c>
      <c r="M919" s="25">
        <v>0</v>
      </c>
      <c r="N919" s="24">
        <f t="shared" si="59"/>
        <v>3300000</v>
      </c>
      <c r="O919" s="39">
        <v>1</v>
      </c>
      <c r="P919" s="27"/>
      <c r="Q919" s="28"/>
      <c r="R919" s="38"/>
      <c r="T919" s="19">
        <v>44679</v>
      </c>
      <c r="V919" s="45">
        <f t="shared" si="60"/>
        <v>45</v>
      </c>
      <c r="W919" s="44">
        <v>44772</v>
      </c>
      <c r="X919" s="46">
        <f t="shared" si="61"/>
        <v>92</v>
      </c>
      <c r="Y919" s="47">
        <f t="shared" si="62"/>
        <v>2.0444444444444443</v>
      </c>
      <c r="AA919" s="44">
        <f>VLOOKUP(A919,'[2]BASE 2022'!$E$5:$EU$1115,87,0)</f>
        <v>0</v>
      </c>
      <c r="AB919" s="44">
        <f>VLOOKUP(A919,'[2]BASE 2022'!$E$5:$EU$1115,86,0)</f>
        <v>0</v>
      </c>
    </row>
    <row r="920" spans="1:28" ht="17.25" customHeight="1" x14ac:dyDescent="0.3">
      <c r="A920" s="35">
        <v>906</v>
      </c>
      <c r="B920" s="17">
        <v>44693</v>
      </c>
      <c r="C920" s="18">
        <v>44698</v>
      </c>
      <c r="D920" s="31" t="s">
        <v>2478</v>
      </c>
      <c r="E920" s="20" t="s">
        <v>2506</v>
      </c>
      <c r="F920" s="20" t="s">
        <v>2535</v>
      </c>
      <c r="G920" s="36">
        <v>24942965</v>
      </c>
      <c r="H920" s="19">
        <v>44908</v>
      </c>
      <c r="I920" s="21" t="s">
        <v>352</v>
      </c>
      <c r="J920" s="34" t="s">
        <v>2609</v>
      </c>
      <c r="K920" s="22"/>
      <c r="L920" s="37">
        <v>0</v>
      </c>
      <c r="M920" s="25">
        <v>0</v>
      </c>
      <c r="N920" s="24">
        <f t="shared" si="59"/>
        <v>24942965</v>
      </c>
      <c r="O920" s="39">
        <v>0.35238095238095241</v>
      </c>
      <c r="P920" s="27"/>
      <c r="Q920" s="28"/>
      <c r="R920" s="38"/>
      <c r="T920" s="19">
        <v>44694</v>
      </c>
      <c r="V920" s="45">
        <f t="shared" si="60"/>
        <v>210</v>
      </c>
      <c r="W920" s="44">
        <v>44772</v>
      </c>
      <c r="X920" s="46">
        <f t="shared" si="61"/>
        <v>74</v>
      </c>
      <c r="Y920" s="47">
        <f t="shared" si="62"/>
        <v>0.35238095238095241</v>
      </c>
      <c r="AA920" s="44">
        <f>VLOOKUP(A920,'[2]BASE 2022'!$E$5:$EU$1115,87,0)</f>
        <v>0</v>
      </c>
      <c r="AB920" s="44">
        <f>VLOOKUP(A920,'[2]BASE 2022'!$E$5:$EU$1115,86,0)</f>
        <v>0</v>
      </c>
    </row>
    <row r="921" spans="1:28" ht="17.25" customHeight="1" x14ac:dyDescent="0.3">
      <c r="A921" s="35">
        <v>907</v>
      </c>
      <c r="B921" s="17">
        <v>44700</v>
      </c>
      <c r="C921" s="18">
        <v>44704</v>
      </c>
      <c r="D921" s="31" t="s">
        <v>2481</v>
      </c>
      <c r="E921" s="20" t="s">
        <v>2507</v>
      </c>
      <c r="F921" s="20" t="s">
        <v>2536</v>
      </c>
      <c r="G921" s="36">
        <v>15000000</v>
      </c>
      <c r="H921" s="19">
        <v>44926</v>
      </c>
      <c r="I921" s="21" t="s">
        <v>352</v>
      </c>
      <c r="J921" s="34" t="s">
        <v>2610</v>
      </c>
      <c r="K921" s="22"/>
      <c r="L921" s="37">
        <v>0</v>
      </c>
      <c r="M921" s="25">
        <v>0</v>
      </c>
      <c r="N921" s="24">
        <f t="shared" si="59"/>
        <v>15000000</v>
      </c>
      <c r="O921" s="39">
        <v>0.30630630630630629</v>
      </c>
      <c r="P921" s="27"/>
      <c r="Q921" s="28"/>
      <c r="R921" s="38"/>
      <c r="T921" s="19">
        <v>44700</v>
      </c>
      <c r="V921" s="45">
        <f t="shared" si="60"/>
        <v>222</v>
      </c>
      <c r="W921" s="44">
        <v>44772</v>
      </c>
      <c r="X921" s="46">
        <f t="shared" si="61"/>
        <v>68</v>
      </c>
      <c r="Y921" s="47">
        <f t="shared" si="62"/>
        <v>0.30630630630630629</v>
      </c>
      <c r="AA921" s="44">
        <f>VLOOKUP(A921,'[2]BASE 2022'!$E$5:$EU$1115,87,0)</f>
        <v>0</v>
      </c>
      <c r="AB921" s="44">
        <f>VLOOKUP(A921,'[2]BASE 2022'!$E$5:$EU$1115,86,0)</f>
        <v>0</v>
      </c>
    </row>
    <row r="922" spans="1:28" ht="17.25" customHeight="1" x14ac:dyDescent="0.3">
      <c r="A922" s="35">
        <v>907</v>
      </c>
      <c r="B922" s="17">
        <v>44700</v>
      </c>
      <c r="C922" s="18">
        <v>44704</v>
      </c>
      <c r="D922" s="31" t="s">
        <v>2481</v>
      </c>
      <c r="E922" s="20" t="s">
        <v>2507</v>
      </c>
      <c r="F922" s="20" t="s">
        <v>2536</v>
      </c>
      <c r="G922" s="36">
        <v>6177000</v>
      </c>
      <c r="H922" s="19">
        <v>44926</v>
      </c>
      <c r="I922" s="21" t="s">
        <v>352</v>
      </c>
      <c r="J922" s="34" t="s">
        <v>2610</v>
      </c>
      <c r="K922" s="22"/>
      <c r="L922" s="37">
        <v>0</v>
      </c>
      <c r="M922" s="25">
        <v>0</v>
      </c>
      <c r="N922" s="24">
        <f t="shared" si="59"/>
        <v>6177000</v>
      </c>
      <c r="O922" s="39">
        <v>0.30630630630630629</v>
      </c>
      <c r="P922" s="27"/>
      <c r="Q922" s="28"/>
      <c r="R922" s="38"/>
      <c r="T922" s="19">
        <v>44700</v>
      </c>
      <c r="V922" s="45">
        <f t="shared" si="60"/>
        <v>222</v>
      </c>
      <c r="W922" s="44">
        <v>44772</v>
      </c>
      <c r="X922" s="46">
        <f t="shared" si="61"/>
        <v>68</v>
      </c>
      <c r="Y922" s="47">
        <f t="shared" si="62"/>
        <v>0.30630630630630629</v>
      </c>
      <c r="AA922" s="44">
        <f>VLOOKUP(A922,'[2]BASE 2022'!$E$5:$EU$1115,87,0)</f>
        <v>0</v>
      </c>
      <c r="AB922" s="44">
        <f>VLOOKUP(A922,'[2]BASE 2022'!$E$5:$EU$1115,86,0)</f>
        <v>0</v>
      </c>
    </row>
    <row r="923" spans="1:28" ht="17.25" customHeight="1" x14ac:dyDescent="0.3">
      <c r="A923" s="35">
        <v>907</v>
      </c>
      <c r="B923" s="17">
        <v>44700</v>
      </c>
      <c r="C923" s="18">
        <v>44704</v>
      </c>
      <c r="D923" s="31" t="s">
        <v>2481</v>
      </c>
      <c r="E923" s="20" t="s">
        <v>2507</v>
      </c>
      <c r="F923" s="20" t="s">
        <v>2536</v>
      </c>
      <c r="G923" s="36">
        <v>5400000</v>
      </c>
      <c r="H923" s="19">
        <v>44926</v>
      </c>
      <c r="I923" s="21" t="s">
        <v>352</v>
      </c>
      <c r="J923" s="34" t="s">
        <v>2610</v>
      </c>
      <c r="K923" s="22"/>
      <c r="L923" s="37">
        <v>0</v>
      </c>
      <c r="M923" s="25">
        <v>0</v>
      </c>
      <c r="N923" s="24">
        <f t="shared" si="59"/>
        <v>5400000</v>
      </c>
      <c r="O923" s="39">
        <v>0.30630630630630629</v>
      </c>
      <c r="P923" s="27"/>
      <c r="Q923" s="28"/>
      <c r="R923" s="38"/>
      <c r="T923" s="19">
        <v>44700</v>
      </c>
      <c r="V923" s="45">
        <f t="shared" si="60"/>
        <v>222</v>
      </c>
      <c r="W923" s="44">
        <v>44772</v>
      </c>
      <c r="X923" s="46">
        <f t="shared" si="61"/>
        <v>68</v>
      </c>
      <c r="Y923" s="47">
        <f t="shared" si="62"/>
        <v>0.30630630630630629</v>
      </c>
      <c r="AA923" s="44">
        <f>VLOOKUP(A923,'[2]BASE 2022'!$E$5:$EU$1115,87,0)</f>
        <v>0</v>
      </c>
      <c r="AB923" s="44">
        <f>VLOOKUP(A923,'[2]BASE 2022'!$E$5:$EU$1115,86,0)</f>
        <v>0</v>
      </c>
    </row>
    <row r="924" spans="1:28" ht="17.25" customHeight="1" x14ac:dyDescent="0.3">
      <c r="A924" s="35">
        <v>907</v>
      </c>
      <c r="B924" s="17">
        <v>44700</v>
      </c>
      <c r="C924" s="18">
        <v>44704</v>
      </c>
      <c r="D924" s="31" t="s">
        <v>2481</v>
      </c>
      <c r="E924" s="20" t="s">
        <v>2507</v>
      </c>
      <c r="F924" s="20" t="s">
        <v>2536</v>
      </c>
      <c r="G924" s="36">
        <v>4893000</v>
      </c>
      <c r="H924" s="19">
        <v>44926</v>
      </c>
      <c r="I924" s="21" t="s">
        <v>352</v>
      </c>
      <c r="J924" s="34" t="s">
        <v>2610</v>
      </c>
      <c r="K924" s="22"/>
      <c r="L924" s="37">
        <v>0</v>
      </c>
      <c r="M924" s="25">
        <v>0</v>
      </c>
      <c r="N924" s="24">
        <f t="shared" si="59"/>
        <v>4893000</v>
      </c>
      <c r="O924" s="39">
        <v>0.30630630630630629</v>
      </c>
      <c r="P924" s="27"/>
      <c r="Q924" s="28"/>
      <c r="R924" s="38"/>
      <c r="T924" s="19">
        <v>44700</v>
      </c>
      <c r="V924" s="45">
        <f t="shared" si="60"/>
        <v>222</v>
      </c>
      <c r="W924" s="44">
        <v>44772</v>
      </c>
      <c r="X924" s="46">
        <f t="shared" si="61"/>
        <v>68</v>
      </c>
      <c r="Y924" s="47">
        <f t="shared" si="62"/>
        <v>0.30630630630630629</v>
      </c>
      <c r="AA924" s="44">
        <f>VLOOKUP(A924,'[2]BASE 2022'!$E$5:$EU$1115,87,0)</f>
        <v>0</v>
      </c>
      <c r="AB924" s="44">
        <f>VLOOKUP(A924,'[2]BASE 2022'!$E$5:$EU$1115,86,0)</f>
        <v>0</v>
      </c>
    </row>
    <row r="925" spans="1:28" ht="17.25" customHeight="1" x14ac:dyDescent="0.3">
      <c r="A925" s="35">
        <v>907</v>
      </c>
      <c r="B925" s="17">
        <v>44700</v>
      </c>
      <c r="C925" s="18">
        <v>44704</v>
      </c>
      <c r="D925" s="31" t="s">
        <v>2481</v>
      </c>
      <c r="E925" s="20" t="s">
        <v>2507</v>
      </c>
      <c r="F925" s="20" t="s">
        <v>2536</v>
      </c>
      <c r="G925" s="36">
        <v>9000000</v>
      </c>
      <c r="H925" s="19">
        <v>44926</v>
      </c>
      <c r="I925" s="21" t="s">
        <v>352</v>
      </c>
      <c r="J925" s="34" t="s">
        <v>2610</v>
      </c>
      <c r="K925" s="22"/>
      <c r="L925" s="37">
        <v>0</v>
      </c>
      <c r="M925" s="25">
        <v>0</v>
      </c>
      <c r="N925" s="24">
        <f t="shared" si="59"/>
        <v>9000000</v>
      </c>
      <c r="O925" s="39">
        <v>0.30630630630630629</v>
      </c>
      <c r="P925" s="27"/>
      <c r="Q925" s="28"/>
      <c r="R925" s="38"/>
      <c r="T925" s="19">
        <v>44700</v>
      </c>
      <c r="V925" s="45">
        <f t="shared" si="60"/>
        <v>222</v>
      </c>
      <c r="W925" s="44">
        <v>44772</v>
      </c>
      <c r="X925" s="46">
        <f t="shared" si="61"/>
        <v>68</v>
      </c>
      <c r="Y925" s="47">
        <f t="shared" si="62"/>
        <v>0.30630630630630629</v>
      </c>
      <c r="AA925" s="44">
        <f>VLOOKUP(A925,'[2]BASE 2022'!$E$5:$EU$1115,87,0)</f>
        <v>0</v>
      </c>
      <c r="AB925" s="44">
        <f>VLOOKUP(A925,'[2]BASE 2022'!$E$5:$EU$1115,86,0)</f>
        <v>0</v>
      </c>
    </row>
    <row r="926" spans="1:28" ht="17.25" customHeight="1" x14ac:dyDescent="0.3">
      <c r="A926" s="35">
        <v>908</v>
      </c>
      <c r="B926" s="17">
        <v>44700</v>
      </c>
      <c r="C926" s="18">
        <v>44701</v>
      </c>
      <c r="D926" s="31" t="s">
        <v>2478</v>
      </c>
      <c r="E926" s="20" t="s">
        <v>2508</v>
      </c>
      <c r="F926" s="20" t="s">
        <v>2537</v>
      </c>
      <c r="G926" s="36">
        <v>1000000000</v>
      </c>
      <c r="H926" s="19">
        <v>44926</v>
      </c>
      <c r="I926" s="21" t="s">
        <v>351</v>
      </c>
      <c r="J926" s="34" t="s">
        <v>2611</v>
      </c>
      <c r="K926" s="22"/>
      <c r="L926" s="37">
        <v>0</v>
      </c>
      <c r="M926" s="25">
        <v>0</v>
      </c>
      <c r="N926" s="24">
        <f t="shared" si="59"/>
        <v>1000000000</v>
      </c>
      <c r="O926" s="39">
        <v>0.31555555555555553</v>
      </c>
      <c r="P926" s="27"/>
      <c r="Q926" s="28"/>
      <c r="R926" s="38"/>
      <c r="T926" s="19">
        <v>44701</v>
      </c>
      <c r="V926" s="45">
        <f t="shared" si="60"/>
        <v>225</v>
      </c>
      <c r="W926" s="44">
        <v>44772</v>
      </c>
      <c r="X926" s="46">
        <f t="shared" si="61"/>
        <v>71</v>
      </c>
      <c r="Y926" s="47">
        <f t="shared" si="62"/>
        <v>0.31555555555555553</v>
      </c>
      <c r="AA926" s="44">
        <f>VLOOKUP(A926,'[2]BASE 2022'!$E$5:$EU$1115,87,0)</f>
        <v>0</v>
      </c>
      <c r="AB926" s="44">
        <f>VLOOKUP(A926,'[2]BASE 2022'!$E$5:$EU$1115,86,0)</f>
        <v>0</v>
      </c>
    </row>
    <row r="927" spans="1:28" ht="17.25" customHeight="1" x14ac:dyDescent="0.3">
      <c r="A927" s="35">
        <v>908</v>
      </c>
      <c r="B927" s="17">
        <v>44700</v>
      </c>
      <c r="C927" s="18">
        <v>44701</v>
      </c>
      <c r="D927" s="31" t="s">
        <v>2478</v>
      </c>
      <c r="E927" s="20" t="s">
        <v>2508</v>
      </c>
      <c r="F927" s="20" t="s">
        <v>2537</v>
      </c>
      <c r="G927" s="36">
        <v>600000000</v>
      </c>
      <c r="H927" s="19">
        <v>44926</v>
      </c>
      <c r="I927" s="21" t="s">
        <v>351</v>
      </c>
      <c r="J927" s="34" t="s">
        <v>2611</v>
      </c>
      <c r="K927" s="22"/>
      <c r="L927" s="37">
        <v>0</v>
      </c>
      <c r="M927" s="25">
        <v>0</v>
      </c>
      <c r="N927" s="24">
        <f t="shared" si="59"/>
        <v>600000000</v>
      </c>
      <c r="O927" s="39">
        <v>0.31555555555555553</v>
      </c>
      <c r="P927" s="27"/>
      <c r="Q927" s="28"/>
      <c r="R927" s="38"/>
      <c r="T927" s="19">
        <v>44701</v>
      </c>
      <c r="V927" s="45">
        <f t="shared" si="60"/>
        <v>225</v>
      </c>
      <c r="W927" s="44">
        <v>44772</v>
      </c>
      <c r="X927" s="46">
        <f t="shared" si="61"/>
        <v>71</v>
      </c>
      <c r="Y927" s="47">
        <f t="shared" si="62"/>
        <v>0.31555555555555553</v>
      </c>
      <c r="AA927" s="44">
        <f>VLOOKUP(A927,'[2]BASE 2022'!$E$5:$EU$1115,87,0)</f>
        <v>0</v>
      </c>
      <c r="AB927" s="44">
        <f>VLOOKUP(A927,'[2]BASE 2022'!$E$5:$EU$1115,86,0)</f>
        <v>0</v>
      </c>
    </row>
    <row r="928" spans="1:28" ht="17.25" customHeight="1" x14ac:dyDescent="0.3">
      <c r="A928" s="35">
        <v>909</v>
      </c>
      <c r="B928" s="17">
        <v>44701</v>
      </c>
      <c r="C928" s="18">
        <v>44704</v>
      </c>
      <c r="D928" s="31" t="s">
        <v>2481</v>
      </c>
      <c r="E928" s="20" t="s">
        <v>2509</v>
      </c>
      <c r="F928" s="20" t="s">
        <v>2538</v>
      </c>
      <c r="G928" s="36">
        <v>300000</v>
      </c>
      <c r="H928" s="19">
        <v>44979</v>
      </c>
      <c r="I928" s="21" t="s">
        <v>352</v>
      </c>
      <c r="J928" s="34" t="s">
        <v>2612</v>
      </c>
      <c r="K928" s="22"/>
      <c r="L928" s="37">
        <v>0</v>
      </c>
      <c r="M928" s="25">
        <v>0</v>
      </c>
      <c r="N928" s="24">
        <f t="shared" si="59"/>
        <v>300000</v>
      </c>
      <c r="O928" s="39">
        <v>0.24727272727272728</v>
      </c>
      <c r="P928" s="27"/>
      <c r="Q928" s="28"/>
      <c r="R928" s="38"/>
      <c r="T928" s="19">
        <v>44704</v>
      </c>
      <c r="V928" s="45">
        <f t="shared" si="60"/>
        <v>275</v>
      </c>
      <c r="W928" s="44">
        <v>44772</v>
      </c>
      <c r="X928" s="46">
        <f t="shared" si="61"/>
        <v>68</v>
      </c>
      <c r="Y928" s="47">
        <f t="shared" si="62"/>
        <v>0.24727272727272728</v>
      </c>
      <c r="AA928" s="44">
        <f>VLOOKUP(A928,'[2]BASE 2022'!$E$5:$EU$1115,87,0)</f>
        <v>0</v>
      </c>
      <c r="AB928" s="44">
        <f>VLOOKUP(A928,'[2]BASE 2022'!$E$5:$EU$1115,86,0)</f>
        <v>0</v>
      </c>
    </row>
    <row r="929" spans="1:28" ht="17.25" customHeight="1" x14ac:dyDescent="0.3">
      <c r="A929" s="35">
        <v>909</v>
      </c>
      <c r="B929" s="17">
        <v>44701</v>
      </c>
      <c r="C929" s="18">
        <v>44704</v>
      </c>
      <c r="D929" s="31" t="s">
        <v>2481</v>
      </c>
      <c r="E929" s="20" t="s">
        <v>2509</v>
      </c>
      <c r="F929" s="20" t="s">
        <v>2538</v>
      </c>
      <c r="G929" s="36">
        <v>23928000</v>
      </c>
      <c r="H929" s="19">
        <v>44979</v>
      </c>
      <c r="I929" s="21" t="s">
        <v>352</v>
      </c>
      <c r="J929" s="34" t="s">
        <v>2612</v>
      </c>
      <c r="K929" s="22"/>
      <c r="L929" s="37">
        <v>0</v>
      </c>
      <c r="M929" s="25">
        <v>0</v>
      </c>
      <c r="N929" s="24">
        <f t="shared" si="59"/>
        <v>23928000</v>
      </c>
      <c r="O929" s="39">
        <v>0.24727272727272728</v>
      </c>
      <c r="P929" s="27"/>
      <c r="Q929" s="28"/>
      <c r="R929" s="38"/>
      <c r="T929" s="19">
        <v>44704</v>
      </c>
      <c r="V929" s="45">
        <f t="shared" si="60"/>
        <v>275</v>
      </c>
      <c r="W929" s="44">
        <v>44772</v>
      </c>
      <c r="X929" s="46">
        <f t="shared" si="61"/>
        <v>68</v>
      </c>
      <c r="Y929" s="47">
        <f t="shared" si="62"/>
        <v>0.24727272727272728</v>
      </c>
      <c r="AA929" s="44">
        <f>VLOOKUP(A929,'[2]BASE 2022'!$E$5:$EU$1115,87,0)</f>
        <v>0</v>
      </c>
      <c r="AB929" s="44">
        <f>VLOOKUP(A929,'[2]BASE 2022'!$E$5:$EU$1115,86,0)</f>
        <v>0</v>
      </c>
    </row>
    <row r="930" spans="1:28" ht="17.25" customHeight="1" x14ac:dyDescent="0.3">
      <c r="A930" s="35">
        <v>909</v>
      </c>
      <c r="B930" s="17">
        <v>44701</v>
      </c>
      <c r="C930" s="18">
        <v>44704</v>
      </c>
      <c r="D930" s="31" t="s">
        <v>2481</v>
      </c>
      <c r="E930" s="20" t="s">
        <v>2509</v>
      </c>
      <c r="F930" s="20" t="s">
        <v>2538</v>
      </c>
      <c r="G930" s="36">
        <v>3375000</v>
      </c>
      <c r="H930" s="19">
        <v>44979</v>
      </c>
      <c r="I930" s="21" t="s">
        <v>352</v>
      </c>
      <c r="J930" s="34" t="s">
        <v>2612</v>
      </c>
      <c r="K930" s="22"/>
      <c r="L930" s="37">
        <v>0</v>
      </c>
      <c r="M930" s="25">
        <v>0</v>
      </c>
      <c r="N930" s="24">
        <f t="shared" si="59"/>
        <v>3375000</v>
      </c>
      <c r="O930" s="39">
        <v>0.24727272727272728</v>
      </c>
      <c r="P930" s="27"/>
      <c r="Q930" s="28"/>
      <c r="R930" s="38"/>
      <c r="T930" s="19">
        <v>44704</v>
      </c>
      <c r="V930" s="45">
        <f t="shared" si="60"/>
        <v>275</v>
      </c>
      <c r="W930" s="44">
        <v>44772</v>
      </c>
      <c r="X930" s="46">
        <f t="shared" si="61"/>
        <v>68</v>
      </c>
      <c r="Y930" s="47">
        <f t="shared" si="62"/>
        <v>0.24727272727272728</v>
      </c>
      <c r="AA930" s="44">
        <f>VLOOKUP(A930,'[2]BASE 2022'!$E$5:$EU$1115,87,0)</f>
        <v>0</v>
      </c>
      <c r="AB930" s="44">
        <f>VLOOKUP(A930,'[2]BASE 2022'!$E$5:$EU$1115,86,0)</f>
        <v>0</v>
      </c>
    </row>
    <row r="931" spans="1:28" ht="17.25" customHeight="1" x14ac:dyDescent="0.3">
      <c r="A931" s="35">
        <v>909</v>
      </c>
      <c r="B931" s="17">
        <v>44701</v>
      </c>
      <c r="C931" s="18">
        <v>44704</v>
      </c>
      <c r="D931" s="31" t="s">
        <v>2481</v>
      </c>
      <c r="E931" s="20" t="s">
        <v>2509</v>
      </c>
      <c r="F931" s="20" t="s">
        <v>2538</v>
      </c>
      <c r="G931" s="36">
        <v>5000000</v>
      </c>
      <c r="H931" s="19">
        <v>44979</v>
      </c>
      <c r="I931" s="21" t="s">
        <v>352</v>
      </c>
      <c r="J931" s="34" t="s">
        <v>2612</v>
      </c>
      <c r="K931" s="22"/>
      <c r="L931" s="37">
        <v>0</v>
      </c>
      <c r="M931" s="25">
        <v>0</v>
      </c>
      <c r="N931" s="24">
        <f t="shared" si="59"/>
        <v>5000000</v>
      </c>
      <c r="O931" s="39">
        <v>0.24727272727272728</v>
      </c>
      <c r="P931" s="27"/>
      <c r="Q931" s="28"/>
      <c r="R931" s="38"/>
      <c r="T931" s="19">
        <v>44704</v>
      </c>
      <c r="V931" s="45">
        <f t="shared" si="60"/>
        <v>275</v>
      </c>
      <c r="W931" s="44">
        <v>44772</v>
      </c>
      <c r="X931" s="46">
        <f t="shared" si="61"/>
        <v>68</v>
      </c>
      <c r="Y931" s="47">
        <f t="shared" si="62"/>
        <v>0.24727272727272728</v>
      </c>
      <c r="AA931" s="44">
        <f>VLOOKUP(A931,'[2]BASE 2022'!$E$5:$EU$1115,87,0)</f>
        <v>0</v>
      </c>
      <c r="AB931" s="44">
        <f>VLOOKUP(A931,'[2]BASE 2022'!$E$5:$EU$1115,86,0)</f>
        <v>0</v>
      </c>
    </row>
    <row r="932" spans="1:28" ht="17.25" customHeight="1" x14ac:dyDescent="0.3">
      <c r="A932" s="35">
        <v>909</v>
      </c>
      <c r="B932" s="17">
        <v>44701</v>
      </c>
      <c r="C932" s="18">
        <v>44704</v>
      </c>
      <c r="D932" s="31" t="s">
        <v>2481</v>
      </c>
      <c r="E932" s="20" t="s">
        <v>2509</v>
      </c>
      <c r="F932" s="20" t="s">
        <v>2538</v>
      </c>
      <c r="G932" s="36">
        <v>15000000</v>
      </c>
      <c r="H932" s="19">
        <v>44979</v>
      </c>
      <c r="I932" s="21" t="s">
        <v>352</v>
      </c>
      <c r="J932" s="34" t="s">
        <v>2612</v>
      </c>
      <c r="K932" s="22"/>
      <c r="L932" s="37">
        <v>0</v>
      </c>
      <c r="M932" s="25">
        <v>0</v>
      </c>
      <c r="N932" s="24">
        <f t="shared" si="59"/>
        <v>15000000</v>
      </c>
      <c r="O932" s="39">
        <v>0.24727272727272728</v>
      </c>
      <c r="P932" s="27"/>
      <c r="Q932" s="28"/>
      <c r="R932" s="38"/>
      <c r="T932" s="19">
        <v>44704</v>
      </c>
      <c r="V932" s="45">
        <f t="shared" si="60"/>
        <v>275</v>
      </c>
      <c r="W932" s="44">
        <v>44772</v>
      </c>
      <c r="X932" s="46">
        <f t="shared" si="61"/>
        <v>68</v>
      </c>
      <c r="Y932" s="47">
        <f t="shared" si="62"/>
        <v>0.24727272727272728</v>
      </c>
      <c r="AA932" s="44">
        <f>VLOOKUP(A932,'[2]BASE 2022'!$E$5:$EU$1115,87,0)</f>
        <v>0</v>
      </c>
      <c r="AB932" s="44">
        <f>VLOOKUP(A932,'[2]BASE 2022'!$E$5:$EU$1115,86,0)</f>
        <v>0</v>
      </c>
    </row>
    <row r="933" spans="1:28" ht="17.25" customHeight="1" x14ac:dyDescent="0.3">
      <c r="A933" s="35">
        <v>909</v>
      </c>
      <c r="B933" s="17">
        <v>44701</v>
      </c>
      <c r="C933" s="18">
        <v>44704</v>
      </c>
      <c r="D933" s="31" t="s">
        <v>2481</v>
      </c>
      <c r="E933" s="20" t="s">
        <v>2509</v>
      </c>
      <c r="F933" s="20" t="s">
        <v>2538</v>
      </c>
      <c r="G933" s="36">
        <v>11857000</v>
      </c>
      <c r="H933" s="19">
        <v>44979</v>
      </c>
      <c r="I933" s="21" t="s">
        <v>352</v>
      </c>
      <c r="J933" s="34" t="s">
        <v>2612</v>
      </c>
      <c r="K933" s="22"/>
      <c r="L933" s="37">
        <v>0</v>
      </c>
      <c r="M933" s="25">
        <v>0</v>
      </c>
      <c r="N933" s="24">
        <f t="shared" si="59"/>
        <v>11857000</v>
      </c>
      <c r="O933" s="39">
        <v>0.24727272727272728</v>
      </c>
      <c r="P933" s="27"/>
      <c r="Q933" s="28"/>
      <c r="R933" s="38"/>
      <c r="T933" s="19">
        <v>44704</v>
      </c>
      <c r="V933" s="45">
        <f t="shared" si="60"/>
        <v>275</v>
      </c>
      <c r="W933" s="44">
        <v>44772</v>
      </c>
      <c r="X933" s="46">
        <f t="shared" si="61"/>
        <v>68</v>
      </c>
      <c r="Y933" s="47">
        <f t="shared" si="62"/>
        <v>0.24727272727272728</v>
      </c>
      <c r="AA933" s="44">
        <f>VLOOKUP(A933,'[2]BASE 2022'!$E$5:$EU$1115,87,0)</f>
        <v>0</v>
      </c>
      <c r="AB933" s="44">
        <f>VLOOKUP(A933,'[2]BASE 2022'!$E$5:$EU$1115,86,0)</f>
        <v>0</v>
      </c>
    </row>
    <row r="934" spans="1:28" ht="17.25" customHeight="1" x14ac:dyDescent="0.3">
      <c r="A934" s="35">
        <v>910</v>
      </c>
      <c r="B934" s="17">
        <v>44704</v>
      </c>
      <c r="C934" s="18">
        <v>44707</v>
      </c>
      <c r="D934" s="31" t="s">
        <v>2478</v>
      </c>
      <c r="E934" s="20" t="s">
        <v>2510</v>
      </c>
      <c r="F934" s="20" t="s">
        <v>2539</v>
      </c>
      <c r="G934" s="36">
        <v>50540000</v>
      </c>
      <c r="H934" s="19">
        <v>44737</v>
      </c>
      <c r="I934" s="21" t="s">
        <v>351</v>
      </c>
      <c r="J934" s="34" t="s">
        <v>2613</v>
      </c>
      <c r="K934" s="22"/>
      <c r="L934" s="37">
        <v>0</v>
      </c>
      <c r="M934" s="25">
        <v>0</v>
      </c>
      <c r="N934" s="24">
        <f t="shared" si="59"/>
        <v>50540000</v>
      </c>
      <c r="O934" s="39">
        <v>1</v>
      </c>
      <c r="P934" s="27"/>
      <c r="Q934" s="28"/>
      <c r="R934" s="38"/>
      <c r="T934" s="19">
        <v>44704</v>
      </c>
      <c r="V934" s="45">
        <f t="shared" si="60"/>
        <v>30</v>
      </c>
      <c r="W934" s="44">
        <v>44772</v>
      </c>
      <c r="X934" s="46">
        <f t="shared" si="61"/>
        <v>65</v>
      </c>
      <c r="Y934" s="47">
        <f t="shared" si="62"/>
        <v>2.1666666666666665</v>
      </c>
      <c r="AA934" s="44">
        <f>VLOOKUP(A934,'[2]BASE 2022'!$E$5:$EU$1115,87,0)</f>
        <v>0</v>
      </c>
      <c r="AB934" s="44">
        <f>VLOOKUP(A934,'[2]BASE 2022'!$E$5:$EU$1115,86,0)</f>
        <v>0</v>
      </c>
    </row>
    <row r="935" spans="1:28" ht="17.25" customHeight="1" x14ac:dyDescent="0.3">
      <c r="A935" s="35">
        <v>911</v>
      </c>
      <c r="B935" s="17">
        <v>44726</v>
      </c>
      <c r="C935" s="18">
        <v>44728</v>
      </c>
      <c r="D935" s="31" t="s">
        <v>2478</v>
      </c>
      <c r="E935" s="20" t="s">
        <v>2511</v>
      </c>
      <c r="F935" s="20" t="s">
        <v>2540</v>
      </c>
      <c r="G935" s="36">
        <v>16545760</v>
      </c>
      <c r="H935" s="19">
        <v>44925</v>
      </c>
      <c r="I935" s="21" t="s">
        <v>351</v>
      </c>
      <c r="J935" s="34" t="s">
        <v>2614</v>
      </c>
      <c r="K935" s="22"/>
      <c r="L935" s="37">
        <v>0</v>
      </c>
      <c r="M935" s="25">
        <v>0</v>
      </c>
      <c r="N935" s="24">
        <f t="shared" si="59"/>
        <v>16545760</v>
      </c>
      <c r="O935" s="39">
        <v>0.2233502538071066</v>
      </c>
      <c r="P935" s="27"/>
      <c r="Q935" s="28"/>
      <c r="R935" s="38"/>
      <c r="T935" s="19">
        <v>44726</v>
      </c>
      <c r="V935" s="45">
        <f t="shared" si="60"/>
        <v>197</v>
      </c>
      <c r="W935" s="44">
        <v>44772</v>
      </c>
      <c r="X935" s="46">
        <f t="shared" si="61"/>
        <v>44</v>
      </c>
      <c r="Y935" s="47">
        <f t="shared" si="62"/>
        <v>0.2233502538071066</v>
      </c>
      <c r="AA935" s="44">
        <f>VLOOKUP(A935,'[2]BASE 2022'!$E$5:$EU$1115,87,0)</f>
        <v>0</v>
      </c>
      <c r="AB935" s="44">
        <f>VLOOKUP(A935,'[2]BASE 2022'!$E$5:$EU$1115,86,0)</f>
        <v>0</v>
      </c>
    </row>
    <row r="936" spans="1:28" ht="17.25" customHeight="1" x14ac:dyDescent="0.3">
      <c r="A936" s="35">
        <v>912</v>
      </c>
      <c r="B936" s="17">
        <v>44726</v>
      </c>
      <c r="C936" s="18">
        <v>44727</v>
      </c>
      <c r="D936" s="31" t="s">
        <v>2482</v>
      </c>
      <c r="E936" s="20" t="s">
        <v>2512</v>
      </c>
      <c r="F936" s="20" t="s">
        <v>2541</v>
      </c>
      <c r="G936" s="36">
        <v>7782005</v>
      </c>
      <c r="H936" s="19">
        <v>45091</v>
      </c>
      <c r="I936" s="21" t="s">
        <v>352</v>
      </c>
      <c r="J936" s="34" t="s">
        <v>2615</v>
      </c>
      <c r="K936" s="22"/>
      <c r="L936" s="37">
        <v>0</v>
      </c>
      <c r="M936" s="25">
        <v>0</v>
      </c>
      <c r="N936" s="24">
        <f t="shared" si="59"/>
        <v>7782005</v>
      </c>
      <c r="O936" s="39">
        <v>0.12362637362637363</v>
      </c>
      <c r="P936" s="27"/>
      <c r="Q936" s="28"/>
      <c r="R936" s="38"/>
      <c r="T936" s="19">
        <v>44726</v>
      </c>
      <c r="V936" s="45">
        <f t="shared" si="60"/>
        <v>364</v>
      </c>
      <c r="W936" s="44">
        <v>44772</v>
      </c>
      <c r="X936" s="46">
        <f t="shared" si="61"/>
        <v>45</v>
      </c>
      <c r="Y936" s="47">
        <f t="shared" si="62"/>
        <v>0.12362637362637363</v>
      </c>
      <c r="AA936" s="44">
        <f>VLOOKUP(A936,'[2]BASE 2022'!$E$5:$EU$1115,87,0)</f>
        <v>0</v>
      </c>
      <c r="AB936" s="44">
        <f>VLOOKUP(A936,'[2]BASE 2022'!$E$5:$EU$1115,86,0)</f>
        <v>0</v>
      </c>
    </row>
    <row r="937" spans="1:28" ht="17.25" customHeight="1" x14ac:dyDescent="0.3">
      <c r="A937" s="35">
        <v>913</v>
      </c>
      <c r="B937" s="17">
        <v>44729</v>
      </c>
      <c r="C937" s="18">
        <v>44742</v>
      </c>
      <c r="D937" s="31" t="s">
        <v>2479</v>
      </c>
      <c r="E937" s="20" t="s">
        <v>2513</v>
      </c>
      <c r="F937" s="20" t="s">
        <v>2542</v>
      </c>
      <c r="G937" s="36">
        <v>6783000</v>
      </c>
      <c r="H937" s="19">
        <v>45106</v>
      </c>
      <c r="I937" s="21" t="s">
        <v>351</v>
      </c>
      <c r="J937" s="34" t="s">
        <v>2616</v>
      </c>
      <c r="K937" s="22"/>
      <c r="L937" s="37">
        <v>0</v>
      </c>
      <c r="M937" s="25">
        <v>0</v>
      </c>
      <c r="N937" s="24">
        <f t="shared" si="59"/>
        <v>6783000</v>
      </c>
      <c r="O937" s="39">
        <v>8.2417582417582416E-2</v>
      </c>
      <c r="P937" s="27"/>
      <c r="Q937" s="28"/>
      <c r="R937" s="38"/>
      <c r="T937" s="19">
        <v>44733</v>
      </c>
      <c r="V937" s="45">
        <f t="shared" si="60"/>
        <v>364</v>
      </c>
      <c r="W937" s="44">
        <v>44772</v>
      </c>
      <c r="X937" s="46">
        <f t="shared" si="61"/>
        <v>30</v>
      </c>
      <c r="Y937" s="47">
        <f t="shared" si="62"/>
        <v>8.2417582417582416E-2</v>
      </c>
      <c r="AA937" s="44">
        <f>VLOOKUP(A937,'[2]BASE 2022'!$E$5:$EU$1115,87,0)</f>
        <v>0</v>
      </c>
      <c r="AB937" s="44">
        <f>VLOOKUP(A937,'[2]BASE 2022'!$E$5:$EU$1115,86,0)</f>
        <v>0</v>
      </c>
    </row>
    <row r="938" spans="1:28" ht="17.25" customHeight="1" x14ac:dyDescent="0.3">
      <c r="A938" s="35">
        <v>914</v>
      </c>
      <c r="B938" s="17">
        <v>44736</v>
      </c>
      <c r="C938" s="18">
        <v>44740</v>
      </c>
      <c r="D938" s="31" t="s">
        <v>2608</v>
      </c>
      <c r="E938" s="20" t="s">
        <v>2486</v>
      </c>
      <c r="F938" s="20" t="s">
        <v>2543</v>
      </c>
      <c r="G938" s="36">
        <v>633552612</v>
      </c>
      <c r="H938" s="19">
        <v>44933</v>
      </c>
      <c r="I938" s="21" t="s">
        <v>351</v>
      </c>
      <c r="J938" s="34" t="s">
        <v>2617</v>
      </c>
      <c r="K938" s="22"/>
      <c r="L938" s="37">
        <v>0</v>
      </c>
      <c r="M938" s="25">
        <v>0</v>
      </c>
      <c r="N938" s="24">
        <f t="shared" si="59"/>
        <v>633552612</v>
      </c>
      <c r="O938" s="39">
        <v>0.16580310880829016</v>
      </c>
      <c r="P938" s="27"/>
      <c r="Q938" s="28"/>
      <c r="R938" s="38"/>
      <c r="T938" s="19">
        <v>44736</v>
      </c>
      <c r="V938" s="45">
        <f t="shared" si="60"/>
        <v>193</v>
      </c>
      <c r="W938" s="44">
        <v>44772</v>
      </c>
      <c r="X938" s="46">
        <f t="shared" si="61"/>
        <v>32</v>
      </c>
      <c r="Y938" s="47">
        <f t="shared" si="62"/>
        <v>0.16580310880829016</v>
      </c>
      <c r="AA938" s="44">
        <f>VLOOKUP(A938,'[2]BASE 2022'!$E$5:$EU$1115,87,0)</f>
        <v>0</v>
      </c>
      <c r="AB938" s="44">
        <f>VLOOKUP(A938,'[2]BASE 2022'!$E$5:$EU$1115,86,0)</f>
        <v>0</v>
      </c>
    </row>
    <row r="939" spans="1:28" ht="17.25" customHeight="1" x14ac:dyDescent="0.3">
      <c r="A939" s="35">
        <v>915</v>
      </c>
      <c r="B939" s="17">
        <v>44740</v>
      </c>
      <c r="C939" s="18">
        <v>44756</v>
      </c>
      <c r="D939" s="31" t="s">
        <v>2479</v>
      </c>
      <c r="E939" s="20" t="s">
        <v>2514</v>
      </c>
      <c r="F939" s="20" t="s">
        <v>2544</v>
      </c>
      <c r="G939" s="36">
        <v>17459000</v>
      </c>
      <c r="H939" s="19">
        <v>45120</v>
      </c>
      <c r="I939" s="21" t="s">
        <v>351</v>
      </c>
      <c r="J939" s="34" t="s">
        <v>2618</v>
      </c>
      <c r="K939" s="22"/>
      <c r="L939" s="37">
        <v>0</v>
      </c>
      <c r="M939" s="25">
        <v>0</v>
      </c>
      <c r="N939" s="24">
        <f t="shared" si="59"/>
        <v>17459000</v>
      </c>
      <c r="O939" s="39">
        <v>4.3956043956043959E-2</v>
      </c>
      <c r="P939" s="27"/>
      <c r="Q939" s="28"/>
      <c r="R939" s="38"/>
      <c r="T939" s="19">
        <v>44741</v>
      </c>
      <c r="V939" s="45">
        <f t="shared" si="60"/>
        <v>364</v>
      </c>
      <c r="W939" s="44">
        <v>44772</v>
      </c>
      <c r="X939" s="46">
        <f t="shared" si="61"/>
        <v>16</v>
      </c>
      <c r="Y939" s="47">
        <f t="shared" si="62"/>
        <v>4.3956043956043959E-2</v>
      </c>
      <c r="AA939" s="44">
        <f>VLOOKUP(A939,'[2]BASE 2022'!$E$5:$EU$1115,87,0)</f>
        <v>0</v>
      </c>
      <c r="AB939" s="44">
        <f>VLOOKUP(A939,'[2]BASE 2022'!$E$5:$EU$1115,86,0)</f>
        <v>0</v>
      </c>
    </row>
    <row r="940" spans="1:28" ht="17.25" customHeight="1" x14ac:dyDescent="0.3">
      <c r="A940" s="35">
        <v>916</v>
      </c>
      <c r="B940" s="17">
        <v>44742</v>
      </c>
      <c r="C940" s="18">
        <v>44753</v>
      </c>
      <c r="D940" s="31" t="s">
        <v>2478</v>
      </c>
      <c r="E940" s="20" t="s">
        <v>2515</v>
      </c>
      <c r="F940" s="20" t="s">
        <v>2545</v>
      </c>
      <c r="G940" s="36">
        <v>1379298412</v>
      </c>
      <c r="H940" s="19">
        <v>44936</v>
      </c>
      <c r="I940" s="21" t="s">
        <v>351</v>
      </c>
      <c r="J940" s="34" t="s">
        <v>2619</v>
      </c>
      <c r="K940" s="22"/>
      <c r="L940" s="37">
        <v>0</v>
      </c>
      <c r="M940" s="25">
        <v>0</v>
      </c>
      <c r="N940" s="24">
        <f t="shared" si="59"/>
        <v>1379298412</v>
      </c>
      <c r="O940" s="39">
        <v>0.10382513661202186</v>
      </c>
      <c r="P940" s="27"/>
      <c r="Q940" s="28"/>
      <c r="R940" s="38"/>
      <c r="T940" s="19">
        <v>44742</v>
      </c>
      <c r="V940" s="45">
        <f t="shared" si="60"/>
        <v>183</v>
      </c>
      <c r="W940" s="44">
        <v>44772</v>
      </c>
      <c r="X940" s="46">
        <f t="shared" si="61"/>
        <v>19</v>
      </c>
      <c r="Y940" s="47">
        <f t="shared" si="62"/>
        <v>0.10382513661202186</v>
      </c>
      <c r="AA940" s="44">
        <f>VLOOKUP(A940,'[2]BASE 2022'!$E$5:$EU$1115,87,0)</f>
        <v>0</v>
      </c>
      <c r="AB940" s="44">
        <f>VLOOKUP(A940,'[2]BASE 2022'!$E$5:$EU$1115,86,0)</f>
        <v>0</v>
      </c>
    </row>
    <row r="941" spans="1:28" ht="17.25" customHeight="1" x14ac:dyDescent="0.3">
      <c r="A941" s="35">
        <v>917</v>
      </c>
      <c r="B941" s="17">
        <v>44748</v>
      </c>
      <c r="C941" s="18">
        <v>44756</v>
      </c>
      <c r="D941" s="31" t="s">
        <v>2478</v>
      </c>
      <c r="E941" s="20" t="s">
        <v>2516</v>
      </c>
      <c r="F941" s="20" t="s">
        <v>2546</v>
      </c>
      <c r="G941" s="36">
        <v>2511571507</v>
      </c>
      <c r="H941" s="19">
        <v>44939</v>
      </c>
      <c r="I941" s="21" t="s">
        <v>351</v>
      </c>
      <c r="J941" s="34" t="s">
        <v>2620</v>
      </c>
      <c r="K941" s="22"/>
      <c r="L941" s="37">
        <v>0</v>
      </c>
      <c r="M941" s="25">
        <v>0</v>
      </c>
      <c r="N941" s="24">
        <f t="shared" si="59"/>
        <v>2511571507</v>
      </c>
      <c r="O941" s="39">
        <v>8.7431693989071038E-2</v>
      </c>
      <c r="P941" s="27"/>
      <c r="Q941" s="28"/>
      <c r="R941" s="38"/>
      <c r="T941" s="19">
        <v>44753</v>
      </c>
      <c r="V941" s="45">
        <f t="shared" si="60"/>
        <v>183</v>
      </c>
      <c r="W941" s="44">
        <v>44772</v>
      </c>
      <c r="X941" s="46">
        <f t="shared" si="61"/>
        <v>16</v>
      </c>
      <c r="Y941" s="47">
        <f t="shared" si="62"/>
        <v>8.7431693989071038E-2</v>
      </c>
      <c r="AA941" s="44">
        <f>VLOOKUP(A941,'[2]BASE 2022'!$E$5:$EU$1115,87,0)</f>
        <v>0</v>
      </c>
      <c r="AB941" s="44">
        <f>VLOOKUP(A941,'[2]BASE 2022'!$E$5:$EU$1115,86,0)</f>
        <v>0</v>
      </c>
    </row>
    <row r="942" spans="1:28" ht="17.25" customHeight="1" x14ac:dyDescent="0.3">
      <c r="A942" s="35">
        <v>92663</v>
      </c>
      <c r="B942" s="17">
        <v>44741</v>
      </c>
      <c r="C942" s="18">
        <v>44743</v>
      </c>
      <c r="D942" s="31" t="s">
        <v>2481</v>
      </c>
      <c r="E942" s="20" t="s">
        <v>2517</v>
      </c>
      <c r="F942" s="20" t="s">
        <v>2547</v>
      </c>
      <c r="G942" s="36">
        <v>297401051</v>
      </c>
      <c r="H942" s="19">
        <v>44895</v>
      </c>
      <c r="I942" s="21" t="s">
        <v>351</v>
      </c>
      <c r="J942" s="34" t="s">
        <v>2621</v>
      </c>
      <c r="K942" s="22"/>
      <c r="L942" s="37">
        <v>0</v>
      </c>
      <c r="M942" s="25">
        <v>0</v>
      </c>
      <c r="N942" s="24">
        <f t="shared" si="59"/>
        <v>297401051</v>
      </c>
      <c r="O942" s="39">
        <v>0.19078947368421054</v>
      </c>
      <c r="P942" s="27"/>
      <c r="Q942" s="28"/>
      <c r="R942" s="38"/>
      <c r="T942" s="19">
        <v>44742</v>
      </c>
      <c r="V942" s="45">
        <f t="shared" si="60"/>
        <v>152</v>
      </c>
      <c r="W942" s="44">
        <v>44772</v>
      </c>
      <c r="X942" s="46">
        <f t="shared" si="61"/>
        <v>29</v>
      </c>
      <c r="Y942" s="47">
        <f t="shared" si="62"/>
        <v>0.19078947368421054</v>
      </c>
      <c r="AA942" s="44">
        <f>VLOOKUP(A942,'[2]BASE 2022'!$E$5:$EU$1115,87,0)</f>
        <v>0</v>
      </c>
      <c r="AB942" s="44">
        <f>VLOOKUP(A942,'[2]BASE 2022'!$E$5:$EU$1115,86,0)</f>
        <v>0</v>
      </c>
    </row>
    <row r="943" spans="1:28" ht="17.25" customHeight="1" x14ac:dyDescent="0.3">
      <c r="A943" s="35">
        <v>918</v>
      </c>
      <c r="B943" s="17">
        <v>44748</v>
      </c>
      <c r="C943" s="18">
        <v>44750</v>
      </c>
      <c r="D943" s="31" t="s">
        <v>2476</v>
      </c>
      <c r="E943" s="20" t="s">
        <v>2518</v>
      </c>
      <c r="F943" s="20" t="s">
        <v>2548</v>
      </c>
      <c r="G943" s="36">
        <v>48000000</v>
      </c>
      <c r="H943" s="19">
        <v>44933</v>
      </c>
      <c r="I943" s="21" t="s">
        <v>351</v>
      </c>
      <c r="J943" s="34" t="s">
        <v>2622</v>
      </c>
      <c r="K943" s="22"/>
      <c r="L943" s="37">
        <v>0</v>
      </c>
      <c r="M943" s="25">
        <v>0</v>
      </c>
      <c r="N943" s="24">
        <f t="shared" si="59"/>
        <v>48000000</v>
      </c>
      <c r="O943" s="39">
        <v>0.12021857923497267</v>
      </c>
      <c r="P943" s="27"/>
      <c r="Q943" s="28"/>
      <c r="R943" s="38"/>
      <c r="T943" s="19">
        <v>44749</v>
      </c>
      <c r="V943" s="45">
        <f t="shared" si="60"/>
        <v>183</v>
      </c>
      <c r="W943" s="44">
        <v>44772</v>
      </c>
      <c r="X943" s="46">
        <f t="shared" si="61"/>
        <v>22</v>
      </c>
      <c r="Y943" s="47">
        <f t="shared" si="62"/>
        <v>0.12021857923497267</v>
      </c>
      <c r="AA943" s="44">
        <f>VLOOKUP(A943,'[2]BASE 2022'!$E$5:$EU$1115,87,0)</f>
        <v>0</v>
      </c>
      <c r="AB943" s="44">
        <f>VLOOKUP(A943,'[2]BASE 2022'!$E$5:$EU$1115,86,0)</f>
        <v>0</v>
      </c>
    </row>
    <row r="944" spans="1:28" ht="17.25" customHeight="1" x14ac:dyDescent="0.3">
      <c r="A944" s="35">
        <v>919</v>
      </c>
      <c r="B944" s="17">
        <v>44749</v>
      </c>
      <c r="C944" s="18">
        <v>44753</v>
      </c>
      <c r="D944" s="31" t="s">
        <v>2476</v>
      </c>
      <c r="E944" s="20" t="s">
        <v>19</v>
      </c>
      <c r="F944" s="20" t="s">
        <v>2549</v>
      </c>
      <c r="G944" s="36">
        <v>41577667</v>
      </c>
      <c r="H944" s="19">
        <v>44929</v>
      </c>
      <c r="I944" s="21" t="s">
        <v>351</v>
      </c>
      <c r="J944" s="34" t="s">
        <v>2623</v>
      </c>
      <c r="K944" s="22"/>
      <c r="L944" s="37">
        <v>0</v>
      </c>
      <c r="M944" s="25">
        <v>0</v>
      </c>
      <c r="N944" s="24">
        <f t="shared" si="59"/>
        <v>41577667</v>
      </c>
      <c r="O944" s="39">
        <v>0.10795454545454546</v>
      </c>
      <c r="P944" s="27"/>
      <c r="Q944" s="28"/>
      <c r="R944" s="38"/>
      <c r="T944" s="19">
        <v>44750</v>
      </c>
      <c r="V944" s="45">
        <f t="shared" si="60"/>
        <v>176</v>
      </c>
      <c r="W944" s="44">
        <v>44772</v>
      </c>
      <c r="X944" s="46">
        <f t="shared" si="61"/>
        <v>19</v>
      </c>
      <c r="Y944" s="47">
        <f t="shared" si="62"/>
        <v>0.10795454545454546</v>
      </c>
      <c r="AA944" s="44">
        <f>VLOOKUP(A944,'[2]BASE 2022'!$E$5:$EU$1115,87,0)</f>
        <v>0</v>
      </c>
      <c r="AB944" s="44">
        <f>VLOOKUP(A944,'[2]BASE 2022'!$E$5:$EU$1115,86,0)</f>
        <v>0</v>
      </c>
    </row>
    <row r="945" spans="1:28" ht="17.25" customHeight="1" x14ac:dyDescent="0.3">
      <c r="A945" s="35">
        <v>920</v>
      </c>
      <c r="B945" s="17">
        <v>44749</v>
      </c>
      <c r="C945" s="18">
        <v>44750</v>
      </c>
      <c r="D945" s="31" t="s">
        <v>2476</v>
      </c>
      <c r="E945" s="20" t="s">
        <v>553</v>
      </c>
      <c r="F945" s="20" t="s">
        <v>2550</v>
      </c>
      <c r="G945" s="36">
        <v>78000000</v>
      </c>
      <c r="H945" s="19">
        <v>44933</v>
      </c>
      <c r="I945" s="21" t="s">
        <v>351</v>
      </c>
      <c r="J945" s="34" t="s">
        <v>2624</v>
      </c>
      <c r="K945" s="22"/>
      <c r="L945" s="37">
        <v>0</v>
      </c>
      <c r="M945" s="25">
        <v>0</v>
      </c>
      <c r="N945" s="24">
        <f t="shared" si="59"/>
        <v>78000000</v>
      </c>
      <c r="O945" s="39">
        <v>0.12021857923497267</v>
      </c>
      <c r="P945" s="27"/>
      <c r="Q945" s="28"/>
      <c r="R945" s="38"/>
      <c r="T945" s="19">
        <v>44750</v>
      </c>
      <c r="V945" s="45">
        <f t="shared" si="60"/>
        <v>183</v>
      </c>
      <c r="W945" s="44">
        <v>44772</v>
      </c>
      <c r="X945" s="46">
        <f t="shared" si="61"/>
        <v>22</v>
      </c>
      <c r="Y945" s="47">
        <f t="shared" si="62"/>
        <v>0.12021857923497267</v>
      </c>
      <c r="AA945" s="44">
        <f>VLOOKUP(A945,'[2]BASE 2022'!$E$5:$EU$1115,87,0)</f>
        <v>0</v>
      </c>
      <c r="AB945" s="44">
        <f>VLOOKUP(A945,'[2]BASE 2022'!$E$5:$EU$1115,86,0)</f>
        <v>0</v>
      </c>
    </row>
    <row r="946" spans="1:28" ht="17.25" customHeight="1" x14ac:dyDescent="0.3">
      <c r="A946" s="35">
        <v>921</v>
      </c>
      <c r="B946" s="17">
        <v>44750</v>
      </c>
      <c r="C946" s="18">
        <v>44763</v>
      </c>
      <c r="D946" s="31" t="s">
        <v>2476</v>
      </c>
      <c r="E946" s="20" t="s">
        <v>2519</v>
      </c>
      <c r="F946" s="20" t="s">
        <v>2551</v>
      </c>
      <c r="G946" s="36">
        <v>13783333</v>
      </c>
      <c r="H946" s="19">
        <v>44814</v>
      </c>
      <c r="I946" s="21" t="s">
        <v>351</v>
      </c>
      <c r="J946" s="34" t="s">
        <v>2625</v>
      </c>
      <c r="K946" s="22"/>
      <c r="L946" s="37">
        <v>0</v>
      </c>
      <c r="M946" s="25">
        <v>0</v>
      </c>
      <c r="N946" s="24">
        <f t="shared" si="59"/>
        <v>13783333</v>
      </c>
      <c r="O946" s="39">
        <v>0.17647058823529413</v>
      </c>
      <c r="P946" s="27"/>
      <c r="Q946" s="28"/>
      <c r="R946" s="38"/>
      <c r="T946" s="19">
        <v>44753</v>
      </c>
      <c r="V946" s="45">
        <f t="shared" si="60"/>
        <v>51</v>
      </c>
      <c r="W946" s="44">
        <v>44772</v>
      </c>
      <c r="X946" s="46">
        <f t="shared" si="61"/>
        <v>9</v>
      </c>
      <c r="Y946" s="47">
        <f t="shared" si="62"/>
        <v>0.17647058823529413</v>
      </c>
      <c r="AA946" s="44">
        <f>VLOOKUP(A946,'[2]BASE 2022'!$E$5:$EU$1115,87,0)</f>
        <v>0</v>
      </c>
      <c r="AB946" s="44">
        <f>VLOOKUP(A946,'[2]BASE 2022'!$E$5:$EU$1115,86,0)</f>
        <v>0</v>
      </c>
    </row>
    <row r="947" spans="1:28" ht="17.25" customHeight="1" x14ac:dyDescent="0.3">
      <c r="A947" s="35">
        <v>922</v>
      </c>
      <c r="B947" s="17">
        <v>44749</v>
      </c>
      <c r="C947" s="18">
        <v>44753</v>
      </c>
      <c r="D947" s="31" t="s">
        <v>2477</v>
      </c>
      <c r="E947" s="20" t="s">
        <v>2520</v>
      </c>
      <c r="F947" s="20" t="s">
        <v>2552</v>
      </c>
      <c r="G947" s="36">
        <v>28026000</v>
      </c>
      <c r="H947" s="19">
        <v>44929</v>
      </c>
      <c r="I947" s="21" t="s">
        <v>351</v>
      </c>
      <c r="J947" s="34" t="s">
        <v>2626</v>
      </c>
      <c r="K947" s="22"/>
      <c r="L947" s="37">
        <v>0</v>
      </c>
      <c r="M947" s="25">
        <v>0</v>
      </c>
      <c r="N947" s="24">
        <f t="shared" si="59"/>
        <v>28026000</v>
      </c>
      <c r="O947" s="39">
        <v>0.10795454545454546</v>
      </c>
      <c r="P947" s="27"/>
      <c r="Q947" s="28"/>
      <c r="R947" s="38"/>
      <c r="T947" s="19">
        <v>44750</v>
      </c>
      <c r="V947" s="45">
        <f t="shared" si="60"/>
        <v>176</v>
      </c>
      <c r="W947" s="44">
        <v>44772</v>
      </c>
      <c r="X947" s="46">
        <f t="shared" si="61"/>
        <v>19</v>
      </c>
      <c r="Y947" s="47">
        <f t="shared" si="62"/>
        <v>0.10795454545454546</v>
      </c>
      <c r="AA947" s="44">
        <f>VLOOKUP(A947,'[2]BASE 2022'!$E$5:$EU$1115,87,0)</f>
        <v>0</v>
      </c>
      <c r="AB947" s="44">
        <f>VLOOKUP(A947,'[2]BASE 2022'!$E$5:$EU$1115,86,0)</f>
        <v>0</v>
      </c>
    </row>
    <row r="948" spans="1:28" ht="17.25" customHeight="1" x14ac:dyDescent="0.3">
      <c r="A948" s="35">
        <v>923</v>
      </c>
      <c r="B948" s="17">
        <v>44754</v>
      </c>
      <c r="C948" s="18">
        <v>44755</v>
      </c>
      <c r="D948" s="31" t="s">
        <v>2476</v>
      </c>
      <c r="E948" s="20" t="s">
        <v>2521</v>
      </c>
      <c r="F948" s="20" t="s">
        <v>2553</v>
      </c>
      <c r="G948" s="36">
        <v>44032500</v>
      </c>
      <c r="H948" s="19">
        <v>44929</v>
      </c>
      <c r="I948" s="21" t="s">
        <v>351</v>
      </c>
      <c r="J948" s="34" t="s">
        <v>2627</v>
      </c>
      <c r="K948" s="22"/>
      <c r="L948" s="37">
        <v>0</v>
      </c>
      <c r="M948" s="25">
        <v>0</v>
      </c>
      <c r="N948" s="24">
        <f t="shared" si="59"/>
        <v>44032500</v>
      </c>
      <c r="O948" s="39">
        <v>9.7701149425287362E-2</v>
      </c>
      <c r="P948" s="27"/>
      <c r="Q948" s="28"/>
      <c r="R948" s="38"/>
      <c r="T948" s="19">
        <v>44754</v>
      </c>
      <c r="V948" s="45">
        <f t="shared" si="60"/>
        <v>174</v>
      </c>
      <c r="W948" s="44">
        <v>44772</v>
      </c>
      <c r="X948" s="46">
        <f t="shared" si="61"/>
        <v>17</v>
      </c>
      <c r="Y948" s="47">
        <f t="shared" si="62"/>
        <v>9.7701149425287362E-2</v>
      </c>
      <c r="AA948" s="44">
        <f>VLOOKUP(A948,'[2]BASE 2022'!$E$5:$EU$1115,87,0)</f>
        <v>0</v>
      </c>
      <c r="AB948" s="44">
        <f>VLOOKUP(A948,'[2]BASE 2022'!$E$5:$EU$1115,86,0)</f>
        <v>0</v>
      </c>
    </row>
    <row r="949" spans="1:28" ht="17.25" customHeight="1" x14ac:dyDescent="0.3">
      <c r="A949" s="35">
        <v>924</v>
      </c>
      <c r="B949" s="17">
        <v>44754</v>
      </c>
      <c r="C949" s="18">
        <v>44754</v>
      </c>
      <c r="D949" s="31" t="s">
        <v>2476</v>
      </c>
      <c r="E949" s="20" t="s">
        <v>239</v>
      </c>
      <c r="F949" s="20" t="s">
        <v>650</v>
      </c>
      <c r="G949" s="36">
        <v>32100000</v>
      </c>
      <c r="H949" s="19">
        <v>44937</v>
      </c>
      <c r="I949" s="21" t="s">
        <v>351</v>
      </c>
      <c r="J949" s="34" t="s">
        <v>2628</v>
      </c>
      <c r="K949" s="22"/>
      <c r="L949" s="37">
        <v>0</v>
      </c>
      <c r="M949" s="25">
        <v>0</v>
      </c>
      <c r="N949" s="24">
        <f t="shared" si="59"/>
        <v>32100000</v>
      </c>
      <c r="O949" s="39">
        <v>9.8360655737704916E-2</v>
      </c>
      <c r="P949" s="27"/>
      <c r="Q949" s="28"/>
      <c r="R949" s="38"/>
      <c r="T949" s="19">
        <v>44754</v>
      </c>
      <c r="V949" s="45">
        <f t="shared" si="60"/>
        <v>183</v>
      </c>
      <c r="W949" s="44">
        <v>44772</v>
      </c>
      <c r="X949" s="46">
        <f t="shared" si="61"/>
        <v>18</v>
      </c>
      <c r="Y949" s="47">
        <f t="shared" si="62"/>
        <v>9.8360655737704916E-2</v>
      </c>
      <c r="AA949" s="44">
        <f>VLOOKUP(A949,'[2]BASE 2022'!$E$5:$EU$1115,87,0)</f>
        <v>0</v>
      </c>
      <c r="AB949" s="44">
        <f>VLOOKUP(A949,'[2]BASE 2022'!$E$5:$EU$1115,86,0)</f>
        <v>0</v>
      </c>
    </row>
    <row r="950" spans="1:28" ht="17.25" customHeight="1" x14ac:dyDescent="0.3">
      <c r="A950" s="35">
        <v>925</v>
      </c>
      <c r="B950" s="17">
        <v>44754</v>
      </c>
      <c r="C950" s="18">
        <v>44754</v>
      </c>
      <c r="D950" s="31" t="s">
        <v>2476</v>
      </c>
      <c r="E950" s="20" t="s">
        <v>2492</v>
      </c>
      <c r="F950" s="20" t="s">
        <v>650</v>
      </c>
      <c r="G950" s="36">
        <v>37080000</v>
      </c>
      <c r="H950" s="19">
        <v>44937</v>
      </c>
      <c r="I950" s="21" t="s">
        <v>351</v>
      </c>
      <c r="J950" s="34" t="s">
        <v>2629</v>
      </c>
      <c r="K950" s="22"/>
      <c r="L950" s="37">
        <v>0</v>
      </c>
      <c r="M950" s="25">
        <v>0</v>
      </c>
      <c r="N950" s="24">
        <f t="shared" si="59"/>
        <v>37080000</v>
      </c>
      <c r="O950" s="39">
        <v>9.8360655737704916E-2</v>
      </c>
      <c r="P950" s="27"/>
      <c r="Q950" s="28"/>
      <c r="R950" s="38"/>
      <c r="T950" s="19">
        <v>44754</v>
      </c>
      <c r="V950" s="45">
        <f t="shared" si="60"/>
        <v>183</v>
      </c>
      <c r="W950" s="44">
        <v>44772</v>
      </c>
      <c r="X950" s="46">
        <f t="shared" si="61"/>
        <v>18</v>
      </c>
      <c r="Y950" s="47">
        <f t="shared" si="62"/>
        <v>9.8360655737704916E-2</v>
      </c>
      <c r="AA950" s="44">
        <f>VLOOKUP(A950,'[2]BASE 2022'!$E$5:$EU$1115,87,0)</f>
        <v>0</v>
      </c>
      <c r="AB950" s="44">
        <f>VLOOKUP(A950,'[2]BASE 2022'!$E$5:$EU$1115,86,0)</f>
        <v>0</v>
      </c>
    </row>
    <row r="951" spans="1:28" ht="17.25" customHeight="1" x14ac:dyDescent="0.3">
      <c r="A951" s="35">
        <v>926</v>
      </c>
      <c r="B951" s="17">
        <v>44755</v>
      </c>
      <c r="C951" s="18">
        <v>44755</v>
      </c>
      <c r="D951" s="31" t="s">
        <v>2476</v>
      </c>
      <c r="E951" s="20" t="s">
        <v>156</v>
      </c>
      <c r="F951" s="20" t="s">
        <v>650</v>
      </c>
      <c r="G951" s="36">
        <v>44700000</v>
      </c>
      <c r="H951" s="19">
        <v>44938</v>
      </c>
      <c r="I951" s="21" t="s">
        <v>351</v>
      </c>
      <c r="J951" s="34" t="s">
        <v>2630</v>
      </c>
      <c r="K951" s="22"/>
      <c r="L951" s="37">
        <v>0</v>
      </c>
      <c r="M951" s="25">
        <v>0</v>
      </c>
      <c r="N951" s="24">
        <f t="shared" si="59"/>
        <v>44700000</v>
      </c>
      <c r="O951" s="39">
        <v>9.2896174863387984E-2</v>
      </c>
      <c r="P951" s="27"/>
      <c r="Q951" s="28"/>
      <c r="R951" s="38"/>
      <c r="T951" s="19">
        <v>44755</v>
      </c>
      <c r="V951" s="45">
        <f t="shared" si="60"/>
        <v>183</v>
      </c>
      <c r="W951" s="44">
        <v>44772</v>
      </c>
      <c r="X951" s="46">
        <f t="shared" si="61"/>
        <v>17</v>
      </c>
      <c r="Y951" s="47">
        <f t="shared" si="62"/>
        <v>9.2896174863387984E-2</v>
      </c>
      <c r="AA951" s="44">
        <f>VLOOKUP(A951,'[2]BASE 2022'!$E$5:$EU$1115,87,0)</f>
        <v>0</v>
      </c>
      <c r="AB951" s="44">
        <f>VLOOKUP(A951,'[2]BASE 2022'!$E$5:$EU$1115,86,0)</f>
        <v>0</v>
      </c>
    </row>
    <row r="952" spans="1:28" ht="17.25" customHeight="1" x14ac:dyDescent="0.3">
      <c r="A952" s="35">
        <v>927</v>
      </c>
      <c r="B952" s="17">
        <v>44769</v>
      </c>
      <c r="C952" s="18">
        <v>44770</v>
      </c>
      <c r="D952" s="31" t="s">
        <v>2476</v>
      </c>
      <c r="E952" s="20" t="s">
        <v>487</v>
      </c>
      <c r="F952" s="20" t="s">
        <v>2554</v>
      </c>
      <c r="G952" s="36">
        <v>38203333</v>
      </c>
      <c r="H952" s="19">
        <v>44930</v>
      </c>
      <c r="I952" s="21" t="s">
        <v>351</v>
      </c>
      <c r="J952" s="34" t="s">
        <v>2631</v>
      </c>
      <c r="K952" s="22"/>
      <c r="L952" s="37">
        <v>0</v>
      </c>
      <c r="M952" s="25">
        <v>0</v>
      </c>
      <c r="N952" s="24">
        <f t="shared" si="59"/>
        <v>38203333</v>
      </c>
      <c r="O952" s="39">
        <v>1.2500000000000001E-2</v>
      </c>
      <c r="P952" s="27"/>
      <c r="Q952" s="28"/>
      <c r="R952" s="38"/>
      <c r="T952" s="19">
        <v>44769</v>
      </c>
      <c r="V952" s="45">
        <f t="shared" si="60"/>
        <v>160</v>
      </c>
      <c r="W952" s="44">
        <v>44772</v>
      </c>
      <c r="X952" s="46">
        <f t="shared" si="61"/>
        <v>2</v>
      </c>
      <c r="Y952" s="47">
        <f t="shared" si="62"/>
        <v>1.2500000000000001E-2</v>
      </c>
      <c r="AA952" s="44">
        <f>VLOOKUP(A952,'[2]BASE 2022'!$E$5:$EU$1115,87,0)</f>
        <v>0</v>
      </c>
      <c r="AB952" s="44">
        <f>VLOOKUP(A952,'[2]BASE 2022'!$E$5:$EU$1115,86,0)</f>
        <v>0</v>
      </c>
    </row>
    <row r="953" spans="1:28" ht="17.25" customHeight="1" x14ac:dyDescent="0.3">
      <c r="A953" s="35">
        <v>928</v>
      </c>
      <c r="B953" s="17">
        <v>44755</v>
      </c>
      <c r="C953" s="18">
        <v>44756</v>
      </c>
      <c r="D953" s="31" t="s">
        <v>2476</v>
      </c>
      <c r="E953" s="20" t="s">
        <v>2372</v>
      </c>
      <c r="F953" s="20" t="s">
        <v>2555</v>
      </c>
      <c r="G953" s="36">
        <v>29066600</v>
      </c>
      <c r="H953" s="19">
        <v>44924</v>
      </c>
      <c r="I953" s="21" t="s">
        <v>351</v>
      </c>
      <c r="J953" s="34" t="s">
        <v>2632</v>
      </c>
      <c r="K953" s="22"/>
      <c r="L953" s="37">
        <v>0</v>
      </c>
      <c r="M953" s="25">
        <v>0</v>
      </c>
      <c r="N953" s="24">
        <f t="shared" si="59"/>
        <v>29066600</v>
      </c>
      <c r="O953" s="39">
        <v>9.5238095238095233E-2</v>
      </c>
      <c r="P953" s="27"/>
      <c r="Q953" s="28"/>
      <c r="R953" s="38"/>
      <c r="T953" s="19">
        <v>44756</v>
      </c>
      <c r="V953" s="45">
        <f t="shared" si="60"/>
        <v>168</v>
      </c>
      <c r="W953" s="44">
        <v>44772</v>
      </c>
      <c r="X953" s="46">
        <f t="shared" si="61"/>
        <v>16</v>
      </c>
      <c r="Y953" s="47">
        <f t="shared" si="62"/>
        <v>9.5238095238095233E-2</v>
      </c>
      <c r="AA953" s="44">
        <f>VLOOKUP(A953,'[2]BASE 2022'!$E$5:$EU$1115,87,0)</f>
        <v>0</v>
      </c>
      <c r="AB953" s="44">
        <f>VLOOKUP(A953,'[2]BASE 2022'!$E$5:$EU$1115,86,0)</f>
        <v>0</v>
      </c>
    </row>
    <row r="954" spans="1:28" ht="17.25" customHeight="1" x14ac:dyDescent="0.3">
      <c r="A954" s="35">
        <v>929</v>
      </c>
      <c r="B954" s="17">
        <v>44755</v>
      </c>
      <c r="C954" s="18">
        <v>44757</v>
      </c>
      <c r="D954" s="31" t="s">
        <v>2476</v>
      </c>
      <c r="E954" s="20" t="s">
        <v>2522</v>
      </c>
      <c r="F954" s="20" t="s">
        <v>2556</v>
      </c>
      <c r="G954" s="36">
        <v>42600000</v>
      </c>
      <c r="H954" s="19">
        <v>44940</v>
      </c>
      <c r="I954" s="21" t="s">
        <v>351</v>
      </c>
      <c r="J954" s="34" t="s">
        <v>2633</v>
      </c>
      <c r="K954" s="22"/>
      <c r="L954" s="37">
        <v>0</v>
      </c>
      <c r="M954" s="25">
        <v>0</v>
      </c>
      <c r="N954" s="24">
        <f t="shared" si="59"/>
        <v>42600000</v>
      </c>
      <c r="O954" s="39">
        <v>8.1967213114754092E-2</v>
      </c>
      <c r="P954" s="27"/>
      <c r="Q954" s="28"/>
      <c r="R954" s="38"/>
      <c r="T954" s="19">
        <v>44756</v>
      </c>
      <c r="V954" s="45">
        <f t="shared" si="60"/>
        <v>183</v>
      </c>
      <c r="W954" s="44">
        <v>44772</v>
      </c>
      <c r="X954" s="46">
        <f t="shared" si="61"/>
        <v>15</v>
      </c>
      <c r="Y954" s="47">
        <f t="shared" si="62"/>
        <v>8.1967213114754092E-2</v>
      </c>
      <c r="AA954" s="44">
        <f>VLOOKUP(A954,'[2]BASE 2022'!$E$5:$EU$1115,87,0)</f>
        <v>0</v>
      </c>
      <c r="AB954" s="44">
        <f>VLOOKUP(A954,'[2]BASE 2022'!$E$5:$EU$1115,86,0)</f>
        <v>0</v>
      </c>
    </row>
    <row r="955" spans="1:28" ht="17.25" customHeight="1" x14ac:dyDescent="0.3">
      <c r="A955" s="35">
        <v>930</v>
      </c>
      <c r="B955" s="17">
        <v>44756</v>
      </c>
      <c r="C955" s="18">
        <v>44757</v>
      </c>
      <c r="D955" s="31" t="s">
        <v>2477</v>
      </c>
      <c r="E955" s="20" t="s">
        <v>2491</v>
      </c>
      <c r="F955" s="20" t="s">
        <v>2557</v>
      </c>
      <c r="G955" s="36">
        <v>21000000</v>
      </c>
      <c r="H955" s="19">
        <v>44940</v>
      </c>
      <c r="I955" s="21" t="s">
        <v>351</v>
      </c>
      <c r="J955" s="34" t="s">
        <v>2634</v>
      </c>
      <c r="K955" s="22"/>
      <c r="L955" s="37">
        <v>0</v>
      </c>
      <c r="M955" s="25">
        <v>0</v>
      </c>
      <c r="N955" s="24">
        <f t="shared" si="59"/>
        <v>21000000</v>
      </c>
      <c r="O955" s="39">
        <v>8.1967213114754092E-2</v>
      </c>
      <c r="P955" s="27"/>
      <c r="Q955" s="28"/>
      <c r="R955" s="38"/>
      <c r="T955" s="19">
        <v>44756</v>
      </c>
      <c r="V955" s="45">
        <f t="shared" si="60"/>
        <v>183</v>
      </c>
      <c r="W955" s="44">
        <v>44772</v>
      </c>
      <c r="X955" s="46">
        <f t="shared" si="61"/>
        <v>15</v>
      </c>
      <c r="Y955" s="47">
        <f t="shared" si="62"/>
        <v>8.1967213114754092E-2</v>
      </c>
      <c r="AA955" s="44">
        <f>VLOOKUP(A955,'[2]BASE 2022'!$E$5:$EU$1115,87,0)</f>
        <v>0</v>
      </c>
      <c r="AB955" s="44">
        <f>VLOOKUP(A955,'[2]BASE 2022'!$E$5:$EU$1115,86,0)</f>
        <v>0</v>
      </c>
    </row>
    <row r="956" spans="1:28" ht="17.25" customHeight="1" x14ac:dyDescent="0.3">
      <c r="A956" s="35">
        <v>931</v>
      </c>
      <c r="B956" s="17">
        <v>44756</v>
      </c>
      <c r="C956" s="18">
        <v>44757</v>
      </c>
      <c r="D956" s="31" t="s">
        <v>2476</v>
      </c>
      <c r="E956" s="20" t="s">
        <v>240</v>
      </c>
      <c r="F956" s="20" t="s">
        <v>2558</v>
      </c>
      <c r="G956" s="36">
        <v>28200000</v>
      </c>
      <c r="H956" s="19">
        <v>44940</v>
      </c>
      <c r="I956" s="21" t="s">
        <v>351</v>
      </c>
      <c r="J956" s="34" t="s">
        <v>2635</v>
      </c>
      <c r="K956" s="22"/>
      <c r="L956" s="37">
        <v>0</v>
      </c>
      <c r="M956" s="25">
        <v>0</v>
      </c>
      <c r="N956" s="24">
        <f t="shared" si="59"/>
        <v>28200000</v>
      </c>
      <c r="O956" s="39">
        <v>8.1967213114754092E-2</v>
      </c>
      <c r="P956" s="27"/>
      <c r="Q956" s="28"/>
      <c r="R956" s="38"/>
      <c r="T956" s="19">
        <v>44756</v>
      </c>
      <c r="V956" s="45">
        <f t="shared" si="60"/>
        <v>183</v>
      </c>
      <c r="W956" s="44">
        <v>44772</v>
      </c>
      <c r="X956" s="46">
        <f t="shared" si="61"/>
        <v>15</v>
      </c>
      <c r="Y956" s="47">
        <f t="shared" si="62"/>
        <v>8.1967213114754092E-2</v>
      </c>
      <c r="AA956" s="44">
        <f>VLOOKUP(A956,'[2]BASE 2022'!$E$5:$EU$1115,87,0)</f>
        <v>0</v>
      </c>
      <c r="AB956" s="44">
        <f>VLOOKUP(A956,'[2]BASE 2022'!$E$5:$EU$1115,86,0)</f>
        <v>0</v>
      </c>
    </row>
    <row r="957" spans="1:28" ht="17.25" customHeight="1" x14ac:dyDescent="0.3">
      <c r="A957" s="35">
        <v>932</v>
      </c>
      <c r="B957" s="17">
        <v>44756</v>
      </c>
      <c r="C957" s="18">
        <v>44757</v>
      </c>
      <c r="D957" s="31" t="s">
        <v>2477</v>
      </c>
      <c r="E957" s="20" t="s">
        <v>117</v>
      </c>
      <c r="F957" s="20" t="s">
        <v>2557</v>
      </c>
      <c r="G957" s="36">
        <v>21000000</v>
      </c>
      <c r="H957" s="19">
        <v>44940</v>
      </c>
      <c r="I957" s="21" t="s">
        <v>351</v>
      </c>
      <c r="J957" s="34" t="s">
        <v>2636</v>
      </c>
      <c r="K957" s="22"/>
      <c r="L957" s="37">
        <v>0</v>
      </c>
      <c r="M957" s="25">
        <v>0</v>
      </c>
      <c r="N957" s="24">
        <f t="shared" si="59"/>
        <v>21000000</v>
      </c>
      <c r="O957" s="39">
        <v>8.1967213114754092E-2</v>
      </c>
      <c r="P957" s="27"/>
      <c r="Q957" s="28"/>
      <c r="R957" s="38"/>
      <c r="T957" s="19">
        <v>44756</v>
      </c>
      <c r="V957" s="45">
        <f t="shared" si="60"/>
        <v>183</v>
      </c>
      <c r="W957" s="44">
        <v>44772</v>
      </c>
      <c r="X957" s="46">
        <f t="shared" si="61"/>
        <v>15</v>
      </c>
      <c r="Y957" s="47">
        <f t="shared" si="62"/>
        <v>8.1967213114754092E-2</v>
      </c>
      <c r="AA957" s="44">
        <f>VLOOKUP(A957,'[2]BASE 2022'!$E$5:$EU$1115,87,0)</f>
        <v>0</v>
      </c>
      <c r="AB957" s="44">
        <f>VLOOKUP(A957,'[2]BASE 2022'!$E$5:$EU$1115,86,0)</f>
        <v>0</v>
      </c>
    </row>
    <row r="958" spans="1:28" ht="17.25" customHeight="1" x14ac:dyDescent="0.3">
      <c r="A958" s="35">
        <v>933</v>
      </c>
      <c r="B958" s="17">
        <v>44756</v>
      </c>
      <c r="C958" s="18">
        <v>44768</v>
      </c>
      <c r="D958" s="31" t="s">
        <v>2478</v>
      </c>
      <c r="E958" s="20" t="s">
        <v>2523</v>
      </c>
      <c r="F958" s="20" t="s">
        <v>2559</v>
      </c>
      <c r="G958" s="36">
        <v>289000000</v>
      </c>
      <c r="H958" s="19">
        <v>44951</v>
      </c>
      <c r="I958" s="21" t="s">
        <v>351</v>
      </c>
      <c r="J958" s="34" t="s">
        <v>2637</v>
      </c>
      <c r="K958" s="22"/>
      <c r="L958" s="37">
        <v>0</v>
      </c>
      <c r="M958" s="25">
        <v>0</v>
      </c>
      <c r="N958" s="24">
        <f t="shared" si="59"/>
        <v>289000000</v>
      </c>
      <c r="O958" s="39">
        <v>2.185792349726776E-2</v>
      </c>
      <c r="P958" s="27"/>
      <c r="Q958" s="28"/>
      <c r="R958" s="38"/>
      <c r="T958" s="19">
        <v>44757</v>
      </c>
      <c r="V958" s="45">
        <f t="shared" si="60"/>
        <v>183</v>
      </c>
      <c r="W958" s="44">
        <v>44772</v>
      </c>
      <c r="X958" s="46">
        <f t="shared" si="61"/>
        <v>4</v>
      </c>
      <c r="Y958" s="47">
        <f t="shared" si="62"/>
        <v>2.185792349726776E-2</v>
      </c>
      <c r="AA958" s="44">
        <f>VLOOKUP(A958,'[2]BASE 2022'!$E$5:$EU$1115,87,0)</f>
        <v>0</v>
      </c>
      <c r="AB958" s="44">
        <f>VLOOKUP(A958,'[2]BASE 2022'!$E$5:$EU$1115,86,0)</f>
        <v>0</v>
      </c>
    </row>
    <row r="959" spans="1:28" ht="17.25" customHeight="1" x14ac:dyDescent="0.3">
      <c r="A959" s="35">
        <v>934</v>
      </c>
      <c r="B959" s="17">
        <v>44757</v>
      </c>
      <c r="C959" s="18">
        <v>44758</v>
      </c>
      <c r="D959" s="31" t="s">
        <v>2477</v>
      </c>
      <c r="E959" s="20" t="s">
        <v>182</v>
      </c>
      <c r="F959" s="20" t="s">
        <v>2557</v>
      </c>
      <c r="G959" s="36">
        <v>21000000</v>
      </c>
      <c r="H959" s="19">
        <v>44941</v>
      </c>
      <c r="I959" s="21" t="s">
        <v>351</v>
      </c>
      <c r="J959" s="34" t="s">
        <v>2638</v>
      </c>
      <c r="K959" s="22"/>
      <c r="L959" s="37">
        <v>0</v>
      </c>
      <c r="M959" s="25">
        <v>0</v>
      </c>
      <c r="N959" s="24">
        <f t="shared" si="59"/>
        <v>21000000</v>
      </c>
      <c r="O959" s="39">
        <v>7.650273224043716E-2</v>
      </c>
      <c r="P959" s="27"/>
      <c r="Q959" s="28"/>
      <c r="R959" s="38"/>
      <c r="T959" s="19">
        <v>44757</v>
      </c>
      <c r="V959" s="45">
        <f t="shared" si="60"/>
        <v>183</v>
      </c>
      <c r="W959" s="44">
        <v>44772</v>
      </c>
      <c r="X959" s="46">
        <f t="shared" si="61"/>
        <v>14</v>
      </c>
      <c r="Y959" s="47">
        <f t="shared" si="62"/>
        <v>7.650273224043716E-2</v>
      </c>
      <c r="AA959" s="44">
        <f>VLOOKUP(A959,'[2]BASE 2022'!$E$5:$EU$1115,87,0)</f>
        <v>0</v>
      </c>
      <c r="AB959" s="44">
        <f>VLOOKUP(A959,'[2]BASE 2022'!$E$5:$EU$1115,86,0)</f>
        <v>0</v>
      </c>
    </row>
    <row r="960" spans="1:28" ht="17.25" customHeight="1" x14ac:dyDescent="0.3">
      <c r="A960" s="35">
        <v>935</v>
      </c>
      <c r="B960" s="17">
        <v>44756</v>
      </c>
      <c r="C960" s="18">
        <v>44757</v>
      </c>
      <c r="D960" s="31" t="s">
        <v>2476</v>
      </c>
      <c r="E960" s="20" t="s">
        <v>2463</v>
      </c>
      <c r="F960" s="20" t="s">
        <v>870</v>
      </c>
      <c r="G960" s="36">
        <v>31071667</v>
      </c>
      <c r="H960" s="19">
        <v>44941</v>
      </c>
      <c r="I960" s="21" t="s">
        <v>351</v>
      </c>
      <c r="J960" s="34" t="s">
        <v>2639</v>
      </c>
      <c r="K960" s="22"/>
      <c r="L960" s="37">
        <v>0</v>
      </c>
      <c r="M960" s="25">
        <v>0</v>
      </c>
      <c r="N960" s="24">
        <f t="shared" si="59"/>
        <v>31071667</v>
      </c>
      <c r="O960" s="39">
        <v>8.1521739130434784E-2</v>
      </c>
      <c r="P960" s="27"/>
      <c r="Q960" s="28"/>
      <c r="R960" s="38"/>
      <c r="T960" s="19">
        <v>44757</v>
      </c>
      <c r="V960" s="45">
        <f t="shared" si="60"/>
        <v>184</v>
      </c>
      <c r="W960" s="44">
        <v>44772</v>
      </c>
      <c r="X960" s="46">
        <f t="shared" si="61"/>
        <v>15</v>
      </c>
      <c r="Y960" s="47">
        <f t="shared" si="62"/>
        <v>8.1521739130434784E-2</v>
      </c>
      <c r="AA960" s="44">
        <f>VLOOKUP(A960,'[2]BASE 2022'!$E$5:$EU$1115,87,0)</f>
        <v>0</v>
      </c>
      <c r="AB960" s="44">
        <f>VLOOKUP(A960,'[2]BASE 2022'!$E$5:$EU$1115,86,0)</f>
        <v>0</v>
      </c>
    </row>
    <row r="961" spans="1:28" ht="17.25" customHeight="1" x14ac:dyDescent="0.3">
      <c r="A961" s="35">
        <v>936</v>
      </c>
      <c r="B961" s="17">
        <v>44757</v>
      </c>
      <c r="C961" s="18">
        <v>44758</v>
      </c>
      <c r="D961" s="31" t="s">
        <v>2477</v>
      </c>
      <c r="E961" s="20" t="s">
        <v>227</v>
      </c>
      <c r="F961" s="20" t="s">
        <v>2557</v>
      </c>
      <c r="G961" s="36">
        <v>21000000</v>
      </c>
      <c r="H961" s="19">
        <v>44941</v>
      </c>
      <c r="I961" s="21" t="s">
        <v>351</v>
      </c>
      <c r="J961" s="34" t="s">
        <v>2640</v>
      </c>
      <c r="K961" s="22"/>
      <c r="L961" s="37">
        <v>0</v>
      </c>
      <c r="M961" s="25">
        <v>0</v>
      </c>
      <c r="N961" s="24">
        <f t="shared" si="59"/>
        <v>21000000</v>
      </c>
      <c r="O961" s="39">
        <v>7.650273224043716E-2</v>
      </c>
      <c r="P961" s="27"/>
      <c r="Q961" s="28"/>
      <c r="R961" s="38"/>
      <c r="T961" s="19">
        <v>44757</v>
      </c>
      <c r="V961" s="45">
        <f t="shared" si="60"/>
        <v>183</v>
      </c>
      <c r="W961" s="44">
        <v>44772</v>
      </c>
      <c r="X961" s="46">
        <f t="shared" si="61"/>
        <v>14</v>
      </c>
      <c r="Y961" s="47">
        <f t="shared" si="62"/>
        <v>7.650273224043716E-2</v>
      </c>
      <c r="AA961" s="44">
        <f>VLOOKUP(A961,'[2]BASE 2022'!$E$5:$EU$1115,87,0)</f>
        <v>0</v>
      </c>
      <c r="AB961" s="44">
        <f>VLOOKUP(A961,'[2]BASE 2022'!$E$5:$EU$1115,86,0)</f>
        <v>0</v>
      </c>
    </row>
    <row r="962" spans="1:28" ht="17.25" customHeight="1" x14ac:dyDescent="0.3">
      <c r="A962" s="35">
        <v>937</v>
      </c>
      <c r="B962" s="17">
        <v>44757</v>
      </c>
      <c r="C962" s="18">
        <v>44758</v>
      </c>
      <c r="D962" s="31" t="s">
        <v>2477</v>
      </c>
      <c r="E962" s="20" t="s">
        <v>242</v>
      </c>
      <c r="F962" s="20" t="s">
        <v>2557</v>
      </c>
      <c r="G962" s="36">
        <v>21000000</v>
      </c>
      <c r="H962" s="19">
        <v>44941</v>
      </c>
      <c r="I962" s="21" t="s">
        <v>351</v>
      </c>
      <c r="J962" s="34" t="s">
        <v>2641</v>
      </c>
      <c r="K962" s="22"/>
      <c r="L962" s="37">
        <v>0</v>
      </c>
      <c r="M962" s="25">
        <v>0</v>
      </c>
      <c r="N962" s="24">
        <f t="shared" si="59"/>
        <v>21000000</v>
      </c>
      <c r="O962" s="39">
        <v>7.650273224043716E-2</v>
      </c>
      <c r="P962" s="27"/>
      <c r="Q962" s="28"/>
      <c r="R962" s="38"/>
      <c r="T962" s="19">
        <v>44757</v>
      </c>
      <c r="V962" s="45">
        <f t="shared" si="60"/>
        <v>183</v>
      </c>
      <c r="W962" s="44">
        <v>44772</v>
      </c>
      <c r="X962" s="46">
        <f t="shared" si="61"/>
        <v>14</v>
      </c>
      <c r="Y962" s="47">
        <f t="shared" si="62"/>
        <v>7.650273224043716E-2</v>
      </c>
      <c r="AA962" s="44">
        <f>VLOOKUP(A962,'[2]BASE 2022'!$E$5:$EU$1115,87,0)</f>
        <v>0</v>
      </c>
      <c r="AB962" s="44">
        <f>VLOOKUP(A962,'[2]BASE 2022'!$E$5:$EU$1115,86,0)</f>
        <v>0</v>
      </c>
    </row>
    <row r="963" spans="1:28" ht="17.25" customHeight="1" x14ac:dyDescent="0.3">
      <c r="A963" s="35">
        <v>938</v>
      </c>
      <c r="B963" s="17">
        <v>44757</v>
      </c>
      <c r="C963" s="18">
        <v>44758</v>
      </c>
      <c r="D963" s="31" t="s">
        <v>2477</v>
      </c>
      <c r="E963" s="20" t="s">
        <v>151</v>
      </c>
      <c r="F963" s="20" t="s">
        <v>2557</v>
      </c>
      <c r="G963" s="36">
        <v>21000000</v>
      </c>
      <c r="H963" s="19">
        <v>44941</v>
      </c>
      <c r="I963" s="21" t="s">
        <v>351</v>
      </c>
      <c r="J963" s="34" t="s">
        <v>2642</v>
      </c>
      <c r="K963" s="22"/>
      <c r="L963" s="37">
        <v>0</v>
      </c>
      <c r="M963" s="25">
        <v>0</v>
      </c>
      <c r="N963" s="24">
        <f t="shared" si="59"/>
        <v>21000000</v>
      </c>
      <c r="O963" s="39">
        <v>7.650273224043716E-2</v>
      </c>
      <c r="P963" s="27"/>
      <c r="Q963" s="28"/>
      <c r="R963" s="38"/>
      <c r="T963" s="19">
        <v>44757</v>
      </c>
      <c r="V963" s="45">
        <f t="shared" si="60"/>
        <v>183</v>
      </c>
      <c r="W963" s="44">
        <v>44772</v>
      </c>
      <c r="X963" s="46">
        <f t="shared" si="61"/>
        <v>14</v>
      </c>
      <c r="Y963" s="47">
        <f t="shared" si="62"/>
        <v>7.650273224043716E-2</v>
      </c>
      <c r="AA963" s="44">
        <f>VLOOKUP(A963,'[2]BASE 2022'!$E$5:$EU$1115,87,0)</f>
        <v>0</v>
      </c>
      <c r="AB963" s="44">
        <f>VLOOKUP(A963,'[2]BASE 2022'!$E$5:$EU$1115,86,0)</f>
        <v>0</v>
      </c>
    </row>
    <row r="964" spans="1:28" ht="17.25" customHeight="1" x14ac:dyDescent="0.3">
      <c r="A964" s="35">
        <v>939</v>
      </c>
      <c r="B964" s="17">
        <v>44760</v>
      </c>
      <c r="C964" s="18">
        <v>44761</v>
      </c>
      <c r="D964" s="31" t="s">
        <v>2476</v>
      </c>
      <c r="E964" s="20" t="s">
        <v>2524</v>
      </c>
      <c r="F964" s="20" t="s">
        <v>765</v>
      </c>
      <c r="G964" s="36">
        <v>36822500</v>
      </c>
      <c r="H964" s="19">
        <v>44929</v>
      </c>
      <c r="I964" s="21" t="s">
        <v>351</v>
      </c>
      <c r="J964" s="34" t="s">
        <v>2643</v>
      </c>
      <c r="K964" s="22"/>
      <c r="L964" s="37">
        <v>0</v>
      </c>
      <c r="M964" s="25">
        <v>0</v>
      </c>
      <c r="N964" s="24">
        <f t="shared" si="59"/>
        <v>36822500</v>
      </c>
      <c r="O964" s="39">
        <v>6.5476190476190479E-2</v>
      </c>
      <c r="P964" s="27"/>
      <c r="Q964" s="28"/>
      <c r="R964" s="38"/>
      <c r="T964" s="19">
        <v>44760</v>
      </c>
      <c r="V964" s="45">
        <f t="shared" si="60"/>
        <v>168</v>
      </c>
      <c r="W964" s="44">
        <v>44772</v>
      </c>
      <c r="X964" s="46">
        <f t="shared" si="61"/>
        <v>11</v>
      </c>
      <c r="Y964" s="47">
        <f t="shared" si="62"/>
        <v>6.5476190476190479E-2</v>
      </c>
      <c r="AA964" s="44">
        <f>VLOOKUP(A964,'[2]BASE 2022'!$E$5:$EU$1115,87,0)</f>
        <v>0</v>
      </c>
      <c r="AB964" s="44">
        <f>VLOOKUP(A964,'[2]BASE 2022'!$E$5:$EU$1115,86,0)</f>
        <v>0</v>
      </c>
    </row>
    <row r="965" spans="1:28" ht="17.25" customHeight="1" x14ac:dyDescent="0.3">
      <c r="A965" s="35">
        <v>940</v>
      </c>
      <c r="B965" s="17">
        <v>44750</v>
      </c>
      <c r="C965" s="18">
        <v>44750</v>
      </c>
      <c r="D965" s="31" t="s">
        <v>2478</v>
      </c>
      <c r="E965" s="20" t="s">
        <v>2525</v>
      </c>
      <c r="F965" s="20" t="s">
        <v>2560</v>
      </c>
      <c r="G965" s="36">
        <v>0</v>
      </c>
      <c r="H965" s="19">
        <v>44799</v>
      </c>
      <c r="I965" s="21" t="s">
        <v>2443</v>
      </c>
      <c r="J965" s="34" t="s">
        <v>2644</v>
      </c>
      <c r="K965" s="22"/>
      <c r="L965" s="37">
        <v>0</v>
      </c>
      <c r="M965" s="25">
        <v>0</v>
      </c>
      <c r="N965" s="24">
        <f t="shared" si="59"/>
        <v>0</v>
      </c>
      <c r="O965" s="39">
        <v>0.44897959183673469</v>
      </c>
      <c r="P965" s="27"/>
      <c r="Q965" s="28"/>
      <c r="R965" s="38"/>
      <c r="T965" s="19">
        <v>44750</v>
      </c>
      <c r="V965" s="45">
        <f t="shared" si="60"/>
        <v>49</v>
      </c>
      <c r="W965" s="44">
        <v>44772</v>
      </c>
      <c r="X965" s="46">
        <f t="shared" si="61"/>
        <v>22</v>
      </c>
      <c r="Y965" s="47">
        <f t="shared" si="62"/>
        <v>0.44897959183673469</v>
      </c>
      <c r="AA965" s="44">
        <f>VLOOKUP(A965,'[2]BASE 2022'!$E$5:$EU$1115,87,0)</f>
        <v>0</v>
      </c>
      <c r="AB965" s="44">
        <f>VLOOKUP(A965,'[2]BASE 2022'!$E$5:$EU$1115,86,0)</f>
        <v>0</v>
      </c>
    </row>
    <row r="966" spans="1:28" ht="17.25" customHeight="1" x14ac:dyDescent="0.3">
      <c r="A966" s="35">
        <v>943</v>
      </c>
      <c r="B966" s="17">
        <v>44761</v>
      </c>
      <c r="C966" s="18">
        <v>44763</v>
      </c>
      <c r="D966" s="31" t="s">
        <v>2477</v>
      </c>
      <c r="E966" s="20" t="s">
        <v>2493</v>
      </c>
      <c r="F966" s="20" t="s">
        <v>2557</v>
      </c>
      <c r="G966" s="36">
        <v>21000000</v>
      </c>
      <c r="H966" s="19">
        <v>44946</v>
      </c>
      <c r="I966" s="21" t="s">
        <v>351</v>
      </c>
      <c r="J966" s="34" t="s">
        <v>2645</v>
      </c>
      <c r="K966" s="22"/>
      <c r="L966" s="37">
        <v>0</v>
      </c>
      <c r="M966" s="25">
        <v>0</v>
      </c>
      <c r="N966" s="24">
        <f t="shared" si="59"/>
        <v>21000000</v>
      </c>
      <c r="O966" s="39">
        <v>4.9180327868852458E-2</v>
      </c>
      <c r="P966" s="27"/>
      <c r="Q966" s="28"/>
      <c r="R966" s="38"/>
      <c r="T966" s="19">
        <v>44761</v>
      </c>
      <c r="V966" s="45">
        <f t="shared" si="60"/>
        <v>183</v>
      </c>
      <c r="W966" s="44">
        <v>44772</v>
      </c>
      <c r="X966" s="46">
        <f t="shared" si="61"/>
        <v>9</v>
      </c>
      <c r="Y966" s="47">
        <f t="shared" si="62"/>
        <v>4.9180327868852458E-2</v>
      </c>
      <c r="AA966" s="44">
        <f>VLOOKUP(A966,'[2]BASE 2022'!$E$5:$EU$1115,87,0)</f>
        <v>0</v>
      </c>
      <c r="AB966" s="44">
        <f>VLOOKUP(A966,'[2]BASE 2022'!$E$5:$EU$1115,86,0)</f>
        <v>0</v>
      </c>
    </row>
    <row r="967" spans="1:28" ht="17.25" customHeight="1" x14ac:dyDescent="0.3">
      <c r="A967" s="35">
        <v>944</v>
      </c>
      <c r="B967" s="17">
        <v>44761</v>
      </c>
      <c r="C967" s="18">
        <v>44763</v>
      </c>
      <c r="D967" s="31" t="s">
        <v>2476</v>
      </c>
      <c r="E967" s="20" t="s">
        <v>213</v>
      </c>
      <c r="F967" s="20" t="s">
        <v>942</v>
      </c>
      <c r="G967" s="36">
        <v>43706667</v>
      </c>
      <c r="H967" s="19">
        <v>44942</v>
      </c>
      <c r="I967" s="21" t="s">
        <v>351</v>
      </c>
      <c r="J967" s="34" t="s">
        <v>2646</v>
      </c>
      <c r="K967" s="22"/>
      <c r="L967" s="37">
        <v>0</v>
      </c>
      <c r="M967" s="25">
        <v>0</v>
      </c>
      <c r="N967" s="24">
        <f t="shared" si="59"/>
        <v>43706667</v>
      </c>
      <c r="O967" s="39">
        <v>5.027932960893855E-2</v>
      </c>
      <c r="P967" s="27"/>
      <c r="Q967" s="28"/>
      <c r="R967" s="38"/>
      <c r="T967" s="19">
        <v>44763</v>
      </c>
      <c r="V967" s="45">
        <f t="shared" si="60"/>
        <v>179</v>
      </c>
      <c r="W967" s="44">
        <v>44772</v>
      </c>
      <c r="X967" s="46">
        <f t="shared" si="61"/>
        <v>9</v>
      </c>
      <c r="Y967" s="47">
        <f t="shared" si="62"/>
        <v>5.027932960893855E-2</v>
      </c>
      <c r="AA967" s="44">
        <f>VLOOKUP(A967,'[2]BASE 2022'!$E$5:$EU$1115,87,0)</f>
        <v>0</v>
      </c>
      <c r="AB967" s="44">
        <f>VLOOKUP(A967,'[2]BASE 2022'!$E$5:$EU$1115,86,0)</f>
        <v>0</v>
      </c>
    </row>
    <row r="968" spans="1:28" ht="17.25" customHeight="1" x14ac:dyDescent="0.3">
      <c r="A968" s="35">
        <v>945</v>
      </c>
      <c r="B968" s="17">
        <v>44761</v>
      </c>
      <c r="C968" s="18">
        <v>44763</v>
      </c>
      <c r="D968" s="31" t="s">
        <v>2476</v>
      </c>
      <c r="E968" s="20" t="s">
        <v>2373</v>
      </c>
      <c r="F968" s="20" t="s">
        <v>964</v>
      </c>
      <c r="G968" s="36">
        <v>24163800</v>
      </c>
      <c r="H968" s="19">
        <v>44903</v>
      </c>
      <c r="I968" s="21" t="s">
        <v>351</v>
      </c>
      <c r="J968" s="34" t="s">
        <v>2647</v>
      </c>
      <c r="K968" s="22"/>
      <c r="L968" s="37">
        <v>0</v>
      </c>
      <c r="M968" s="25">
        <v>0</v>
      </c>
      <c r="N968" s="24">
        <f t="shared" si="59"/>
        <v>24163800</v>
      </c>
      <c r="O968" s="39">
        <v>6.4285714285714279E-2</v>
      </c>
      <c r="P968" s="27"/>
      <c r="Q968" s="28"/>
      <c r="R968" s="38"/>
      <c r="T968" s="19">
        <v>44763</v>
      </c>
      <c r="V968" s="45">
        <f t="shared" si="60"/>
        <v>140</v>
      </c>
      <c r="W968" s="44">
        <v>44772</v>
      </c>
      <c r="X968" s="46">
        <f t="shared" si="61"/>
        <v>9</v>
      </c>
      <c r="Y968" s="47">
        <f t="shared" si="62"/>
        <v>6.4285714285714279E-2</v>
      </c>
      <c r="AA968" s="44">
        <f>VLOOKUP(A968,'[2]BASE 2022'!$E$5:$EU$1115,87,0)</f>
        <v>0</v>
      </c>
      <c r="AB968" s="44">
        <f>VLOOKUP(A968,'[2]BASE 2022'!$E$5:$EU$1115,86,0)</f>
        <v>0</v>
      </c>
    </row>
    <row r="969" spans="1:28" ht="17.25" customHeight="1" x14ac:dyDescent="0.3">
      <c r="A969" s="35">
        <v>946</v>
      </c>
      <c r="B969" s="17">
        <v>44763</v>
      </c>
      <c r="C969" s="18">
        <v>44769</v>
      </c>
      <c r="D969" s="31" t="s">
        <v>2476</v>
      </c>
      <c r="E969" s="20" t="s">
        <v>2341</v>
      </c>
      <c r="F969" s="20" t="s">
        <v>2561</v>
      </c>
      <c r="G969" s="36">
        <v>28620000</v>
      </c>
      <c r="H969" s="19">
        <v>44934</v>
      </c>
      <c r="I969" s="21" t="s">
        <v>351</v>
      </c>
      <c r="J969" s="34" t="s">
        <v>2648</v>
      </c>
      <c r="K969" s="22"/>
      <c r="L969" s="37">
        <v>0</v>
      </c>
      <c r="M969" s="25">
        <v>0</v>
      </c>
      <c r="N969" s="24">
        <f t="shared" si="59"/>
        <v>28620000</v>
      </c>
      <c r="O969" s="39">
        <v>1.8181818181818181E-2</v>
      </c>
      <c r="P969" s="27"/>
      <c r="Q969" s="28"/>
      <c r="R969" s="38"/>
      <c r="T969" s="19">
        <v>44763</v>
      </c>
      <c r="V969" s="45">
        <f t="shared" si="60"/>
        <v>165</v>
      </c>
      <c r="W969" s="44">
        <v>44772</v>
      </c>
      <c r="X969" s="46">
        <f t="shared" si="61"/>
        <v>3</v>
      </c>
      <c r="Y969" s="47">
        <f t="shared" si="62"/>
        <v>1.8181818181818181E-2</v>
      </c>
      <c r="AA969" s="44">
        <f>VLOOKUP(A969,'[2]BASE 2022'!$E$5:$EU$1115,87,0)</f>
        <v>0</v>
      </c>
      <c r="AB969" s="44">
        <f>VLOOKUP(A969,'[2]BASE 2022'!$E$5:$EU$1115,86,0)</f>
        <v>0</v>
      </c>
    </row>
    <row r="970" spans="1:28" ht="17.25" customHeight="1" x14ac:dyDescent="0.3">
      <c r="A970" s="35">
        <v>947</v>
      </c>
      <c r="B970" s="17">
        <v>44763</v>
      </c>
      <c r="C970" s="18">
        <v>44764</v>
      </c>
      <c r="D970" s="31" t="s">
        <v>2477</v>
      </c>
      <c r="E970" s="20" t="s">
        <v>199</v>
      </c>
      <c r="F970" s="20" t="s">
        <v>2557</v>
      </c>
      <c r="G970" s="36">
        <v>20416667</v>
      </c>
      <c r="H970" s="19">
        <v>44942</v>
      </c>
      <c r="I970" s="21" t="s">
        <v>351</v>
      </c>
      <c r="J970" s="34" t="s">
        <v>2649</v>
      </c>
      <c r="K970" s="22"/>
      <c r="L970" s="37">
        <v>0</v>
      </c>
      <c r="M970" s="25">
        <v>0</v>
      </c>
      <c r="N970" s="24">
        <f t="shared" si="59"/>
        <v>20416667</v>
      </c>
      <c r="O970" s="39">
        <v>4.49438202247191E-2</v>
      </c>
      <c r="P970" s="27"/>
      <c r="Q970" s="28"/>
      <c r="R970" s="38"/>
      <c r="T970" s="19">
        <v>44763</v>
      </c>
      <c r="V970" s="45">
        <f t="shared" si="60"/>
        <v>178</v>
      </c>
      <c r="W970" s="44">
        <v>44772</v>
      </c>
      <c r="X970" s="46">
        <f t="shared" si="61"/>
        <v>8</v>
      </c>
      <c r="Y970" s="47">
        <f t="shared" si="62"/>
        <v>4.49438202247191E-2</v>
      </c>
      <c r="AA970" s="44">
        <f>VLOOKUP(A970,'[2]BASE 2022'!$E$5:$EU$1115,87,0)</f>
        <v>0</v>
      </c>
      <c r="AB970" s="44">
        <f>VLOOKUP(A970,'[2]BASE 2022'!$E$5:$EU$1115,86,0)</f>
        <v>0</v>
      </c>
    </row>
    <row r="971" spans="1:28" ht="17.25" customHeight="1" x14ac:dyDescent="0.3">
      <c r="A971" s="35">
        <v>92749</v>
      </c>
      <c r="B971" s="17">
        <v>44742</v>
      </c>
      <c r="C971" s="18">
        <v>44743</v>
      </c>
      <c r="D971" s="31" t="s">
        <v>2478</v>
      </c>
      <c r="E971" s="20" t="s">
        <v>2526</v>
      </c>
      <c r="F971" s="20" t="s">
        <v>2562</v>
      </c>
      <c r="G971" s="36">
        <v>186948912</v>
      </c>
      <c r="H971" s="19">
        <v>44926</v>
      </c>
      <c r="I971" s="21" t="s">
        <v>351</v>
      </c>
      <c r="J971" s="34" t="s">
        <v>2650</v>
      </c>
      <c r="K971" s="22"/>
      <c r="L971" s="37">
        <v>0</v>
      </c>
      <c r="M971" s="25">
        <v>0</v>
      </c>
      <c r="N971" s="24">
        <f t="shared" ref="N971:N991" si="63">+G971+L971-M971</f>
        <v>186948912</v>
      </c>
      <c r="O971" s="39">
        <v>0.15846994535519127</v>
      </c>
      <c r="P971" s="27"/>
      <c r="Q971" s="28"/>
      <c r="R971" s="38"/>
      <c r="T971" s="19">
        <v>44743</v>
      </c>
      <c r="V971" s="45">
        <f t="shared" si="60"/>
        <v>183</v>
      </c>
      <c r="W971" s="44">
        <v>44772</v>
      </c>
      <c r="X971" s="46">
        <f t="shared" si="61"/>
        <v>29</v>
      </c>
      <c r="Y971" s="47">
        <f t="shared" si="62"/>
        <v>0.15846994535519127</v>
      </c>
      <c r="AA971" s="44">
        <f>VLOOKUP(A971,'[2]BASE 2022'!$E$5:$EU$1115,87,0)</f>
        <v>0</v>
      </c>
      <c r="AB971" s="44">
        <f>VLOOKUP(A971,'[2]BASE 2022'!$E$5:$EU$1115,86,0)</f>
        <v>0</v>
      </c>
    </row>
    <row r="972" spans="1:28" ht="17.25" customHeight="1" x14ac:dyDescent="0.3">
      <c r="A972" s="35">
        <v>948</v>
      </c>
      <c r="B972" s="17">
        <v>44764</v>
      </c>
      <c r="C972" s="18">
        <v>44768</v>
      </c>
      <c r="D972" s="31" t="s">
        <v>2476</v>
      </c>
      <c r="E972" s="20" t="s">
        <v>2593</v>
      </c>
      <c r="F972" s="20" t="s">
        <v>2563</v>
      </c>
      <c r="G972" s="36">
        <v>39655000</v>
      </c>
      <c r="H972" s="19">
        <v>44936</v>
      </c>
      <c r="I972" s="21" t="s">
        <v>351</v>
      </c>
      <c r="J972" s="34" t="s">
        <v>2651</v>
      </c>
      <c r="K972" s="22"/>
      <c r="L972" s="37">
        <v>0</v>
      </c>
      <c r="M972" s="25">
        <v>0</v>
      </c>
      <c r="N972" s="24">
        <f t="shared" si="63"/>
        <v>39655000</v>
      </c>
      <c r="O972" s="39">
        <v>2.3809523809523808E-2</v>
      </c>
      <c r="P972" s="27"/>
      <c r="Q972" s="28"/>
      <c r="R972" s="38"/>
      <c r="T972" s="19">
        <v>44767</v>
      </c>
      <c r="V972" s="45">
        <f t="shared" si="60"/>
        <v>168</v>
      </c>
      <c r="W972" s="44">
        <v>44772</v>
      </c>
      <c r="X972" s="46">
        <f t="shared" si="61"/>
        <v>4</v>
      </c>
      <c r="Y972" s="47">
        <f t="shared" si="62"/>
        <v>2.3809523809523808E-2</v>
      </c>
      <c r="AA972" s="44">
        <f>VLOOKUP(A972,'[2]BASE 2022'!$E$5:$EU$1115,87,0)</f>
        <v>0</v>
      </c>
      <c r="AB972" s="44">
        <f>VLOOKUP(A972,'[2]BASE 2022'!$E$5:$EU$1115,86,0)</f>
        <v>0</v>
      </c>
    </row>
    <row r="973" spans="1:28" ht="17.25" customHeight="1" x14ac:dyDescent="0.3">
      <c r="A973" s="35">
        <v>949</v>
      </c>
      <c r="B973" s="17">
        <v>44763</v>
      </c>
      <c r="C973" s="18">
        <v>44764</v>
      </c>
      <c r="D973" s="31" t="s">
        <v>2476</v>
      </c>
      <c r="E973" s="20" t="s">
        <v>211</v>
      </c>
      <c r="F973" s="20" t="s">
        <v>2564</v>
      </c>
      <c r="G973" s="36">
        <v>28200000</v>
      </c>
      <c r="H973" s="19">
        <v>44947</v>
      </c>
      <c r="I973" s="21" t="s">
        <v>351</v>
      </c>
      <c r="J973" s="34" t="s">
        <v>2652</v>
      </c>
      <c r="K973" s="22"/>
      <c r="L973" s="37">
        <v>0</v>
      </c>
      <c r="M973" s="25">
        <v>0</v>
      </c>
      <c r="N973" s="24">
        <f t="shared" si="63"/>
        <v>28200000</v>
      </c>
      <c r="O973" s="39">
        <v>4.3715846994535519E-2</v>
      </c>
      <c r="P973" s="27"/>
      <c r="Q973" s="28"/>
      <c r="R973" s="38"/>
      <c r="T973" s="19">
        <v>44764</v>
      </c>
      <c r="V973" s="45">
        <f t="shared" ref="V973:V991" si="64">+H973-C973</f>
        <v>183</v>
      </c>
      <c r="W973" s="44">
        <v>44772</v>
      </c>
      <c r="X973" s="46">
        <f t="shared" ref="X973:X991" si="65">+W973-C973</f>
        <v>8</v>
      </c>
      <c r="Y973" s="47">
        <f t="shared" ref="Y973:Y991" si="66">+X973/V973</f>
        <v>4.3715846994535519E-2</v>
      </c>
      <c r="AA973" s="44">
        <f>VLOOKUP(A973,'[2]BASE 2022'!$E$5:$EU$1115,87,0)</f>
        <v>0</v>
      </c>
      <c r="AB973" s="44">
        <f>VLOOKUP(A973,'[2]BASE 2022'!$E$5:$EU$1115,86,0)</f>
        <v>0</v>
      </c>
    </row>
    <row r="974" spans="1:28" ht="17.25" customHeight="1" x14ac:dyDescent="0.3">
      <c r="A974" s="35">
        <v>950</v>
      </c>
      <c r="B974" s="17">
        <v>44764</v>
      </c>
      <c r="C974" s="18">
        <v>44768</v>
      </c>
      <c r="D974" s="31" t="s">
        <v>2477</v>
      </c>
      <c r="E974" s="20" t="s">
        <v>1315</v>
      </c>
      <c r="F974" s="20" t="s">
        <v>2557</v>
      </c>
      <c r="G974" s="36">
        <v>20416667</v>
      </c>
      <c r="H974" s="19">
        <v>44946</v>
      </c>
      <c r="I974" s="21" t="s">
        <v>351</v>
      </c>
      <c r="J974" s="34" t="s">
        <v>2653</v>
      </c>
      <c r="K974" s="22"/>
      <c r="L974" s="37">
        <v>0</v>
      </c>
      <c r="M974" s="25">
        <v>0</v>
      </c>
      <c r="N974" s="24">
        <f t="shared" si="63"/>
        <v>20416667</v>
      </c>
      <c r="O974" s="39">
        <v>2.247191011235955E-2</v>
      </c>
      <c r="P974" s="27"/>
      <c r="Q974" s="28"/>
      <c r="R974" s="38"/>
      <c r="T974" s="19">
        <v>44767</v>
      </c>
      <c r="V974" s="45">
        <f t="shared" si="64"/>
        <v>178</v>
      </c>
      <c r="W974" s="44">
        <v>44772</v>
      </c>
      <c r="X974" s="46">
        <f t="shared" si="65"/>
        <v>4</v>
      </c>
      <c r="Y974" s="47">
        <f t="shared" si="66"/>
        <v>2.247191011235955E-2</v>
      </c>
      <c r="AA974" s="44">
        <f>VLOOKUP(A974,'[2]BASE 2022'!$E$5:$EU$1115,87,0)</f>
        <v>0</v>
      </c>
      <c r="AB974" s="44">
        <f>VLOOKUP(A974,'[2]BASE 2022'!$E$5:$EU$1115,86,0)</f>
        <v>0</v>
      </c>
    </row>
    <row r="975" spans="1:28" ht="17.25" customHeight="1" x14ac:dyDescent="0.3">
      <c r="A975" s="35">
        <v>951</v>
      </c>
      <c r="B975" s="17">
        <v>44764</v>
      </c>
      <c r="C975" s="18">
        <v>44768</v>
      </c>
      <c r="D975" s="31" t="s">
        <v>2477</v>
      </c>
      <c r="E975" s="20" t="s">
        <v>148</v>
      </c>
      <c r="F975" s="20" t="s">
        <v>2565</v>
      </c>
      <c r="G975" s="36">
        <v>20300000</v>
      </c>
      <c r="H975" s="19">
        <v>44945</v>
      </c>
      <c r="I975" s="21" t="s">
        <v>351</v>
      </c>
      <c r="J975" s="34" t="s">
        <v>2654</v>
      </c>
      <c r="K975" s="22"/>
      <c r="L975" s="37">
        <v>0</v>
      </c>
      <c r="M975" s="25">
        <v>0</v>
      </c>
      <c r="N975" s="24">
        <f t="shared" si="63"/>
        <v>20300000</v>
      </c>
      <c r="O975" s="39">
        <v>2.2598870056497175E-2</v>
      </c>
      <c r="P975" s="27"/>
      <c r="Q975" s="28"/>
      <c r="R975" s="38"/>
      <c r="T975" s="19">
        <v>44767</v>
      </c>
      <c r="V975" s="45">
        <f t="shared" si="64"/>
        <v>177</v>
      </c>
      <c r="W975" s="44">
        <v>44772</v>
      </c>
      <c r="X975" s="46">
        <f t="shared" si="65"/>
        <v>4</v>
      </c>
      <c r="Y975" s="47">
        <f t="shared" si="66"/>
        <v>2.2598870056497175E-2</v>
      </c>
      <c r="AA975" s="44">
        <f>VLOOKUP(A975,'[2]BASE 2022'!$E$5:$EU$1115,87,0)</f>
        <v>0</v>
      </c>
      <c r="AB975" s="44">
        <f>VLOOKUP(A975,'[2]BASE 2022'!$E$5:$EU$1115,86,0)</f>
        <v>0</v>
      </c>
    </row>
    <row r="976" spans="1:28" ht="17.25" customHeight="1" x14ac:dyDescent="0.3">
      <c r="A976" s="35">
        <v>952</v>
      </c>
      <c r="B976" s="17">
        <v>44764</v>
      </c>
      <c r="C976" s="18">
        <v>44767</v>
      </c>
      <c r="D976" s="31" t="s">
        <v>2477</v>
      </c>
      <c r="E976" s="20" t="s">
        <v>2495</v>
      </c>
      <c r="F976" s="20" t="s">
        <v>2565</v>
      </c>
      <c r="G976" s="36">
        <v>20533333</v>
      </c>
      <c r="H976" s="19">
        <v>44946</v>
      </c>
      <c r="I976" s="21" t="s">
        <v>351</v>
      </c>
      <c r="J976" s="34" t="s">
        <v>2655</v>
      </c>
      <c r="K976" s="22"/>
      <c r="L976" s="37">
        <v>0</v>
      </c>
      <c r="M976" s="25">
        <v>0</v>
      </c>
      <c r="N976" s="24">
        <f t="shared" si="63"/>
        <v>20533333</v>
      </c>
      <c r="O976" s="39">
        <v>2.7932960893854747E-2</v>
      </c>
      <c r="P976" s="27"/>
      <c r="Q976" s="28"/>
      <c r="R976" s="38"/>
      <c r="T976" s="19">
        <v>44767</v>
      </c>
      <c r="V976" s="45">
        <f t="shared" si="64"/>
        <v>179</v>
      </c>
      <c r="W976" s="44">
        <v>44772</v>
      </c>
      <c r="X976" s="46">
        <f t="shared" si="65"/>
        <v>5</v>
      </c>
      <c r="Y976" s="47">
        <f t="shared" si="66"/>
        <v>2.7932960893854747E-2</v>
      </c>
      <c r="AA976" s="44">
        <f>VLOOKUP(A976,'[2]BASE 2022'!$E$5:$EU$1115,87,0)</f>
        <v>0</v>
      </c>
      <c r="AB976" s="44">
        <f>VLOOKUP(A976,'[2]BASE 2022'!$E$5:$EU$1115,86,0)</f>
        <v>0</v>
      </c>
    </row>
    <row r="977" spans="1:28" ht="17.25" customHeight="1" x14ac:dyDescent="0.3">
      <c r="A977" s="35">
        <v>954</v>
      </c>
      <c r="B977" s="17">
        <v>44764</v>
      </c>
      <c r="C977" s="18">
        <v>44768</v>
      </c>
      <c r="D977" s="31" t="s">
        <v>2476</v>
      </c>
      <c r="E977" s="20" t="s">
        <v>143</v>
      </c>
      <c r="F977" s="20" t="s">
        <v>2566</v>
      </c>
      <c r="G977" s="36">
        <v>35432000</v>
      </c>
      <c r="H977" s="19">
        <v>44943</v>
      </c>
      <c r="I977" s="21" t="s">
        <v>351</v>
      </c>
      <c r="J977" s="34" t="s">
        <v>2656</v>
      </c>
      <c r="K977" s="22"/>
      <c r="L977" s="37">
        <v>0</v>
      </c>
      <c r="M977" s="25">
        <v>0</v>
      </c>
      <c r="N977" s="24">
        <f t="shared" si="63"/>
        <v>35432000</v>
      </c>
      <c r="O977" s="39">
        <v>2.2857142857142857E-2</v>
      </c>
      <c r="P977" s="27"/>
      <c r="Q977" s="28"/>
      <c r="R977" s="38"/>
      <c r="T977" s="19">
        <v>44767</v>
      </c>
      <c r="V977" s="45">
        <f t="shared" si="64"/>
        <v>175</v>
      </c>
      <c r="W977" s="44">
        <v>44772</v>
      </c>
      <c r="X977" s="46">
        <f t="shared" si="65"/>
        <v>4</v>
      </c>
      <c r="Y977" s="47">
        <f t="shared" si="66"/>
        <v>2.2857142857142857E-2</v>
      </c>
      <c r="AA977" s="44">
        <f>VLOOKUP(A977,'[2]BASE 2022'!$E$5:$EU$1115,87,0)</f>
        <v>0</v>
      </c>
      <c r="AB977" s="44">
        <f>VLOOKUP(A977,'[2]BASE 2022'!$E$5:$EU$1115,86,0)</f>
        <v>0</v>
      </c>
    </row>
    <row r="978" spans="1:28" ht="17.25" customHeight="1" x14ac:dyDescent="0.3">
      <c r="A978" s="35">
        <v>955</v>
      </c>
      <c r="B978" s="17">
        <v>44767</v>
      </c>
      <c r="C978" s="18">
        <v>44768</v>
      </c>
      <c r="D978" s="31" t="s">
        <v>2477</v>
      </c>
      <c r="E978" s="20" t="s">
        <v>2527</v>
      </c>
      <c r="F978" s="20" t="s">
        <v>2567</v>
      </c>
      <c r="G978" s="36">
        <v>15000000</v>
      </c>
      <c r="H978" s="19">
        <v>44951</v>
      </c>
      <c r="I978" s="21" t="s">
        <v>351</v>
      </c>
      <c r="J978" s="34" t="s">
        <v>2657</v>
      </c>
      <c r="K978" s="22"/>
      <c r="L978" s="37">
        <v>0</v>
      </c>
      <c r="M978" s="25">
        <v>0</v>
      </c>
      <c r="N978" s="24">
        <f t="shared" si="63"/>
        <v>15000000</v>
      </c>
      <c r="O978" s="39">
        <v>2.185792349726776E-2</v>
      </c>
      <c r="P978" s="27"/>
      <c r="Q978" s="28"/>
      <c r="R978" s="38"/>
      <c r="T978" s="19">
        <v>44767</v>
      </c>
      <c r="V978" s="45">
        <f t="shared" si="64"/>
        <v>183</v>
      </c>
      <c r="W978" s="44">
        <v>44772</v>
      </c>
      <c r="X978" s="46">
        <f t="shared" si="65"/>
        <v>4</v>
      </c>
      <c r="Y978" s="47">
        <f t="shared" si="66"/>
        <v>2.185792349726776E-2</v>
      </c>
      <c r="AA978" s="44">
        <f>VLOOKUP(A978,'[2]BASE 2022'!$E$5:$EU$1115,87,0)</f>
        <v>0</v>
      </c>
      <c r="AB978" s="44">
        <f>VLOOKUP(A978,'[2]BASE 2022'!$E$5:$EU$1115,86,0)</f>
        <v>0</v>
      </c>
    </row>
    <row r="979" spans="1:28" ht="17.25" customHeight="1" x14ac:dyDescent="0.3">
      <c r="A979" s="35">
        <v>956</v>
      </c>
      <c r="B979" s="17">
        <v>44767</v>
      </c>
      <c r="C979" s="18">
        <v>44770</v>
      </c>
      <c r="D979" s="31" t="s">
        <v>2478</v>
      </c>
      <c r="E979" s="20" t="s">
        <v>335</v>
      </c>
      <c r="F979" s="20" t="s">
        <v>2568</v>
      </c>
      <c r="G979" s="36">
        <v>230937451</v>
      </c>
      <c r="H979" s="19">
        <v>44984</v>
      </c>
      <c r="I979" s="21" t="s">
        <v>351</v>
      </c>
      <c r="J979" s="34" t="s">
        <v>2658</v>
      </c>
      <c r="K979" s="22"/>
      <c r="L979" s="37">
        <v>0</v>
      </c>
      <c r="M979" s="25">
        <v>0</v>
      </c>
      <c r="N979" s="24">
        <f t="shared" si="63"/>
        <v>230937451</v>
      </c>
      <c r="O979" s="39">
        <v>9.3457943925233638E-3</v>
      </c>
      <c r="P979" s="27"/>
      <c r="Q979" s="28"/>
      <c r="R979" s="38"/>
      <c r="T979" s="19">
        <v>44769</v>
      </c>
      <c r="V979" s="45">
        <f t="shared" si="64"/>
        <v>214</v>
      </c>
      <c r="W979" s="44">
        <v>44772</v>
      </c>
      <c r="X979" s="46">
        <f t="shared" si="65"/>
        <v>2</v>
      </c>
      <c r="Y979" s="47">
        <f t="shared" si="66"/>
        <v>9.3457943925233638E-3</v>
      </c>
      <c r="AA979" s="44">
        <f>VLOOKUP(A979,'[2]BASE 2022'!$E$5:$EU$1115,87,0)</f>
        <v>0</v>
      </c>
      <c r="AB979" s="44">
        <f>VLOOKUP(A979,'[2]BASE 2022'!$E$5:$EU$1115,86,0)</f>
        <v>0</v>
      </c>
    </row>
    <row r="980" spans="1:28" ht="17.25" customHeight="1" x14ac:dyDescent="0.3">
      <c r="A980" s="35">
        <v>957</v>
      </c>
      <c r="B980" s="17">
        <v>44768</v>
      </c>
      <c r="C980" s="18">
        <v>44770</v>
      </c>
      <c r="D980" s="31" t="s">
        <v>2476</v>
      </c>
      <c r="E980" s="20" t="s">
        <v>68</v>
      </c>
      <c r="F980" s="20" t="s">
        <v>2569</v>
      </c>
      <c r="G980" s="36">
        <v>31208333</v>
      </c>
      <c r="H980" s="19">
        <v>44948</v>
      </c>
      <c r="I980" s="21" t="s">
        <v>351</v>
      </c>
      <c r="J980" s="34" t="s">
        <v>2659</v>
      </c>
      <c r="K980" s="22"/>
      <c r="L980" s="37">
        <v>0</v>
      </c>
      <c r="M980" s="25">
        <v>0</v>
      </c>
      <c r="N980" s="24">
        <f t="shared" si="63"/>
        <v>31208333</v>
      </c>
      <c r="O980" s="39">
        <v>1.1235955056179775E-2</v>
      </c>
      <c r="P980" s="27"/>
      <c r="Q980" s="28"/>
      <c r="R980" s="38"/>
      <c r="T980" s="19">
        <v>44769</v>
      </c>
      <c r="V980" s="45">
        <f t="shared" si="64"/>
        <v>178</v>
      </c>
      <c r="W980" s="44">
        <v>44772</v>
      </c>
      <c r="X980" s="46">
        <f t="shared" si="65"/>
        <v>2</v>
      </c>
      <c r="Y980" s="47">
        <f t="shared" si="66"/>
        <v>1.1235955056179775E-2</v>
      </c>
      <c r="AA980" s="44">
        <f>VLOOKUP(A980,'[2]BASE 2022'!$E$5:$EU$1115,87,0)</f>
        <v>0</v>
      </c>
      <c r="AB980" s="44">
        <f>VLOOKUP(A980,'[2]BASE 2022'!$E$5:$EU$1115,86,0)</f>
        <v>0</v>
      </c>
    </row>
    <row r="981" spans="1:28" ht="17.25" customHeight="1" x14ac:dyDescent="0.3">
      <c r="A981" s="35">
        <v>958</v>
      </c>
      <c r="B981" s="17">
        <v>44768</v>
      </c>
      <c r="C981" s="18">
        <v>44770</v>
      </c>
      <c r="D981" s="31" t="s">
        <v>2477</v>
      </c>
      <c r="E981" s="20" t="s">
        <v>2338</v>
      </c>
      <c r="F981" s="20" t="s">
        <v>2565</v>
      </c>
      <c r="G981" s="36">
        <v>20066667</v>
      </c>
      <c r="H981" s="19">
        <v>44945</v>
      </c>
      <c r="I981" s="21" t="s">
        <v>351</v>
      </c>
      <c r="J981" s="34" t="s">
        <v>2660</v>
      </c>
      <c r="K981" s="22"/>
      <c r="L981" s="37">
        <v>0</v>
      </c>
      <c r="M981" s="25">
        <v>0</v>
      </c>
      <c r="N981" s="24">
        <f t="shared" si="63"/>
        <v>20066667</v>
      </c>
      <c r="O981" s="39">
        <v>1.1428571428571429E-2</v>
      </c>
      <c r="P981" s="27"/>
      <c r="Q981" s="28"/>
      <c r="R981" s="38"/>
      <c r="T981" s="19">
        <v>44769</v>
      </c>
      <c r="V981" s="45">
        <f t="shared" si="64"/>
        <v>175</v>
      </c>
      <c r="W981" s="44">
        <v>44772</v>
      </c>
      <c r="X981" s="46">
        <f t="shared" si="65"/>
        <v>2</v>
      </c>
      <c r="Y981" s="47">
        <f t="shared" si="66"/>
        <v>1.1428571428571429E-2</v>
      </c>
      <c r="AA981" s="44">
        <f>VLOOKUP(A981,'[2]BASE 2022'!$E$5:$EU$1115,87,0)</f>
        <v>0</v>
      </c>
      <c r="AB981" s="44">
        <f>VLOOKUP(A981,'[2]BASE 2022'!$E$5:$EU$1115,86,0)</f>
        <v>0</v>
      </c>
    </row>
    <row r="982" spans="1:28" ht="17.25" customHeight="1" x14ac:dyDescent="0.3">
      <c r="A982" s="35">
        <v>959</v>
      </c>
      <c r="B982" s="17">
        <v>44768</v>
      </c>
      <c r="C982" s="18">
        <v>44769</v>
      </c>
      <c r="D982" s="31" t="s">
        <v>2476</v>
      </c>
      <c r="E982" s="20" t="s">
        <v>2528</v>
      </c>
      <c r="F982" s="20" t="s">
        <v>2570</v>
      </c>
      <c r="G982" s="36">
        <v>33475000</v>
      </c>
      <c r="H982" s="19">
        <v>44921</v>
      </c>
      <c r="I982" s="21" t="s">
        <v>351</v>
      </c>
      <c r="J982" s="34" t="s">
        <v>2661</v>
      </c>
      <c r="K982" s="22"/>
      <c r="L982" s="37">
        <v>0</v>
      </c>
      <c r="M982" s="25">
        <v>0</v>
      </c>
      <c r="N982" s="24">
        <f t="shared" si="63"/>
        <v>33475000</v>
      </c>
      <c r="O982" s="39">
        <v>1.9736842105263157E-2</v>
      </c>
      <c r="P982" s="27"/>
      <c r="Q982" s="28"/>
      <c r="R982" s="38"/>
      <c r="T982" s="19">
        <v>44768</v>
      </c>
      <c r="V982" s="45">
        <f t="shared" si="64"/>
        <v>152</v>
      </c>
      <c r="W982" s="44">
        <v>44772</v>
      </c>
      <c r="X982" s="46">
        <f t="shared" si="65"/>
        <v>3</v>
      </c>
      <c r="Y982" s="47">
        <f t="shared" si="66"/>
        <v>1.9736842105263157E-2</v>
      </c>
      <c r="AA982" s="44">
        <f>VLOOKUP(A982,'[2]BASE 2022'!$E$5:$EU$1115,87,0)</f>
        <v>0</v>
      </c>
      <c r="AB982" s="44">
        <f>VLOOKUP(A982,'[2]BASE 2022'!$E$5:$EU$1115,86,0)</f>
        <v>0</v>
      </c>
    </row>
    <row r="983" spans="1:28" ht="17.25" customHeight="1" x14ac:dyDescent="0.3">
      <c r="A983" s="35">
        <v>960</v>
      </c>
      <c r="B983" s="17">
        <v>44769</v>
      </c>
      <c r="C983" s="18">
        <v>44770</v>
      </c>
      <c r="D983" s="31" t="s">
        <v>2477</v>
      </c>
      <c r="E983" s="20" t="s">
        <v>142</v>
      </c>
      <c r="F983" s="20" t="s">
        <v>2571</v>
      </c>
      <c r="G983" s="36">
        <v>25050000</v>
      </c>
      <c r="H983" s="19">
        <v>44940</v>
      </c>
      <c r="I983" s="21" t="s">
        <v>351</v>
      </c>
      <c r="J983" s="34" t="s">
        <v>2662</v>
      </c>
      <c r="K983" s="22"/>
      <c r="L983" s="37">
        <v>0</v>
      </c>
      <c r="M983" s="25">
        <v>0</v>
      </c>
      <c r="N983" s="24">
        <f t="shared" si="63"/>
        <v>25050000</v>
      </c>
      <c r="O983" s="39">
        <v>1.1764705882352941E-2</v>
      </c>
      <c r="P983" s="27"/>
      <c r="Q983" s="28"/>
      <c r="R983" s="38"/>
      <c r="T983" s="19">
        <v>44770</v>
      </c>
      <c r="V983" s="45">
        <f t="shared" si="64"/>
        <v>170</v>
      </c>
      <c r="W983" s="44">
        <v>44772</v>
      </c>
      <c r="X983" s="46">
        <f t="shared" si="65"/>
        <v>2</v>
      </c>
      <c r="Y983" s="47">
        <f t="shared" si="66"/>
        <v>1.1764705882352941E-2</v>
      </c>
      <c r="AA983" s="44">
        <f>VLOOKUP(A983,'[2]BASE 2022'!$E$5:$EU$1115,87,0)</f>
        <v>0</v>
      </c>
      <c r="AB983" s="44">
        <f>VLOOKUP(A983,'[2]BASE 2022'!$E$5:$EU$1115,86,0)</f>
        <v>0</v>
      </c>
    </row>
    <row r="984" spans="1:28" ht="17.25" customHeight="1" x14ac:dyDescent="0.3">
      <c r="A984" s="35">
        <v>961</v>
      </c>
      <c r="B984" s="17">
        <v>44768</v>
      </c>
      <c r="C984" s="18">
        <v>44770</v>
      </c>
      <c r="D984" s="31" t="s">
        <v>2476</v>
      </c>
      <c r="E984" s="20" t="s">
        <v>110</v>
      </c>
      <c r="F984" s="20" t="s">
        <v>2572</v>
      </c>
      <c r="G984" s="36">
        <v>31440750</v>
      </c>
      <c r="H984" s="19">
        <v>44938</v>
      </c>
      <c r="I984" s="21" t="s">
        <v>351</v>
      </c>
      <c r="J984" s="34" t="s">
        <v>2663</v>
      </c>
      <c r="K984" s="22"/>
      <c r="L984" s="37">
        <v>0</v>
      </c>
      <c r="M984" s="25">
        <v>0</v>
      </c>
      <c r="N984" s="24">
        <f t="shared" si="63"/>
        <v>31440750</v>
      </c>
      <c r="O984" s="39">
        <v>1.1904761904761904E-2</v>
      </c>
      <c r="P984" s="27"/>
      <c r="Q984" s="28"/>
      <c r="R984" s="38"/>
      <c r="T984" s="19">
        <v>44769</v>
      </c>
      <c r="V984" s="45">
        <f t="shared" si="64"/>
        <v>168</v>
      </c>
      <c r="W984" s="44">
        <v>44772</v>
      </c>
      <c r="X984" s="46">
        <f t="shared" si="65"/>
        <v>2</v>
      </c>
      <c r="Y984" s="47">
        <f t="shared" si="66"/>
        <v>1.1904761904761904E-2</v>
      </c>
      <c r="AA984" s="44">
        <f>VLOOKUP(A984,'[2]BASE 2022'!$E$5:$EU$1115,87,0)</f>
        <v>0</v>
      </c>
      <c r="AB984" s="44">
        <f>VLOOKUP(A984,'[2]BASE 2022'!$E$5:$EU$1115,86,0)</f>
        <v>0</v>
      </c>
    </row>
    <row r="985" spans="1:28" ht="17.25" customHeight="1" x14ac:dyDescent="0.3">
      <c r="A985" s="35">
        <v>962</v>
      </c>
      <c r="B985" s="17">
        <v>44769</v>
      </c>
      <c r="C985" s="18">
        <v>44770</v>
      </c>
      <c r="D985" s="31" t="s">
        <v>2477</v>
      </c>
      <c r="E985" s="20" t="s">
        <v>212</v>
      </c>
      <c r="F985" s="20" t="s">
        <v>2565</v>
      </c>
      <c r="G985" s="36">
        <v>20066667</v>
      </c>
      <c r="H985" s="19">
        <v>44945</v>
      </c>
      <c r="I985" s="21" t="s">
        <v>351</v>
      </c>
      <c r="J985" s="34" t="s">
        <v>2664</v>
      </c>
      <c r="K985" s="22"/>
      <c r="L985" s="37">
        <v>0</v>
      </c>
      <c r="M985" s="25">
        <v>0</v>
      </c>
      <c r="N985" s="24">
        <f t="shared" si="63"/>
        <v>20066667</v>
      </c>
      <c r="O985" s="39">
        <v>1.1428571428571429E-2</v>
      </c>
      <c r="P985" s="27"/>
      <c r="Q985" s="28"/>
      <c r="R985" s="38"/>
      <c r="T985" s="19">
        <v>44769</v>
      </c>
      <c r="V985" s="45">
        <f t="shared" si="64"/>
        <v>175</v>
      </c>
      <c r="W985" s="44">
        <v>44772</v>
      </c>
      <c r="X985" s="46">
        <f t="shared" si="65"/>
        <v>2</v>
      </c>
      <c r="Y985" s="47">
        <f t="shared" si="66"/>
        <v>1.1428571428571429E-2</v>
      </c>
      <c r="AA985" s="44">
        <f>VLOOKUP(A985,'[2]BASE 2022'!$E$5:$EU$1115,87,0)</f>
        <v>0</v>
      </c>
      <c r="AB985" s="44">
        <f>VLOOKUP(A985,'[2]BASE 2022'!$E$5:$EU$1115,86,0)</f>
        <v>0</v>
      </c>
    </row>
    <row r="986" spans="1:28" ht="17.25" customHeight="1" x14ac:dyDescent="0.3">
      <c r="A986" s="35">
        <v>963</v>
      </c>
      <c r="B986" s="17">
        <v>44764</v>
      </c>
      <c r="C986" s="18">
        <v>44764</v>
      </c>
      <c r="D986" s="31" t="s">
        <v>2608</v>
      </c>
      <c r="E986" s="20" t="s">
        <v>2607</v>
      </c>
      <c r="F986" s="20" t="s">
        <v>2573</v>
      </c>
      <c r="G986" s="36">
        <v>0</v>
      </c>
      <c r="H986" s="19" t="s">
        <v>2671</v>
      </c>
      <c r="I986" s="21" t="s">
        <v>2443</v>
      </c>
      <c r="J986" s="34" t="s">
        <v>2665</v>
      </c>
      <c r="K986" s="22"/>
      <c r="L986" s="37">
        <v>0</v>
      </c>
      <c r="M986" s="25">
        <v>0</v>
      </c>
      <c r="N986" s="24">
        <f t="shared" si="63"/>
        <v>0</v>
      </c>
      <c r="O986" s="39">
        <v>0.01</v>
      </c>
      <c r="P986" s="27"/>
      <c r="Q986" s="28"/>
      <c r="R986" s="38"/>
      <c r="T986" s="19">
        <v>44764</v>
      </c>
      <c r="V986" s="45" t="e">
        <f t="shared" si="64"/>
        <v>#VALUE!</v>
      </c>
      <c r="W986" s="44">
        <v>44772</v>
      </c>
      <c r="X986" s="46">
        <f t="shared" si="65"/>
        <v>8</v>
      </c>
      <c r="Y986" s="47" t="e">
        <f t="shared" si="66"/>
        <v>#VALUE!</v>
      </c>
      <c r="AA986" s="44">
        <f>VLOOKUP(A986,'[2]BASE 2022'!$E$5:$EU$1115,87,0)</f>
        <v>0</v>
      </c>
      <c r="AB986" s="44">
        <f>VLOOKUP(A986,'[2]BASE 2022'!$E$5:$EU$1115,86,0)</f>
        <v>0</v>
      </c>
    </row>
    <row r="987" spans="1:28" ht="17.25" customHeight="1" x14ac:dyDescent="0.3">
      <c r="A987" s="35">
        <v>964</v>
      </c>
      <c r="B987" s="17">
        <v>44769</v>
      </c>
      <c r="C987" s="18">
        <v>44770</v>
      </c>
      <c r="D987" s="31" t="s">
        <v>2476</v>
      </c>
      <c r="E987" s="20" t="s">
        <v>2529</v>
      </c>
      <c r="F987" s="20" t="s">
        <v>2574</v>
      </c>
      <c r="G987" s="36">
        <v>7280000</v>
      </c>
      <c r="H987" s="19">
        <v>44800</v>
      </c>
      <c r="I987" s="21" t="s">
        <v>351</v>
      </c>
      <c r="J987" s="34" t="s">
        <v>2666</v>
      </c>
      <c r="K987" s="22"/>
      <c r="L987" s="37">
        <v>0</v>
      </c>
      <c r="M987" s="25">
        <v>0</v>
      </c>
      <c r="N987" s="24">
        <f t="shared" si="63"/>
        <v>7280000</v>
      </c>
      <c r="O987" s="39">
        <v>6.6666666666666666E-2</v>
      </c>
      <c r="P987" s="27"/>
      <c r="Q987" s="28"/>
      <c r="R987" s="38"/>
      <c r="T987" s="19">
        <v>44769</v>
      </c>
      <c r="V987" s="45">
        <f t="shared" si="64"/>
        <v>30</v>
      </c>
      <c r="W987" s="44">
        <v>44772</v>
      </c>
      <c r="X987" s="46">
        <f t="shared" si="65"/>
        <v>2</v>
      </c>
      <c r="Y987" s="47">
        <f t="shared" si="66"/>
        <v>6.6666666666666666E-2</v>
      </c>
      <c r="AA987" s="44">
        <f>VLOOKUP(A987,'[2]BASE 2022'!$E$5:$EU$1115,87,0)</f>
        <v>0</v>
      </c>
      <c r="AB987" s="44">
        <f>VLOOKUP(A987,'[2]BASE 2022'!$E$5:$EU$1115,86,0)</f>
        <v>0</v>
      </c>
    </row>
    <row r="988" spans="1:28" ht="17.25" customHeight="1" x14ac:dyDescent="0.3">
      <c r="A988" s="35">
        <v>965</v>
      </c>
      <c r="B988" s="17">
        <v>44769</v>
      </c>
      <c r="C988" s="18">
        <v>44770</v>
      </c>
      <c r="D988" s="31" t="s">
        <v>2477</v>
      </c>
      <c r="E988" s="20" t="s">
        <v>1357</v>
      </c>
      <c r="F988" s="20" t="s">
        <v>2575</v>
      </c>
      <c r="G988" s="36">
        <v>20066667</v>
      </c>
      <c r="H988" s="19">
        <v>44945</v>
      </c>
      <c r="I988" s="21" t="s">
        <v>351</v>
      </c>
      <c r="J988" s="34" t="s">
        <v>2667</v>
      </c>
      <c r="K988" s="22"/>
      <c r="L988" s="37">
        <v>0</v>
      </c>
      <c r="M988" s="25">
        <v>0</v>
      </c>
      <c r="N988" s="24">
        <f t="shared" si="63"/>
        <v>20066667</v>
      </c>
      <c r="O988" s="39">
        <v>1.1428571428571429E-2</v>
      </c>
      <c r="P988" s="27"/>
      <c r="Q988" s="28"/>
      <c r="R988" s="38"/>
      <c r="T988" s="19">
        <v>44769</v>
      </c>
      <c r="V988" s="45">
        <f t="shared" si="64"/>
        <v>175</v>
      </c>
      <c r="W988" s="44">
        <v>44772</v>
      </c>
      <c r="X988" s="46">
        <f t="shared" si="65"/>
        <v>2</v>
      </c>
      <c r="Y988" s="47">
        <f t="shared" si="66"/>
        <v>1.1428571428571429E-2</v>
      </c>
      <c r="AA988" s="44">
        <f>VLOOKUP(A988,'[2]BASE 2022'!$E$5:$EU$1115,87,0)</f>
        <v>0</v>
      </c>
      <c r="AB988" s="44">
        <f>VLOOKUP(A988,'[2]BASE 2022'!$E$5:$EU$1115,86,0)</f>
        <v>0</v>
      </c>
    </row>
    <row r="989" spans="1:28" ht="17.25" customHeight="1" x14ac:dyDescent="0.3">
      <c r="A989" s="35">
        <v>966</v>
      </c>
      <c r="B989" s="17">
        <v>44770</v>
      </c>
      <c r="C989" s="18">
        <v>44771</v>
      </c>
      <c r="D989" s="31" t="s">
        <v>2476</v>
      </c>
      <c r="E989" s="20" t="s">
        <v>449</v>
      </c>
      <c r="F989" s="20" t="s">
        <v>62</v>
      </c>
      <c r="G989" s="36">
        <v>31440750</v>
      </c>
      <c r="H989" s="19">
        <v>44939</v>
      </c>
      <c r="I989" s="21" t="s">
        <v>351</v>
      </c>
      <c r="J989" s="34" t="s">
        <v>2668</v>
      </c>
      <c r="K989" s="22"/>
      <c r="L989" s="37">
        <v>0</v>
      </c>
      <c r="M989" s="25">
        <v>0</v>
      </c>
      <c r="N989" s="24">
        <f t="shared" si="63"/>
        <v>31440750</v>
      </c>
      <c r="O989" s="39">
        <v>5.9523809523809521E-3</v>
      </c>
      <c r="P989" s="27"/>
      <c r="Q989" s="28"/>
      <c r="R989" s="38"/>
      <c r="T989" s="19">
        <v>44770</v>
      </c>
      <c r="V989" s="45">
        <f t="shared" si="64"/>
        <v>168</v>
      </c>
      <c r="W989" s="44">
        <v>44772</v>
      </c>
      <c r="X989" s="46">
        <f t="shared" si="65"/>
        <v>1</v>
      </c>
      <c r="Y989" s="47">
        <f t="shared" si="66"/>
        <v>5.9523809523809521E-3</v>
      </c>
      <c r="AA989" s="44">
        <f>VLOOKUP(A989,'[2]BASE 2022'!$E$5:$EU$1115,87,0)</f>
        <v>0</v>
      </c>
      <c r="AB989" s="44">
        <f>VLOOKUP(A989,'[2]BASE 2022'!$E$5:$EU$1115,86,0)</f>
        <v>0</v>
      </c>
    </row>
    <row r="990" spans="1:28" ht="17.25" customHeight="1" x14ac:dyDescent="0.3">
      <c r="A990" s="35">
        <v>967</v>
      </c>
      <c r="B990" s="17">
        <v>44770</v>
      </c>
      <c r="C990" s="18">
        <v>44771</v>
      </c>
      <c r="D990" s="31" t="s">
        <v>2476</v>
      </c>
      <c r="E990" s="20" t="s">
        <v>2530</v>
      </c>
      <c r="F990" s="20" t="s">
        <v>62</v>
      </c>
      <c r="G990" s="36">
        <v>31440750</v>
      </c>
      <c r="H990" s="19">
        <v>44939</v>
      </c>
      <c r="I990" s="21" t="s">
        <v>351</v>
      </c>
      <c r="J990" s="34" t="s">
        <v>2669</v>
      </c>
      <c r="K990" s="22"/>
      <c r="L990" s="37">
        <v>0</v>
      </c>
      <c r="M990" s="25">
        <v>0</v>
      </c>
      <c r="N990" s="24">
        <f t="shared" si="63"/>
        <v>31440750</v>
      </c>
      <c r="O990" s="39">
        <v>5.9523809523809521E-3</v>
      </c>
      <c r="P990" s="27"/>
      <c r="Q990" s="28"/>
      <c r="R990" s="38"/>
      <c r="T990" s="19">
        <v>44771</v>
      </c>
      <c r="V990" s="45">
        <f t="shared" si="64"/>
        <v>168</v>
      </c>
      <c r="W990" s="44">
        <v>44772</v>
      </c>
      <c r="X990" s="46">
        <f t="shared" si="65"/>
        <v>1</v>
      </c>
      <c r="Y990" s="47">
        <f t="shared" si="66"/>
        <v>5.9523809523809521E-3</v>
      </c>
      <c r="AA990" s="44">
        <f>VLOOKUP(A990,'[2]BASE 2022'!$E$5:$EU$1115,87,0)</f>
        <v>0</v>
      </c>
      <c r="AB990" s="44">
        <f>VLOOKUP(A990,'[2]BASE 2022'!$E$5:$EU$1115,86,0)</f>
        <v>0</v>
      </c>
    </row>
    <row r="991" spans="1:28" ht="17.25" customHeight="1" x14ac:dyDescent="0.3">
      <c r="A991" s="35">
        <v>968</v>
      </c>
      <c r="B991" s="17">
        <v>44769</v>
      </c>
      <c r="C991" s="18">
        <v>44770</v>
      </c>
      <c r="D991" s="31" t="s">
        <v>2476</v>
      </c>
      <c r="E991" s="20" t="s">
        <v>59</v>
      </c>
      <c r="F991" s="20" t="s">
        <v>2576</v>
      </c>
      <c r="G991" s="36">
        <v>25800000</v>
      </c>
      <c r="H991" s="19">
        <v>44945</v>
      </c>
      <c r="I991" s="21" t="s">
        <v>351</v>
      </c>
      <c r="J991" s="34" t="s">
        <v>2670</v>
      </c>
      <c r="K991" s="22"/>
      <c r="L991" s="37">
        <v>0</v>
      </c>
      <c r="M991" s="25">
        <v>0</v>
      </c>
      <c r="N991" s="24">
        <f t="shared" si="63"/>
        <v>25800000</v>
      </c>
      <c r="O991" s="39">
        <v>1.1428571428571429E-2</v>
      </c>
      <c r="P991" s="27"/>
      <c r="Q991" s="28"/>
      <c r="R991" s="38"/>
      <c r="T991" s="19">
        <v>44769</v>
      </c>
      <c r="V991" s="45">
        <f t="shared" si="64"/>
        <v>175</v>
      </c>
      <c r="W991" s="44">
        <v>44772</v>
      </c>
      <c r="X991" s="46">
        <f t="shared" si="65"/>
        <v>2</v>
      </c>
      <c r="Y991" s="47">
        <f t="shared" si="66"/>
        <v>1.1428571428571429E-2</v>
      </c>
      <c r="AA991" s="44">
        <f>VLOOKUP(A991,'[2]BASE 2022'!$E$5:$EU$1115,87,0)</f>
        <v>0</v>
      </c>
      <c r="AB991" s="44">
        <f>VLOOKUP(A991,'[2]BASE 2022'!$E$5:$EU$1115,86,0)</f>
        <v>0</v>
      </c>
    </row>
  </sheetData>
  <autoFilter ref="A11:AB991" xr:uid="{30353740-59FF-4547-8E20-290B282A3CF3}"/>
  <mergeCells count="1">
    <mergeCell ref="A10:R10"/>
  </mergeCells>
  <conditionalFormatting sqref="A9:A11">
    <cfRule type="duplicateValues" dxfId="3" priority="1"/>
  </conditionalFormatting>
  <conditionalFormatting sqref="A12:A991">
    <cfRule type="duplicateValues" dxfId="2" priority="46"/>
    <cfRule type="duplicateValues" dxfId="1" priority="47"/>
  </conditionalFormatting>
  <conditionalFormatting sqref="E12:E34 E104:E220 E223:E273 E275:E374 E376:E377 E379:E394 E396:E585 E612:E679 E681:E787 E789:E968 E36:E102 E587:E609 E970:E991">
    <cfRule type="duplicateValues" dxfId="0" priority="50"/>
  </conditionalFormatting>
  <pageMargins left="0.47244094488188981" right="0.47244094488188981" top="0.74803149606299213" bottom="0.74803149606299213" header="0.31496062992125984" footer="0.31496062992125984"/>
  <pageSetup paperSize="9" scale="7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JULIO</vt:lpstr>
      <vt:lpstr>JULIO!Área_de_impresión</vt:lpstr>
      <vt:lpstr>JULIO!Títulos_a_imprimir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Johana Martinez Muñoz</cp:lastModifiedBy>
  <dcterms:created xsi:type="dcterms:W3CDTF">2021-02-09T22:41:48Z</dcterms:created>
  <dcterms:modified xsi:type="dcterms:W3CDTF">2022-10-13T13:29:22Z</dcterms:modified>
</cp:coreProperties>
</file>