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4/"/>
    </mc:Choice>
  </mc:AlternateContent>
  <xr:revisionPtr revIDLastSave="136" documentId="8_{47DF3776-4A6D-48DC-9DE9-D28BF6BD3AFE}" xr6:coauthVersionLast="47" xr6:coauthVersionMax="47" xr10:uidLastSave="{695E8027-2E05-4179-8768-FD62AF733DBB}"/>
  <bookViews>
    <workbookView xWindow="1125" yWindow="75" windowWidth="24645" windowHeight="15180" xr2:uid="{00000000-000D-0000-FFFF-FFFF00000000}"/>
  </bookViews>
  <sheets>
    <sheet name="FEBRERO" sheetId="2" r:id="rId1"/>
  </sheets>
  <externalReferences>
    <externalReference r:id="rId2"/>
  </externalReferences>
  <definedNames>
    <definedName name="_xlnm._FilterDatabase" localSheetId="0" hidden="1">FEBRERO!$B$12:$Q$18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 l="1"/>
  <c r="L2"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T18" i="2"/>
  <c r="S18" i="2"/>
  <c r="T17" i="2"/>
  <c r="S17" i="2"/>
  <c r="T16" i="2"/>
  <c r="S16" i="2"/>
  <c r="T15" i="2"/>
  <c r="S15" i="2"/>
  <c r="T14" i="2"/>
  <c r="S14" i="2"/>
  <c r="T13" i="2"/>
  <c r="S13" i="2"/>
  <c r="U13" i="2" l="1"/>
  <c r="U14" i="2"/>
  <c r="U15" i="2"/>
  <c r="U16" i="2"/>
  <c r="U17" i="2"/>
  <c r="U18" i="2"/>
  <c r="L18" i="2"/>
  <c r="L17" i="2"/>
  <c r="L16" i="2"/>
  <c r="L15" i="2"/>
  <c r="L14" i="2"/>
  <c r="L7" i="2"/>
  <c r="L6" i="2"/>
  <c r="L5" i="2"/>
  <c r="L13" i="2" l="1"/>
  <c r="L8" i="2" l="1"/>
  <c r="L4" i="2"/>
  <c r="L9" i="2" l="1"/>
</calcChain>
</file>

<file path=xl/sharedStrings.xml><?xml version="1.0" encoding="utf-8"?>
<sst xmlns="http://schemas.openxmlformats.org/spreadsheetml/2006/main" count="1469" uniqueCount="945">
  <si>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</si>
  <si>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</si>
  <si>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</si>
  <si>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</si>
  <si>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</si>
  <si>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</si>
  <si>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</si>
  <si>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</si>
  <si>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</si>
  <si>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</si>
  <si>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</si>
  <si>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</si>
  <si>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</si>
  <si>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</si>
  <si>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</si>
  <si>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</si>
  <si>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</si>
  <si>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</si>
  <si>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</si>
  <si>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</si>
  <si>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</si>
  <si>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</si>
  <si>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</si>
  <si>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</si>
  <si>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</si>
  <si>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</si>
  <si>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</si>
  <si>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</si>
  <si>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</si>
  <si>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</si>
  <si>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</si>
  <si>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</si>
  <si>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</si>
  <si>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</si>
  <si>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</si>
  <si>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</si>
  <si>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</si>
  <si>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</si>
  <si>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</si>
  <si>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</si>
  <si>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</si>
  <si>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</si>
  <si>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</si>
  <si>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</si>
  <si>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</si>
  <si>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</si>
  <si>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</si>
  <si>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</si>
  <si>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</si>
  <si>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</si>
  <si>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</si>
  <si>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</si>
  <si>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</si>
  <si>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</si>
  <si>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</si>
  <si>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</si>
  <si>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</si>
  <si>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</si>
  <si>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</si>
  <si>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</si>
  <si>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</si>
  <si>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</si>
  <si>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</si>
  <si>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</si>
  <si>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</si>
  <si>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</si>
  <si>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</si>
  <si>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</si>
  <si>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</si>
  <si>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</si>
  <si>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</si>
  <si>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</si>
  <si>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</si>
  <si>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</si>
  <si>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</si>
  <si>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</si>
  <si>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</si>
  <si>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</si>
  <si>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</si>
  <si>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</si>
  <si>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</si>
  <si>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</si>
  <si>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</si>
  <si>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</si>
  <si>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</si>
  <si>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</si>
  <si>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</si>
  <si>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</si>
  <si>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</si>
  <si>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</si>
  <si>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</si>
  <si>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</si>
  <si>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</si>
  <si>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</si>
  <si>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</si>
  <si>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</si>
  <si>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</si>
  <si>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</si>
  <si>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</si>
  <si>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</si>
  <si>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</si>
  <si>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</si>
  <si>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</si>
  <si>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</si>
  <si>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</si>
  <si>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</si>
  <si>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</si>
  <si>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</si>
  <si>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</si>
  <si>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</si>
  <si>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</si>
  <si>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</si>
  <si>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</si>
  <si>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</si>
  <si>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</si>
  <si>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</si>
  <si>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</si>
  <si>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</si>
  <si>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</si>
  <si>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</si>
  <si>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</si>
  <si>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</si>
  <si>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</si>
  <si>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</si>
  <si>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</si>
  <si>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</si>
  <si>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</si>
  <si>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</si>
  <si>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</si>
  <si>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</si>
  <si>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</si>
  <si>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</si>
  <si>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</si>
  <si>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</si>
  <si>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</si>
  <si>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</si>
  <si>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</si>
  <si>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</si>
  <si>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</si>
  <si>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</si>
  <si>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</si>
  <si>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</si>
  <si>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</si>
  <si>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</si>
  <si>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</si>
  <si>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</si>
  <si>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</si>
  <si>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</si>
  <si>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</si>
  <si>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</si>
  <si>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</si>
  <si>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</si>
  <si>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</si>
  <si>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</si>
  <si>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</si>
  <si>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</si>
  <si>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</si>
  <si>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</si>
  <si>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</si>
  <si>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</si>
  <si>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</si>
  <si>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</si>
  <si>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</si>
  <si>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</si>
  <si>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</si>
  <si>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</si>
  <si>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</si>
  <si>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</si>
  <si>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</si>
  <si>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</si>
  <si>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</si>
  <si>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</si>
  <si>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</si>
  <si>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</si>
  <si>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</si>
  <si>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</si>
  <si>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</si>
  <si>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</si>
  <si>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</si>
  <si>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</si>
  <si>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</si>
  <si>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</si>
  <si>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</si>
  <si>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</si>
  <si>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</si>
  <si>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</si>
  <si>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</si>
  <si>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</si>
  <si>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</si>
  <si>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</si>
  <si>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</si>
  <si>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</si>
  <si>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</si>
  <si>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</si>
  <si>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</si>
  <si>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</si>
  <si>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</si>
  <si>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</si>
  <si>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</si>
  <si>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</si>
  <si>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</si>
  <si>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</si>
  <si>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</si>
  <si>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</si>
  <si>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</si>
  <si>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</si>
  <si>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</si>
  <si>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</si>
  <si>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</si>
  <si>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</si>
  <si>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</si>
  <si>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</si>
  <si>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</si>
  <si>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</si>
  <si>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</si>
  <si>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</si>
  <si>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</si>
  <si>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</si>
  <si>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</si>
  <si>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</si>
  <si>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</si>
  <si>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</si>
  <si>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</si>
  <si>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</si>
  <si>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</si>
  <si>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</si>
  <si>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</si>
  <si>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</si>
  <si>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</si>
  <si>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</si>
  <si>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</si>
  <si>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</si>
  <si>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</si>
  <si>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</si>
  <si>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</si>
  <si>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</si>
  <si>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</si>
  <si>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</si>
  <si>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</si>
  <si>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</si>
  <si>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</si>
  <si>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</si>
  <si>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</si>
  <si>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</si>
  <si>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</si>
  <si>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</si>
  <si>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</si>
  <si>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</si>
  <si>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</si>
  <si>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</si>
  <si>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</si>
  <si>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</si>
  <si>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</si>
  <si>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</si>
  <si>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</si>
  <si>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</si>
  <si>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</si>
  <si>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</si>
  <si>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</si>
  <si>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</si>
  <si>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</si>
  <si>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</si>
  <si>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</si>
  <si>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</si>
  <si>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</si>
  <si>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</si>
  <si>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</si>
  <si>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</si>
  <si>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</si>
  <si>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</si>
  <si>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</si>
  <si>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</si>
  <si>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</si>
  <si>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</si>
  <si>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</si>
  <si>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</si>
  <si>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</si>
  <si>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</si>
  <si>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</si>
  <si>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</si>
  <si>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</si>
  <si>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</si>
  <si>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</si>
  <si>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</si>
  <si>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ANA MARIA CARDENAS LAGOS</t>
  </si>
  <si>
    <t>JESSICA ALEXANDRA HERRERA CUENCA</t>
  </si>
  <si>
    <t>MARIA CAMILA BARRAGAN RODRIGUEZ</t>
  </si>
  <si>
    <t>SANDRA DULEIDY BERMUDEZ MARTINEZ</t>
  </si>
  <si>
    <t>ALEJANDRO  SANCHEZ DIAZ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</si>
  <si>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</si>
  <si>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</si>
  <si>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</si>
  <si>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</si>
  <si>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</si>
  <si>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</si>
  <si>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</si>
  <si>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</si>
  <si>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</si>
  <si>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YISELY  BALCARCER MARRUGO</t>
  </si>
  <si>
    <t>DAYANA MILDRED SALAZAR MUÑOZ</t>
  </si>
  <si>
    <t>JAVIER DE JESUS DELGADO CARCAMO</t>
  </si>
  <si>
    <t>CLAUDIA PATRICIA CEBALLOS GARCIA</t>
  </si>
  <si>
    <t>HUGO LOPEZ LOPEZ LOPEZ</t>
  </si>
  <si>
    <t>LUZ ADRIANA MORENO GONZALEZ</t>
  </si>
  <si>
    <t>MAYRA ALEJANDRA JAIME ARIAS</t>
  </si>
  <si>
    <t>ZAIRA SOFIA HERRERA MAHECHA</t>
  </si>
  <si>
    <t>HARLEY FERNEY FERNANDEZ ALVARADO</t>
  </si>
  <si>
    <t>JESSICA PATRICIA RODRIGUEZ ARIZA</t>
  </si>
  <si>
    <t>CARLOS ARTURO BENAVIDES CASTRILLON</t>
  </si>
  <si>
    <t>HAMILTON  BARRIOS ORDOÑEZ</t>
  </si>
  <si>
    <t>GHEINER SAUL CARDENAS MANZANARES</t>
  </si>
  <si>
    <t>STEFANNY BRIGITTE URIBE PINEDA</t>
  </si>
  <si>
    <t>EDGAR ENRIQUE HUERTAS HURTADO</t>
  </si>
  <si>
    <t>NINI JOHANNA  ZULUAGA</t>
  </si>
  <si>
    <t>JULIO BUITRAGO BUITRAGO VARGAS</t>
  </si>
  <si>
    <t>ALVARO JASON ACOSTA PEREZ</t>
  </si>
  <si>
    <t>JOSE ANDRES CAMELO BARRERA</t>
  </si>
  <si>
    <t>DARYBEL ALEJANDRA DUARTE CARMONA</t>
  </si>
  <si>
    <t>JENNY MARITZA BARRERA SUAREZ</t>
  </si>
  <si>
    <t>ZULMA ANDREA LEON NUÑEZ</t>
  </si>
  <si>
    <t>XIOMARA  MURCIA BUITRAGO</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</si>
  <si>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</si>
  <si>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</si>
  <si>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</si>
  <si>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</si>
  <si>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</si>
  <si>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</si>
  <si>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</si>
  <si>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</si>
  <si>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</si>
  <si>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</si>
  <si>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JENIFFER  CHACON BEJARANO</t>
  </si>
  <si>
    <t>RAFAEL BERNARDO SANTOS RUEDA</t>
  </si>
  <si>
    <t>DANNY PAOLA GERENA SUAREZ</t>
  </si>
  <si>
    <t>NELSON GIOVANNI ACUÑA RODRIGUEZ</t>
  </si>
  <si>
    <t>FELIX ALEXANDER LOPEZ ANZOLA</t>
  </si>
  <si>
    <t>GIOVANNI  RODRIGUEZ NAVA</t>
  </si>
  <si>
    <t>INGRID YULIETH RUIZ LEMUS</t>
  </si>
  <si>
    <t>DIEGO ALEXANDER PRIETO RINCON</t>
  </si>
  <si>
    <t>DANIEL  DELGADO BRAVO</t>
  </si>
  <si>
    <t>JENNY PAOLA LOZANO LOZANO</t>
  </si>
  <si>
    <t>KATHERINE  FORERO BONILLA</t>
  </si>
  <si>
    <t>MONICA  CEBALLOS DEVIA</t>
  </si>
  <si>
    <t>NICOLL GABRIELA BELTRAN DIAZ</t>
  </si>
  <si>
    <t>SERGIO ANDRES HERNANDEZ GOENAGA</t>
  </si>
  <si>
    <t>DANIELA MARTINEZ SOLER</t>
  </si>
  <si>
    <t>JULIAN  NARANJO GARCIA</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</si>
  <si>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</si>
  <si>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</si>
  <si>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</si>
  <si>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</si>
  <si>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</si>
  <si>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</si>
  <si>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</si>
  <si>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</si>
  <si>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</si>
  <si>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</si>
  <si>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</si>
  <si>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</si>
  <si>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</si>
  <si>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MONICA  CASTRO MARTINEZ</t>
  </si>
  <si>
    <t>ANGEL  GUZMAN GARCIA</t>
  </si>
  <si>
    <t>KELIN JULIETH GALINDO BRICEÑO</t>
  </si>
  <si>
    <t>YILMAR YEISSON TORRES BENITEZ</t>
  </si>
  <si>
    <t>LUIS MARIO ARAUJO BECERRA</t>
  </si>
  <si>
    <t>OSIRIS  VIÑAS MANRIQUE</t>
  </si>
  <si>
    <t>CARLOS ARTURO LOPEZ OSPINA</t>
  </si>
  <si>
    <t>VIVIANA MARIA PERDOMO VELASCO</t>
  </si>
  <si>
    <t>EDWIN YAMID ORTIZ SALAS</t>
  </si>
  <si>
    <t>MARIA IBETH MANRIQUE ZARATE</t>
  </si>
  <si>
    <t>AMBAR MILENA BARBOSA RODRIGUEZ</t>
  </si>
  <si>
    <t xml:space="preserve">CLAUDIA LEONEL CEDANO </t>
  </si>
  <si>
    <t>CAMILO  IBARRA CUBILLOS</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</si>
  <si>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</si>
  <si>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</si>
  <si>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</si>
  <si>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</si>
  <si>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</si>
  <si>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</si>
  <si>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</si>
  <si>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</si>
  <si>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</si>
  <si>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</si>
  <si>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YANNET  RODRIGUEZ OSORIO</t>
  </si>
  <si>
    <t>NANCY JULIETTE CRUZ MEDINA</t>
  </si>
  <si>
    <t>JOSE MATEO MENDEZ SAMPEDRO</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</si>
  <si>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</si>
  <si>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</si>
  <si>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</si>
  <si>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</si>
  <si>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</si>
  <si>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</si>
  <si>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</si>
  <si>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</si>
  <si>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</si>
  <si>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</si>
  <si>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</si>
  <si>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</si>
  <si>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</si>
  <si>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</si>
  <si>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</si>
  <si>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</si>
  <si>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</si>
  <si>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</si>
  <si>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</si>
  <si>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</si>
  <si>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</si>
  <si>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</si>
  <si>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</si>
  <si>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</si>
  <si>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</si>
  <si>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</si>
  <si>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</si>
  <si>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</si>
  <si>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</si>
  <si>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</si>
  <si>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</si>
  <si>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</si>
  <si>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</si>
  <si>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</si>
  <si>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</si>
  <si>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</si>
  <si>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</si>
  <si>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</si>
  <si>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</si>
  <si>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</si>
  <si>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</si>
  <si>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</si>
  <si>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</si>
  <si>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</si>
  <si>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</si>
  <si>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</si>
  <si>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</si>
  <si>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</si>
  <si>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</si>
  <si>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</si>
  <si>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</si>
  <si>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</si>
  <si>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</si>
  <si>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</si>
  <si>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LIZBETH  RODRIGUEZ AGUDELO</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</si>
  <si>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</si>
  <si>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</si>
  <si>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</si>
  <si>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</si>
  <si>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</si>
  <si>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</si>
  <si>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</si>
  <si>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</si>
  <si>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</si>
  <si>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</si>
  <si>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</si>
  <si>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</si>
  <si>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</si>
  <si>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</si>
  <si>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</si>
  <si>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</si>
  <si>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</si>
  <si>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</si>
  <si>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</si>
  <si>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</si>
  <si>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</si>
  <si>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</si>
  <si>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DANIEL FELIPE BARRAGAN ROJAS</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</si>
  <si>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</si>
  <si>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</si>
  <si>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</si>
  <si>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</si>
  <si>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</si>
  <si>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</si>
  <si>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</si>
  <si>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</si>
  <si>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</si>
  <si>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</si>
  <si>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</si>
  <si>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</si>
  <si>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</si>
  <si>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</si>
  <si>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</si>
  <si>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ROCIO ALEJANDRA CASTELLANOS ARIAS</t>
  </si>
  <si>
    <t>LUIS ALEJANDRO FAJARDO RAMIREZ</t>
  </si>
  <si>
    <t>CAROLINA  VALBUENA TALERO</t>
  </si>
  <si>
    <t>MARCELA  VERANO ALARCON</t>
  </si>
  <si>
    <t>ANIBAL DAVID MARIN CASTAÑO</t>
  </si>
  <si>
    <t xml:space="preserve">KATERINE SALAZAR RAMIREZ </t>
  </si>
  <si>
    <t>DIANA CAROLINA MARTINEZ GONZALEZ</t>
  </si>
  <si>
    <t>JESSICA KATHERIN PACHECO PACHECO</t>
  </si>
  <si>
    <t>VALENTINA  VELEZ DIAZ</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</si>
  <si>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</si>
  <si>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</si>
  <si>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</si>
  <si>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</si>
  <si>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</si>
  <si>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</si>
  <si>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</si>
  <si>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</si>
  <si>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WILMER  ALVAREZ TIRADO</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</si>
  <si>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</si>
  <si>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</si>
  <si>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</si>
  <si>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</si>
  <si>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</si>
  <si>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</si>
  <si>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</si>
  <si>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</si>
  <si>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</si>
  <si>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</si>
  <si>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</si>
  <si>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</si>
  <si>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</si>
  <si>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</si>
  <si>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</si>
  <si>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</si>
  <si>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</si>
  <si>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</si>
  <si>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</si>
  <si>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</si>
  <si>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</si>
  <si>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</si>
  <si>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</si>
  <si>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</si>
  <si>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</si>
  <si>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</si>
  <si>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</si>
  <si>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</si>
  <si>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</si>
  <si>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</si>
  <si>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</si>
  <si>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</si>
  <si>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</si>
  <si>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</si>
  <si>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</si>
  <si>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</si>
  <si>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</si>
  <si>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</si>
  <si>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</si>
  <si>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</si>
  <si>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</si>
  <si>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</si>
  <si>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</si>
  <si>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</si>
  <si>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</si>
  <si>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</si>
  <si>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</si>
  <si>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</si>
  <si>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</si>
  <si>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</si>
  <si>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</si>
  <si>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</si>
  <si>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</si>
  <si>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</si>
  <si>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</si>
  <si>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</si>
  <si>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</si>
  <si>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</si>
  <si>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</si>
  <si>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</si>
  <si>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</si>
  <si>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</si>
  <si>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</si>
  <si>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</si>
  <si>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</si>
  <si>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</si>
  <si>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</si>
  <si>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</si>
  <si>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</si>
  <si>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</si>
  <si>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</si>
  <si>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</si>
  <si>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</si>
  <si>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</si>
  <si>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</si>
  <si>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</si>
  <si>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</si>
  <si>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</si>
  <si>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</si>
  <si>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</si>
  <si>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</si>
  <si>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</si>
  <si>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</si>
  <si>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</si>
  <si>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</si>
  <si>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</si>
  <si>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</si>
  <si>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</si>
  <si>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</si>
  <si>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</si>
  <si>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</si>
  <si>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</si>
  <si>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</si>
  <si>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</si>
  <si>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</si>
  <si>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</si>
  <si>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</si>
  <si>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</si>
  <si>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</si>
  <si>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</si>
  <si>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</si>
  <si>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</si>
  <si>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</si>
  <si>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</si>
  <si>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</si>
  <si>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</si>
  <si>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</si>
  <si>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</si>
  <si>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</si>
  <si>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</si>
  <si>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</si>
  <si>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</si>
  <si>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</si>
  <si>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</si>
  <si>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</si>
  <si>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</si>
  <si>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</si>
  <si>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</si>
  <si>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</si>
  <si>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</si>
  <si>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</si>
  <si>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</si>
  <si>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</si>
  <si>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</si>
  <si>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</si>
  <si>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</si>
  <si>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</si>
  <si>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</si>
  <si>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</si>
  <si>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</si>
  <si>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</si>
  <si>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</si>
  <si>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</si>
  <si>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</si>
  <si>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</si>
  <si>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</si>
  <si>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</si>
  <si>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</si>
  <si>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</si>
  <si>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</si>
  <si>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</si>
  <si>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</si>
  <si>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</si>
  <si>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</si>
  <si>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</si>
  <si>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</si>
  <si>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</si>
  <si>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</si>
  <si>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</si>
  <si>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</si>
  <si>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</si>
  <si>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</si>
  <si>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</si>
  <si>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</si>
  <si>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</si>
  <si>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</si>
  <si>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</si>
  <si>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</si>
  <si>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</si>
  <si>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</si>
  <si>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</si>
  <si>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</si>
  <si>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</si>
  <si>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</si>
  <si>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</si>
  <si>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</si>
  <si>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</si>
  <si>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</si>
  <si>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</si>
  <si>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</si>
  <si>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</si>
  <si>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</si>
  <si>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</si>
  <si>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</si>
  <si>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</si>
  <si>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</si>
  <si>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</si>
  <si>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</si>
  <si>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</si>
  <si>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</si>
  <si>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</si>
  <si>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</si>
  <si>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</si>
  <si>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</si>
  <si>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</si>
  <si>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</si>
  <si>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</si>
  <si>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</si>
  <si>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</si>
  <si>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</si>
  <si>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</si>
  <si>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</si>
  <si>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</si>
  <si>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</si>
  <si>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</si>
  <si>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</si>
  <si>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</si>
  <si>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</si>
  <si>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</si>
  <si>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</si>
  <si>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</si>
  <si>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</si>
  <si>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</si>
  <si>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</si>
  <si>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</si>
  <si>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</si>
  <si>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</si>
  <si>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</si>
  <si>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</si>
  <si>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</si>
  <si>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</si>
  <si>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</si>
  <si>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</si>
  <si>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</si>
  <si>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</si>
  <si>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</si>
  <si>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</si>
  <si>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</si>
  <si>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</si>
  <si>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</si>
  <si>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</si>
  <si>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</si>
  <si>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</si>
  <si>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</si>
  <si>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</si>
  <si>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</si>
  <si>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</si>
  <si>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</si>
  <si>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</si>
  <si>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</si>
  <si>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</si>
  <si>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</si>
  <si>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</si>
  <si>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</si>
  <si>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</si>
  <si>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</si>
  <si>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</si>
  <si>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</si>
  <si>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</si>
  <si>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</si>
  <si>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</si>
  <si>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</si>
  <si>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</si>
  <si>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</si>
  <si>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</si>
  <si>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</si>
  <si>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</si>
  <si>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</si>
  <si>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</si>
  <si>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</si>
  <si>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</si>
  <si>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</si>
  <si>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</si>
  <si>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</si>
  <si>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</si>
  <si>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</si>
  <si>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</si>
  <si>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</si>
  <si>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</si>
  <si>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</si>
  <si>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</si>
  <si>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</si>
  <si>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</si>
  <si>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</si>
  <si>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</si>
  <si>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</si>
  <si>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</si>
  <si>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</si>
  <si>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</si>
  <si>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</si>
  <si>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</si>
  <si>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</si>
  <si>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</si>
  <si>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</si>
  <si>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</si>
  <si>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</si>
  <si>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</si>
  <si>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</si>
  <si>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</si>
  <si>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</si>
  <si>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</si>
  <si>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</si>
  <si>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</si>
  <si>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</si>
  <si>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</si>
  <si>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</si>
  <si>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</si>
  <si>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</si>
  <si>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</si>
  <si>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</si>
  <si>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</si>
  <si>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</si>
  <si>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</si>
  <si>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</si>
  <si>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</si>
  <si>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</si>
  <si>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</si>
  <si>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</si>
  <si>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</si>
  <si>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</si>
  <si>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</si>
  <si>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</si>
  <si>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</si>
  <si>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</si>
  <si>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</si>
  <si>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</si>
  <si>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</si>
  <si>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</si>
  <si>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</si>
  <si>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</si>
  <si>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</si>
  <si>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</si>
  <si>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</si>
  <si>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</si>
  <si>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</si>
  <si>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</si>
  <si>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</si>
  <si>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</si>
  <si>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</si>
  <si>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</si>
  <si>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</si>
  <si>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</si>
  <si>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</si>
  <si>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</si>
  <si>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</si>
  <si>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</si>
  <si>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</si>
  <si>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</si>
  <si>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</si>
  <si>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</si>
  <si>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</si>
  <si>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</si>
  <si>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</si>
  <si>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</si>
  <si>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</si>
  <si>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</si>
  <si>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</si>
  <si>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</si>
  <si>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</si>
  <si>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</si>
  <si>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</si>
  <si>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</si>
  <si>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</si>
  <si>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</si>
  <si>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</si>
  <si>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</si>
  <si>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</si>
  <si>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</si>
  <si>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</si>
  <si>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</si>
  <si>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</si>
  <si>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</si>
  <si>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</si>
  <si>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</si>
  <si>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</si>
  <si>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</si>
  <si>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</si>
  <si>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</si>
  <si>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</si>
  <si>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</si>
  <si>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</si>
  <si>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</si>
  <si>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</si>
  <si>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</si>
  <si>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</si>
  <si>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</si>
  <si>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</si>
  <si>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</si>
  <si>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</si>
  <si>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</si>
  <si>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</si>
  <si>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</si>
  <si>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</si>
  <si>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</si>
  <si>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</si>
  <si>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</si>
  <si>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</si>
  <si>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</si>
  <si>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</si>
  <si>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</si>
  <si>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</si>
  <si>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</si>
  <si>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</si>
  <si>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</si>
  <si>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</si>
  <si>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</si>
  <si>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</si>
  <si>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</si>
  <si>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</si>
  <si>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</si>
  <si>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</si>
  <si>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</si>
  <si>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</si>
  <si>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</si>
  <si>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</si>
  <si>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</si>
  <si>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</si>
  <si>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</si>
  <si>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</si>
  <si>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</si>
  <si>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</si>
  <si>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</si>
  <si>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</si>
  <si>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</si>
  <si>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</si>
  <si>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</si>
  <si>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</si>
  <si>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</si>
  <si>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</si>
  <si>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</si>
  <si>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</si>
  <si>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</si>
  <si>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</si>
  <si>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</si>
  <si>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</si>
  <si>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</si>
  <si>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</si>
  <si>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</si>
  <si>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</si>
  <si>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</si>
  <si>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</si>
  <si>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</si>
  <si>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</si>
  <si>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</si>
  <si>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</si>
  <si>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</si>
  <si>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</si>
  <si>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</si>
  <si>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</si>
  <si>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</si>
  <si>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</si>
  <si>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</si>
  <si>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</si>
  <si>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</si>
  <si>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</si>
  <si>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</si>
  <si>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</si>
  <si>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</si>
  <si>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</si>
  <si>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</si>
  <si>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</si>
  <si>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</si>
  <si>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</si>
  <si>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</si>
  <si>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</si>
  <si>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</si>
  <si>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</si>
  <si>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Informe Contractual a Febrero  29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</si>
</sst>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3" formatCode="_-* #,##0.00_-;\-* #,##0.00_-;_-* &quot;-&quot;??_-;_-@_-"/>
    <numFmt numFmtId="164" formatCode="&quot;$&quot;\ #,##0"/>
    <numFmt numFmtId="165" formatCode="_-* #,##0_-;\-* #,##0_-;_-* &quot;-&quot;??_-;_-@_-"/>
    <numFmt numFmtId="166" formatCode="[$$-240A]\ #,##0.00"/>
    <numFmt numFmtId="167" formatCode="[$$-240A]\ #,##0"/>
  </numFmts>
  <fonts count="18" x14ac:knownFonts="1">
    <font>
      <sz val="10"/>
      <name val="Arial"/>
    </font>
    <font>
      <sz val="11"/>
      <color theme="1"/>
      <name val="Calibri"/>
      <family val="2"/>
      <scheme val="minor"/>
    </font>
    <font>
      <sz val="10"/>
      <name val="Arial"/>
      <family val="2"/>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color theme="10"/>
      <name val="Calibri Light"/>
      <family val="2"/>
      <scheme val="major"/>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42" fontId="3"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10" fillId="0" borderId="0" applyNumberFormat="0" applyFill="0" applyBorder="0" applyAlignment="0" applyProtection="0"/>
    <xf numFmtId="9" fontId="11" fillId="0" borderId="0" applyFont="0" applyFill="0" applyBorder="0" applyAlignment="0" applyProtection="0"/>
  </cellStyleXfs>
  <cellXfs count="62">
    <xf numFmtId="0" fontId="0" fillId="0" borderId="0" xfId="0" applyAlignment="1">
      <alignment vertical="top"/>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right" vertical="center" wrapText="1"/>
    </xf>
    <xf numFmtId="0" fontId="5" fillId="0" borderId="0" xfId="0" applyFont="1" applyAlignment="1">
      <alignment vertical="center"/>
    </xf>
    <xf numFmtId="164" fontId="4" fillId="0" borderId="0" xfId="0" applyNumberFormat="1" applyFont="1" applyAlignment="1">
      <alignment horizontal="center" vertical="center"/>
    </xf>
    <xf numFmtId="165" fontId="4" fillId="0" borderId="0" xfId="1" applyNumberFormat="1" applyFont="1" applyFill="1" applyBorder="1" applyAlignment="1" applyProtection="1">
      <alignment horizontal="right" vertical="center"/>
    </xf>
    <xf numFmtId="165" fontId="4" fillId="0" borderId="0" xfId="1" applyNumberFormat="1" applyFont="1" applyFill="1" applyBorder="1" applyAlignment="1" applyProtection="1">
      <alignment vertical="center"/>
    </xf>
    <xf numFmtId="0" fontId="6" fillId="0" borderId="0" xfId="0" applyFont="1" applyAlignment="1">
      <alignment horizontal="center" vertical="center" wrapText="1"/>
    </xf>
    <xf numFmtId="0" fontId="4" fillId="0" borderId="0" xfId="0" applyFont="1" applyAlignment="1">
      <alignment vertical="top"/>
    </xf>
    <xf numFmtId="42" fontId="4" fillId="0" borderId="0" xfId="2"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top"/>
    </xf>
    <xf numFmtId="14" fontId="4" fillId="0" borderId="0" xfId="0" applyNumberFormat="1" applyFont="1" applyAlignment="1">
      <alignment vertical="top"/>
    </xf>
    <xf numFmtId="0" fontId="12" fillId="0" borderId="0" xfId="0" applyFont="1" applyAlignment="1">
      <alignment vertical="top"/>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14" fontId="12" fillId="0" borderId="0" xfId="0" applyNumberFormat="1" applyFont="1" applyAlignment="1">
      <alignment horizontal="center" vertical="center"/>
    </xf>
    <xf numFmtId="0" fontId="13" fillId="0" borderId="0" xfId="0" applyFont="1" applyAlignment="1">
      <alignment horizontal="left" vertical="top"/>
    </xf>
    <xf numFmtId="164" fontId="12" fillId="0" borderId="0" xfId="0" applyNumberFormat="1" applyFont="1" applyAlignment="1">
      <alignment horizontal="center" vertical="center"/>
    </xf>
    <xf numFmtId="164" fontId="12" fillId="0" borderId="0" xfId="0" applyNumberFormat="1" applyFont="1" applyAlignment="1">
      <alignment horizontal="center" vertical="center" wrapText="1"/>
    </xf>
    <xf numFmtId="167" fontId="5" fillId="0" borderId="1" xfId="0" applyNumberFormat="1" applyFont="1" applyBorder="1" applyAlignment="1">
      <alignment horizontal="right" vertical="center"/>
    </xf>
    <xf numFmtId="164" fontId="5" fillId="0" borderId="1" xfId="0" applyNumberFormat="1" applyFont="1" applyBorder="1" applyAlignment="1">
      <alignment vertical="center"/>
    </xf>
    <xf numFmtId="164" fontId="4" fillId="0" borderId="1" xfId="0" applyNumberFormat="1" applyFont="1" applyBorder="1" applyAlignment="1">
      <alignment vertical="top"/>
    </xf>
    <xf numFmtId="164" fontId="4" fillId="0" borderId="1" xfId="2" applyNumberFormat="1" applyFont="1" applyBorder="1" applyAlignment="1">
      <alignment vertical="top"/>
    </xf>
    <xf numFmtId="0" fontId="5" fillId="0" borderId="1" xfId="0" applyFont="1" applyBorder="1" applyAlignment="1">
      <alignment horizontal="right" vertical="center"/>
    </xf>
    <xf numFmtId="164" fontId="6" fillId="0" borderId="0" xfId="0" applyNumberFormat="1" applyFont="1" applyAlignment="1">
      <alignment horizontal="right" vertical="center" wrapText="1"/>
    </xf>
    <xf numFmtId="164" fontId="12" fillId="0" borderId="0" xfId="0" applyNumberFormat="1" applyFont="1" applyAlignment="1">
      <alignment horizontal="right" vertical="center" wrapText="1"/>
    </xf>
    <xf numFmtId="0" fontId="14" fillId="0" borderId="0" xfId="0" applyFont="1" applyAlignment="1">
      <alignment vertical="center"/>
    </xf>
    <xf numFmtId="164" fontId="15" fillId="0" borderId="0" xfId="0" applyNumberFormat="1" applyFont="1" applyAlignment="1">
      <alignment horizontal="right" vertical="center" wrapText="1"/>
    </xf>
    <xf numFmtId="14" fontId="8" fillId="0" borderId="0" xfId="0" applyNumberFormat="1" applyFont="1" applyAlignment="1">
      <alignment vertical="center"/>
    </xf>
    <xf numFmtId="9" fontId="8" fillId="0" borderId="0" xfId="7" applyFont="1" applyFill="1" applyAlignment="1">
      <alignment vertical="center"/>
    </xf>
    <xf numFmtId="43" fontId="8" fillId="0" borderId="0" xfId="1" applyFont="1" applyFill="1" applyAlignment="1">
      <alignment vertical="center"/>
    </xf>
    <xf numFmtId="1" fontId="8" fillId="0" borderId="3" xfId="0" applyNumberFormat="1" applyFont="1" applyBorder="1" applyAlignment="1">
      <alignment horizontal="center" vertical="center"/>
    </xf>
    <xf numFmtId="0" fontId="16" fillId="0" borderId="3" xfId="0" applyFont="1" applyBorder="1" applyAlignment="1">
      <alignment horizontal="left" vertical="center"/>
    </xf>
    <xf numFmtId="0" fontId="16" fillId="0" borderId="3" xfId="3" applyFont="1" applyBorder="1" applyAlignment="1">
      <alignment horizontal="left" vertical="center"/>
    </xf>
    <xf numFmtId="165" fontId="8" fillId="0" borderId="0" xfId="1" applyNumberFormat="1" applyFont="1" applyFill="1" applyAlignment="1">
      <alignment vertical="center"/>
    </xf>
    <xf numFmtId="9" fontId="4" fillId="0" borderId="0" xfId="7" applyFont="1" applyAlignment="1">
      <alignment horizontal="center" vertical="center"/>
    </xf>
    <xf numFmtId="9" fontId="12" fillId="0" borderId="0" xfId="7" applyFont="1" applyAlignment="1">
      <alignment horizontal="center" vertical="center"/>
    </xf>
    <xf numFmtId="9" fontId="4" fillId="0" borderId="1" xfId="7" applyFont="1" applyBorder="1" applyAlignment="1">
      <alignment vertical="top"/>
    </xf>
    <xf numFmtId="9" fontId="4" fillId="0" borderId="0" xfId="7" applyFont="1" applyAlignment="1">
      <alignment vertical="top"/>
    </xf>
    <xf numFmtId="49" fontId="7" fillId="2" borderId="1" xfId="3" applyNumberFormat="1" applyFont="1" applyFill="1" applyBorder="1" applyAlignment="1">
      <alignment horizontal="center" vertical="center" wrapText="1"/>
    </xf>
    <xf numFmtId="14" fontId="7" fillId="2" borderId="1" xfId="3" applyNumberFormat="1" applyFont="1" applyFill="1" applyBorder="1" applyAlignment="1">
      <alignment horizontal="center" vertical="center" wrapText="1"/>
    </xf>
    <xf numFmtId="9" fontId="7" fillId="2" borderId="2" xfId="7" applyFont="1" applyFill="1" applyBorder="1" applyAlignment="1">
      <alignment horizontal="center" vertical="center" wrapText="1"/>
    </xf>
    <xf numFmtId="14" fontId="16" fillId="0" borderId="3" xfId="0" applyNumberFormat="1" applyFont="1" applyBorder="1" applyAlignment="1">
      <alignment horizontal="center" vertical="center"/>
    </xf>
    <xf numFmtId="14" fontId="8" fillId="0" borderId="3" xfId="0" applyNumberFormat="1" applyFont="1" applyBorder="1" applyAlignment="1">
      <alignment horizontal="center" vertical="center"/>
    </xf>
    <xf numFmtId="1" fontId="16" fillId="0" borderId="3" xfId="0" applyNumberFormat="1" applyFont="1" applyBorder="1" applyAlignment="1">
      <alignment horizontal="left" vertical="center"/>
    </xf>
    <xf numFmtId="164" fontId="16" fillId="0" borderId="3" xfId="0" applyNumberFormat="1" applyFont="1" applyBorder="1" applyAlignment="1">
      <alignment horizontal="right" vertical="center"/>
    </xf>
    <xf numFmtId="0" fontId="9" fillId="0" borderId="3" xfId="5" applyFill="1" applyBorder="1" applyAlignment="1" applyProtection="1">
      <alignment horizontal="left" vertical="center"/>
    </xf>
    <xf numFmtId="0" fontId="0" fillId="0" borderId="3" xfId="0" applyBorder="1"/>
    <xf numFmtId="0" fontId="17" fillId="0" borderId="3" xfId="5" applyFont="1" applyFill="1" applyBorder="1" applyAlignment="1" applyProtection="1">
      <alignment horizontal="left" vertical="center"/>
    </xf>
    <xf numFmtId="0" fontId="10" fillId="0" borderId="3" xfId="6" applyFill="1" applyBorder="1" applyAlignment="1" applyProtection="1">
      <alignment horizontal="left" vertical="center"/>
    </xf>
    <xf numFmtId="20" fontId="9" fillId="0" borderId="3" xfId="5" applyNumberFormat="1" applyBorder="1" applyAlignment="1">
      <alignment horizontal="left" vertical="center"/>
    </xf>
    <xf numFmtId="20" fontId="10" fillId="0" borderId="3" xfId="6" applyNumberFormat="1" applyBorder="1" applyAlignment="1">
      <alignment horizontal="left" vertical="center"/>
    </xf>
    <xf numFmtId="0" fontId="10" fillId="0" borderId="3" xfId="6" applyBorder="1" applyAlignment="1"/>
    <xf numFmtId="0" fontId="17" fillId="0" borderId="3" xfId="5" applyFont="1" applyBorder="1" applyAlignment="1">
      <alignment horizontal="left" vertical="center"/>
    </xf>
    <xf numFmtId="166" fontId="8" fillId="0" borderId="3" xfId="0" applyNumberFormat="1" applyFont="1" applyBorder="1" applyAlignment="1">
      <alignment horizontal="center" vertical="center"/>
    </xf>
    <xf numFmtId="0" fontId="14" fillId="0" borderId="0" xfId="0" applyFont="1" applyAlignment="1">
      <alignment horizontal="left" vertical="center"/>
    </xf>
  </cellXfs>
  <cellStyles count="8">
    <cellStyle name="Hipervínculo" xfId="5" builtinId="8"/>
    <cellStyle name="Hyperlink" xfId="6" xr:uid="{00000000-0005-0000-0000-000001000000}"/>
    <cellStyle name="Millares" xfId="1" builtinId="3"/>
    <cellStyle name="Moneda [0]" xfId="2" builtinId="7"/>
    <cellStyle name="Normal" xfId="0" builtinId="0"/>
    <cellStyle name="Normal 2 2 2" xfId="3" xr:uid="{00000000-0005-0000-0000-000007000000}"/>
    <cellStyle name="Normal 3" xfId="4" xr:uid="{00000000-0005-0000-0000-000008000000}"/>
    <cellStyle name="Porcentaje" xfId="7" builtinId="5"/>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658542&amp;isFromPublicArea=True&amp;isModal=False" TargetMode="External"/><Relationship Id="rId21" Type="http://schemas.openxmlformats.org/officeDocument/2006/relationships/hyperlink" Target="https://community.secop.gov.co/Public/Tendering/OpportunityDetail/Index?noticeUID=CO1.NTC.5630291&amp;isFromPublicArea=True&amp;isModal=true&amp;asPopupView=true" TargetMode="External"/><Relationship Id="rId42" Type="http://schemas.openxmlformats.org/officeDocument/2006/relationships/hyperlink" Target="https://community.secop.gov.co/Public/Tendering/OpportunityDetail/Index?noticeUID=CO1.NTC.5640334&amp;isFromPublicArea=True&amp;isModal=true&amp;asPopupView=true" TargetMode="External"/><Relationship Id="rId63" Type="http://schemas.openxmlformats.org/officeDocument/2006/relationships/hyperlink" Target="https://community.secop.gov.co/Public/Tendering/OpportunityDetail/Index?noticeUID=CO1.NTC.5646467&amp;isFromPublicArea=True&amp;isModal=true&amp;asPopupView=true" TargetMode="External"/><Relationship Id="rId84" Type="http://schemas.openxmlformats.org/officeDocument/2006/relationships/hyperlink" Target="https://community.secop.gov.co/Public/Tendering/OpportunityDetail/Index?noticeUID=CO1.NTC.5656915&amp;isFromPublicArea=True&amp;isModal=true&amp;asPopupView=true" TargetMode="External"/><Relationship Id="rId138" Type="http://schemas.openxmlformats.org/officeDocument/2006/relationships/hyperlink" Target="https://community.secop.gov.co/Public/Tendering/OpportunityDetail/Index?noticeUID=CO1.NTC.5695533&amp;isFromPublicArea=True&amp;isModal=true&amp;asPopupView=true" TargetMode="External"/><Relationship Id="rId159" Type="http://schemas.openxmlformats.org/officeDocument/2006/relationships/hyperlink" Target="https://community.secop.gov.co/Public/Tendering/OpportunityDetail/Index?noticeUID=CO1.NTC.5714726&amp;isFromPublicArea=True&amp;isModal=False" TargetMode="External"/><Relationship Id="rId170" Type="http://schemas.openxmlformats.org/officeDocument/2006/relationships/hyperlink" Target="https://community.secop.gov.co/Public/Tendering/OpportunityDetail/Index?noticeUID=CO1.NTC.5747963&amp;isFromPublicArea=True&amp;isModal=False" TargetMode="External"/><Relationship Id="rId107" Type="http://schemas.openxmlformats.org/officeDocument/2006/relationships/hyperlink" Target="https://community.secop.gov.co/Public/Tendering/OpportunityDetail/Index?noticeUID=CO1.NTC.5674484&amp;isFromPublicArea=True&amp;isModal=true&amp;asPopupView=true" TargetMode="External"/><Relationship Id="rId11" Type="http://schemas.openxmlformats.org/officeDocument/2006/relationships/hyperlink" Target="https://community.secop.gov.co/Public/Tendering/OpportunityDetail/Index?noticeUID=CO1.NTC.5625558&amp;isFromPublicArea=True&amp;isModal=true&amp;asPopupView=true" TargetMode="External"/><Relationship Id="rId32" Type="http://schemas.openxmlformats.org/officeDocument/2006/relationships/hyperlink" Target="https://community.secop.gov.co/Public/Tendering/OpportunityDetail/Index?noticeUID=CO1.NTC.5638420&amp;isFromPublicArea=True&amp;isModal=true&amp;asPopupView=true" TargetMode="External"/><Relationship Id="rId53" Type="http://schemas.openxmlformats.org/officeDocument/2006/relationships/hyperlink" Target="https://community.secop.gov.co/Public/Tendering/OpportunityDetail/Index?noticeUID=CO1.NTC.5639668&amp;isFromPublicArea=True&amp;isModal=true&amp;asPopupView=true" TargetMode="External"/><Relationship Id="rId74" Type="http://schemas.openxmlformats.org/officeDocument/2006/relationships/hyperlink" Target="https://community.secop.gov.co/Public/Tendering/OpportunityDetail/Index?noticeUID=CO1.NTC.5652676&amp;isFromPublicArea=True&amp;isModal=true&amp;asPopupView=true" TargetMode="External"/><Relationship Id="rId128" Type="http://schemas.openxmlformats.org/officeDocument/2006/relationships/hyperlink" Target="https://community.secop.gov.co/Public/Tendering/OpportunityDetail/Index?noticeUID=CO1.NTC.5687858&amp;isFromPublicArea=True&amp;isModal=true&amp;asPopupView=true" TargetMode="External"/><Relationship Id="rId149" Type="http://schemas.openxmlformats.org/officeDocument/2006/relationships/hyperlink" Target="https://community.secop.gov.co/Public/Tendering/OpportunityDetail/Index?noticeUID=CO1.NTC.5707454&amp;isFromPublicArea=True&amp;isModal=False" TargetMode="External"/><Relationship Id="rId5" Type="http://schemas.openxmlformats.org/officeDocument/2006/relationships/hyperlink" Target="https://community.secop.gov.co/Public/Tendering/OpportunityDetail/Index?noticeUID=CO1.NTC.5539491&amp;isFromPublicArea=True&amp;isModal=False" TargetMode="External"/><Relationship Id="rId95" Type="http://schemas.openxmlformats.org/officeDocument/2006/relationships/hyperlink" Target="https://community.secop.gov.co/Public/Tendering/OpportunityDetail/Index?noticeUID=CO1.NTC.5663750&amp;isFromPublicArea=True&amp;isModal=true&amp;asPopupView=true" TargetMode="External"/><Relationship Id="rId160" Type="http://schemas.openxmlformats.org/officeDocument/2006/relationships/hyperlink" Target="https://community.secop.gov.co/Public/Tendering/OpportunityDetail/Index?noticeUID=CO1.NTC.5715453&amp;isFromPublicArea=True&amp;isModal=False" TargetMode="External"/><Relationship Id="rId22" Type="http://schemas.openxmlformats.org/officeDocument/2006/relationships/hyperlink" Target="https://community.secop.gov.co/Public/Tendering/OpportunityDetail/Index?noticeUID=CO1.NTC.5629360&amp;isFromPublicArea=True&amp;isModal=true&amp;asPopupView=true" TargetMode="External"/><Relationship Id="rId43" Type="http://schemas.openxmlformats.org/officeDocument/2006/relationships/hyperlink" Target="https://community.secop.gov.co/Public/Tendering/OpportunityDetail/Index?noticeUID=CO1.NTC.5640476&amp;isFromPublicArea=True&amp;isModal=true&amp;asPopupView=true" TargetMode="External"/><Relationship Id="rId64" Type="http://schemas.openxmlformats.org/officeDocument/2006/relationships/hyperlink" Target="https://community.secop.gov.co/Public/Tendering/OpportunityDetail/Index?noticeUID=CO1.NTC.5646815&amp;isFromPublicArea=True&amp;isModal=true&amp;asPopupView=true" TargetMode="External"/><Relationship Id="rId118" Type="http://schemas.openxmlformats.org/officeDocument/2006/relationships/hyperlink" Target="https://community.secop.gov.co/Public/Tendering/OpportunityDetail/Index?noticeUID=CO1.NTC.5658521&amp;isFromPublicArea=True&amp;isModal=False" TargetMode="External"/><Relationship Id="rId139" Type="http://schemas.openxmlformats.org/officeDocument/2006/relationships/hyperlink" Target="https://community.secop.gov.co/Public/Tendering/OpportunityDetail/Index?noticeUID=CO1.NTC.5693705&amp;isFromPublicArea=True&amp;isModal=true&amp;asPopupView=true" TargetMode="External"/><Relationship Id="rId85" Type="http://schemas.openxmlformats.org/officeDocument/2006/relationships/hyperlink" Target="https://community.secop.gov.co/Public/Tendering/OpportunityDetail/Index?noticeUID=CO1.NTC.5656774&amp;isFromPublicArea=True&amp;isModal=true&amp;asPopupView=true" TargetMode="External"/><Relationship Id="rId150" Type="http://schemas.openxmlformats.org/officeDocument/2006/relationships/hyperlink" Target="https://community.secop.gov.co/Public/Tendering/OpportunityDetail/Index?noticeUID=CO1.NTC.5727278&amp;isFromPublicArea=True&amp;isModal=False" TargetMode="External"/><Relationship Id="rId171" Type="http://schemas.openxmlformats.org/officeDocument/2006/relationships/hyperlink" Target="https://community.secop.gov.co/Public/Tendering/OpportunityDetail/Index?noticeUID=CO1.NTC.5748374&amp;isFromPublicArea=True&amp;isModal=False" TargetMode="External"/><Relationship Id="rId12" Type="http://schemas.openxmlformats.org/officeDocument/2006/relationships/hyperlink" Target="https://community.secop.gov.co/Public/Tendering/OpportunityDetail/Index?noticeUID=CO1.NTC.5625795&amp;isFromPublicArea=True&amp;isModal=true&amp;asPopupView=true" TargetMode="External"/><Relationship Id="rId33" Type="http://schemas.openxmlformats.org/officeDocument/2006/relationships/hyperlink" Target="https://community.secop.gov.co/Public/Tendering/OpportunityDetail/Index?noticeUID=CO1.NTC.5637519&amp;isFromPublicArea=True&amp;isModal=true&amp;asPopupView=true" TargetMode="External"/><Relationship Id="rId108" Type="http://schemas.openxmlformats.org/officeDocument/2006/relationships/hyperlink" Target="https://community.secop.gov.co/Public/Tendering/OpportunityDetail/Index?noticeUID=CO1.NTC.5674534&amp;isFromPublicArea=True&amp;isModal=true&amp;asPopupView=true" TargetMode="External"/><Relationship Id="rId129" Type="http://schemas.openxmlformats.org/officeDocument/2006/relationships/hyperlink" Target="https://community.secop.gov.co/Public/Tendering/OpportunityDetail/Index?noticeUID=CO1.NTC.5686811&amp;isFromPublicArea=True&amp;isModal=true&amp;asPopupView=true" TargetMode="External"/><Relationship Id="rId54" Type="http://schemas.openxmlformats.org/officeDocument/2006/relationships/hyperlink" Target="https://community.secop.gov.co/Public/Tendering/OpportunityDetail/Index?noticeUID=CO1.NTC.5645389&amp;isFromPublicArea=True&amp;isModal=true&amp;asPopupView=true" TargetMode="External"/><Relationship Id="rId75" Type="http://schemas.openxmlformats.org/officeDocument/2006/relationships/hyperlink" Target="https://community.secop.gov.co/Public/Tendering/OpportunityDetail/Index?noticeUID=CO1.NTC.5651628&amp;isFromPublicArea=True&amp;isModal=true&amp;asPopupView=true" TargetMode="External"/><Relationship Id="rId96" Type="http://schemas.openxmlformats.org/officeDocument/2006/relationships/hyperlink" Target="https://community.secop.gov.co/Public/Tendering/OpportunityDetail/Index?noticeUID=CO1.NTC.5663970&amp;isFromPublicArea=True&amp;isModal=true&amp;asPopupView=true" TargetMode="External"/><Relationship Id="rId140" Type="http://schemas.openxmlformats.org/officeDocument/2006/relationships/hyperlink" Target="https://community.secop.gov.co/Public/Tendering/OpportunityDetail/Index?noticeUID=CO1.NTC.5693446&amp;isFromPublicArea=True&amp;isModal=true&amp;asPopupView=true" TargetMode="External"/><Relationship Id="rId161" Type="http://schemas.openxmlformats.org/officeDocument/2006/relationships/hyperlink" Target="https://community.secop.gov.co/Public/Tendering/OpportunityDetail/Index?noticeUID=CO1.NTC.5716808&amp;isFromPublicArea=True&amp;isModal=False" TargetMode="External"/><Relationship Id="rId6" Type="http://schemas.openxmlformats.org/officeDocument/2006/relationships/hyperlink" Target="https://community.secop.gov.co/Public/Tendering/OpportunityDetail/Index?noticeUID=CO1.NTC.5636320&amp;isFromPublicArea=True&amp;isModal=False" TargetMode="External"/><Relationship Id="rId23" Type="http://schemas.openxmlformats.org/officeDocument/2006/relationships/hyperlink" Target="https://community.secop.gov.co/Public/Tendering/OpportunityDetail/Index?noticeUID=CO1.NTC.5631177&amp;isFromPublicArea=True&amp;isModal=true&amp;asPopupView=true" TargetMode="External"/><Relationship Id="rId28" Type="http://schemas.openxmlformats.org/officeDocument/2006/relationships/hyperlink" Target="https://community.secop.gov.co/Public/Tendering/OpportunityDetail/Index?noticeUID=CO1.NTC.5632328&amp;isFromPublicArea=True&amp;isModal=true&amp;asPopupView=true" TargetMode="External"/><Relationship Id="rId49" Type="http://schemas.openxmlformats.org/officeDocument/2006/relationships/hyperlink" Target="https://community.secop.gov.co/Public/Tendering/OpportunityDetail/Index?noticeUID=CO1.NTC.5642065&amp;isFromPublicArea=True&amp;isModal=true&amp;asPopupView=true" TargetMode="External"/><Relationship Id="rId114" Type="http://schemas.openxmlformats.org/officeDocument/2006/relationships/hyperlink" Target="https://community.secop.gov.co/Public/Tendering/OpportunityDetail/Index?noticeUID=CO1.NTC.5659292&amp;isFromPublicArea=True&amp;isModal=False" TargetMode="External"/><Relationship Id="rId119" Type="http://schemas.openxmlformats.org/officeDocument/2006/relationships/hyperlink" Target="https://community.secop.gov.co/Public/Tendering/OpportunityDetail/Index?noticeUID=CO1.NTC.5660323&amp;isFromPublicArea=True&amp;isModal=False%7d" TargetMode="External"/><Relationship Id="rId44" Type="http://schemas.openxmlformats.org/officeDocument/2006/relationships/hyperlink" Target="https://community.secop.gov.co/Public/Tendering/OpportunityDetail/Index?noticeUID=CO1.NTC.5640683&amp;isFromPublicArea=True&amp;isModal=true&amp;asPopupView=true" TargetMode="External"/><Relationship Id="rId60" Type="http://schemas.openxmlformats.org/officeDocument/2006/relationships/hyperlink" Target="https://community.secop.gov.co/Public/Tendering/OpportunityDetail/Index?noticeUID=CO1.NTC.5644452&amp;isFromPublicArea=True&amp;isModal=true&amp;asPopupView=true" TargetMode="External"/><Relationship Id="rId65" Type="http://schemas.openxmlformats.org/officeDocument/2006/relationships/hyperlink" Target="https://community.secop.gov.co/Public/Tendering/OpportunityDetail/Index?noticeUID=CO1.NTC.5649592&amp;isFromPublicArea=True&amp;isModal=true&amp;asPopupView=true" TargetMode="External"/><Relationship Id="rId81" Type="http://schemas.openxmlformats.org/officeDocument/2006/relationships/hyperlink" Target="https://community.secop.gov.co/Public/Tendering/OpportunityDetail/Index?noticeUID=CO1.NTC.5655266&amp;isFromPublicArea=True&amp;isModal=true&amp;asPopupView=true" TargetMode="External"/><Relationship Id="rId86" Type="http://schemas.openxmlformats.org/officeDocument/2006/relationships/hyperlink" Target="https://community.secop.gov.co/Public/Tendering/OpportunityDetail/Index?noticeUID=CO1.NTC.5657613&amp;isFromPublicArea=True&amp;isModal=true&amp;asPopupView=true" TargetMode="External"/><Relationship Id="rId130" Type="http://schemas.openxmlformats.org/officeDocument/2006/relationships/hyperlink" Target="https://community.secop.gov.co/Public/Tendering/OpportunityDetail/Index?noticeUID=CO1.NTC.5690612&amp;isFromPublicArea=True&amp;isModal=true&amp;asPopupView=true" TargetMode="External"/><Relationship Id="rId135" Type="http://schemas.openxmlformats.org/officeDocument/2006/relationships/hyperlink" Target="https://community.secop.gov.co/Public/Tendering/OpportunityDetail/Index?noticeUID=CO1.NTC.5693009&amp;isFromPublicArea=True&amp;isModal=true&amp;asPopupView=true" TargetMode="External"/><Relationship Id="rId151" Type="http://schemas.openxmlformats.org/officeDocument/2006/relationships/hyperlink" Target="https://community.secop.gov.co/Public/Tendering/OpportunityDetail/Index?noticeUID=CO1.NTC.5702218&amp;isFromPublicArea=True&amp;isModal=False" TargetMode="External"/><Relationship Id="rId156" Type="http://schemas.openxmlformats.org/officeDocument/2006/relationships/hyperlink" Target="https://community.secop.gov.co/Public/Tendering/OpportunityDetail/Index?noticeUID=CO1.NTC.5709994&amp;isFromPublicArea=True&amp;isModal=False" TargetMode="External"/><Relationship Id="rId177" Type="http://schemas.openxmlformats.org/officeDocument/2006/relationships/hyperlink" Target="https://community.secop.gov.co/Public/Tendering/OpportunityDetail/Index?noticeUID=CO1.NTC.5693568&amp;isFromPublicArea=True&amp;isModal=true&amp;asPopupView=true" TargetMode="External"/><Relationship Id="rId172" Type="http://schemas.openxmlformats.org/officeDocument/2006/relationships/hyperlink" Target="https://community.secop.gov.co/Public/Tendering/OpportunityDetail/Index?noticeUID=CO1.NTC.5746308&amp;isFromPublicArea=True&amp;isModal=False" TargetMode="External"/><Relationship Id="rId13" Type="http://schemas.openxmlformats.org/officeDocument/2006/relationships/hyperlink" Target="https://community.secop.gov.co/Public/Tendering/OpportunityDetail/Index?noticeUID=CO1.NTC.5627735&amp;isFromPublicArea=True&amp;isModal=true&amp;asPopupView=true" TargetMode="External"/><Relationship Id="rId18" Type="http://schemas.openxmlformats.org/officeDocument/2006/relationships/hyperlink" Target="https://community.secop.gov.co/Public/Tendering/OpportunityDetail/Index?noticeUID=CO1.NTC.5630274&amp;isFromPublicArea=True&amp;isModal=true&amp;asPopupView=true" TargetMode="External"/><Relationship Id="rId39" Type="http://schemas.openxmlformats.org/officeDocument/2006/relationships/hyperlink" Target="https://community.secop.gov.co/Public/Tendering/OpportunityDetail/Index?noticeUID=CO1.NTC.5639731&amp;isFromPublicArea=True&amp;isModal=true&amp;asPopupView=true" TargetMode="External"/><Relationship Id="rId109" Type="http://schemas.openxmlformats.org/officeDocument/2006/relationships/hyperlink" Target="https://community.secop.gov.co/Public/Tendering/OpportunityDetail/Index?noticeUID=CO1.NTC.5676762&amp;isFromPublicArea=True&amp;isModal=true&amp;asPopupView=true" TargetMode="External"/><Relationship Id="rId34" Type="http://schemas.openxmlformats.org/officeDocument/2006/relationships/hyperlink" Target="https://community.secop.gov.co/Public/Tendering/OpportunityDetail/Index?noticeUID=CO1.NTC.5637189&amp;isFromPublicArea=True&amp;isModal=true&amp;asPopupView=true" TargetMode="External"/><Relationship Id="rId50" Type="http://schemas.openxmlformats.org/officeDocument/2006/relationships/hyperlink" Target="https://community.secop.gov.co/Public/Tendering/OpportunityDetail/Index?noticeUID=CO1.NTC.5646399&amp;isFromPublicArea=True&amp;isModal=true&amp;asPopupView=true" TargetMode="External"/><Relationship Id="rId55" Type="http://schemas.openxmlformats.org/officeDocument/2006/relationships/hyperlink" Target="https://community.secop.gov.co/Public/Tendering/OpportunityDetail/Index?noticeUID=CO1.NTC.5646860&amp;isFromPublicArea=True&amp;isModal=true&amp;asPopupView=true" TargetMode="External"/><Relationship Id="rId76" Type="http://schemas.openxmlformats.org/officeDocument/2006/relationships/hyperlink" Target="https://community.secop.gov.co/Public/Tendering/OpportunityDetail/Index?noticeUID=CO1.NTC.5651737&amp;isFromPublicArea=True&amp;isModal=true&amp;asPopupView=true" TargetMode="External"/><Relationship Id="rId97" Type="http://schemas.openxmlformats.org/officeDocument/2006/relationships/hyperlink" Target="https://community.secop.gov.co/Public/Tendering/OpportunityDetail/Index?noticeUID=CO1.NTC.5664450&amp;isFromPublicArea=True&amp;isModal=true&amp;asPopupView=true" TargetMode="External"/><Relationship Id="rId104" Type="http://schemas.openxmlformats.org/officeDocument/2006/relationships/hyperlink" Target="https://community.secop.gov.co/Public/Tendering/OpportunityDetail/Index?noticeUID=CO1.NTC.5669847&amp;isFromPublicArea=True&amp;isModal=true&amp;asPopupView=true" TargetMode="External"/><Relationship Id="rId120" Type="http://schemas.openxmlformats.org/officeDocument/2006/relationships/hyperlink" Target="https://colombiacompra.coupahost.com/order_headers/124232" TargetMode="External"/><Relationship Id="rId125" Type="http://schemas.openxmlformats.org/officeDocument/2006/relationships/hyperlink" Target="https://community.secop.gov.co/Public/Tendering/OpportunityDetail/Index?noticeUID=CO1.NTC.5678287&amp;isFromPublicArea=True&amp;isModal=true&amp;asPopupView=true" TargetMode="External"/><Relationship Id="rId141" Type="http://schemas.openxmlformats.org/officeDocument/2006/relationships/hyperlink" Target="https://community.secop.gov.co/Public/Tendering/OpportunityDetail/Index?noticeUID=CO1.NTC.5694360&amp;isFromPublicArea=True&amp;isModal=true&amp;asPopupView=true" TargetMode="External"/><Relationship Id="rId146" Type="http://schemas.openxmlformats.org/officeDocument/2006/relationships/hyperlink" Target="https://community.secop.gov.co/Public/Tendering/OpportunityDetail/Index?noticeUID=CO1.NTC.5699736&amp;isFromPublicArea=True&amp;isModal=true&amp;asPopupView=true" TargetMode="External"/><Relationship Id="rId167" Type="http://schemas.openxmlformats.org/officeDocument/2006/relationships/hyperlink" Target="https://community.secop.gov.co/Public/Tendering/OpportunityDetail/Index?noticeUID=CO1.NTC.5660570&amp;isFromPublicArea=True&amp;isModal=False" TargetMode="External"/><Relationship Id="rId7" Type="http://schemas.openxmlformats.org/officeDocument/2006/relationships/hyperlink" Target="https://community.secop.gov.co/Public/Tendering/OpportunityDetail/Index?noticeUID=CO1.NTC.5628272&amp;isFromPublicArea=True&amp;isModal=False" TargetMode="External"/><Relationship Id="rId71" Type="http://schemas.openxmlformats.org/officeDocument/2006/relationships/hyperlink" Target="https://community.secop.gov.co/Public/Tendering/OpportunityDetail/Index?noticeUID=CO1.NTC.5648956&amp;isFromPublicArea=True&amp;isModal=true&amp;asPopupView=true" TargetMode="External"/><Relationship Id="rId92" Type="http://schemas.openxmlformats.org/officeDocument/2006/relationships/hyperlink" Target="https://community.secop.gov.co/Public/Tendering/OpportunityDetail/Index?noticeUID=CO1.NTC.5661860&amp;isFromPublicArea=True&amp;isModal=true&amp;asPopupView=true" TargetMode="External"/><Relationship Id="rId162" Type="http://schemas.openxmlformats.org/officeDocument/2006/relationships/hyperlink" Target="https://community.secop.gov.co/Public/Tendering/OpportunityDetail/Index?noticeUID=CO1.NTC.5718696&amp;isFromPublicArea=True&amp;isModal=False" TargetMode="External"/><Relationship Id="rId2" Type="http://schemas.openxmlformats.org/officeDocument/2006/relationships/hyperlink" Target="https://community.secop.gov.co/Public/Tendering/OpportunityDetail/Index?noticeUID=CO1.NTC.5497241&amp;isFromPublicArea=True&amp;isModal=False" TargetMode="External"/><Relationship Id="rId29" Type="http://schemas.openxmlformats.org/officeDocument/2006/relationships/hyperlink" Target="https://community.secop.gov.co/Public/Tendering/OpportunityDetail/Index?noticeUID=CO1.NTC.5636776&amp;isFromPublicArea=True&amp;isModal=true&amp;asPopupView=true" TargetMode="External"/><Relationship Id="rId24" Type="http://schemas.openxmlformats.org/officeDocument/2006/relationships/hyperlink" Target="https://community.secop.gov.co/Public/Tendering/OpportunityDetail/Index?noticeUID=CO1.NTC.5631151&amp;isFromPublicArea=True&amp;isModal=true&amp;asPopupView=true" TargetMode="External"/><Relationship Id="rId40" Type="http://schemas.openxmlformats.org/officeDocument/2006/relationships/hyperlink" Target="https://community.secop.gov.co/Public/Tendering/OpportunityDetail/Index?noticeUID=CO1.NTC.5639847&amp;isFromPublicArea=True&amp;isModal=true&amp;asPopupView=true" TargetMode="External"/><Relationship Id="rId45" Type="http://schemas.openxmlformats.org/officeDocument/2006/relationships/hyperlink" Target="https://community.secop.gov.co/Public/Tendering/OpportunityDetail/Index?noticeUID=CO1.NTC.5641063&amp;isFromPublicArea=True&amp;isModal=true&amp;asPopupView=true" TargetMode="External"/><Relationship Id="rId66" Type="http://schemas.openxmlformats.org/officeDocument/2006/relationships/hyperlink" Target="https://community.secop.gov.co/Public/Tendering/OpportunityDetail/Index?noticeUID=CO1.NTC.5652009&amp;isFromPublicArea=True&amp;isModal=true&amp;asPopupView=true" TargetMode="External"/><Relationship Id="rId87" Type="http://schemas.openxmlformats.org/officeDocument/2006/relationships/hyperlink" Target="https://community.secop.gov.co/Public/Tendering/OpportunityDetail/Index?noticeUID=CO1.NTC.5657680&amp;isFromPublicArea=True&amp;isModal=true&amp;asPopupView=true" TargetMode="External"/><Relationship Id="rId110" Type="http://schemas.openxmlformats.org/officeDocument/2006/relationships/hyperlink" Target="https://community.secop.gov.co/Public/Tendering/ContractNoticePhases/View?PPI=CO1.PPI.29794350&amp;isFromPublicArea=True&amp;isModal=False" TargetMode="External"/><Relationship Id="rId115" Type="http://schemas.openxmlformats.org/officeDocument/2006/relationships/hyperlink" Target="https://community.secop.gov.co/Public/Tendering/OpportunityDetail/Index?noticeUID=CO1.NTC.5654807&amp;isFromPublicArea=True&amp;isModal=False" TargetMode="External"/><Relationship Id="rId131" Type="http://schemas.openxmlformats.org/officeDocument/2006/relationships/hyperlink" Target="https://community.secop.gov.co/Public/Tendering/OpportunityDetail/Index?noticeUID=CO1.NTC.5694550&amp;isFromPublicArea=True&amp;isModal=true&amp;asPopupView=true" TargetMode="External"/><Relationship Id="rId136" Type="http://schemas.openxmlformats.org/officeDocument/2006/relationships/hyperlink" Target="https://community.secop.gov.co/Public/Tendering/OpportunityDetail/Index?noticeUID=CO1.NTC.5695597&amp;isFromPublicArea=True&amp;isModal=true&amp;asPopupView=true" TargetMode="External"/><Relationship Id="rId157" Type="http://schemas.openxmlformats.org/officeDocument/2006/relationships/hyperlink" Target="https://community.secop.gov.co/Public/Tendering/OpportunityDetail/Index?noticeUID=CO1.NTC.5712271&amp;isFromPublicArea=True&amp;isModal=False" TargetMode="External"/><Relationship Id="rId178" Type="http://schemas.openxmlformats.org/officeDocument/2006/relationships/printerSettings" Target="../printerSettings/printerSettings1.bin"/><Relationship Id="rId61" Type="http://schemas.openxmlformats.org/officeDocument/2006/relationships/hyperlink" Target="https://community.secop.gov.co/Public/Tendering/OpportunityDetail/Index?noticeUID=CO1.NTC.5644978&amp;isFromPublicArea=True&amp;isModal=true&amp;asPopupView=true" TargetMode="External"/><Relationship Id="rId82" Type="http://schemas.openxmlformats.org/officeDocument/2006/relationships/hyperlink" Target="https://community.secop.gov.co/Public/Tendering/OpportunityDetail/Index?noticeUID=CO1.NTC.5655410&amp;isFromPublicArea=True&amp;isModal=true&amp;asPopupView=true" TargetMode="External"/><Relationship Id="rId152" Type="http://schemas.openxmlformats.org/officeDocument/2006/relationships/hyperlink" Target="https://community.secop.gov.co/Public/Tendering/OpportunityDetail/Index?noticeUID=CO1.NTC.5705461&amp;isFromPublicArea=True&amp;isModal=False" TargetMode="External"/><Relationship Id="rId173" Type="http://schemas.openxmlformats.org/officeDocument/2006/relationships/hyperlink" Target="https://community.secop.gov.co/Public/Tendering/OpportunityDetail/Index?noticeUID=CO1.NTC.5749494&amp;isFromPublicArea=True&amp;isModal=False" TargetMode="External"/><Relationship Id="rId19" Type="http://schemas.openxmlformats.org/officeDocument/2006/relationships/hyperlink" Target="https://community.secop.gov.co/Public/Tendering/OpportunityDetail/Index?noticeUID=CO1.NTC.5630165&amp;isFromPublicArea=True&amp;isModal=true&amp;asPopupView=true" TargetMode="External"/><Relationship Id="rId14" Type="http://schemas.openxmlformats.org/officeDocument/2006/relationships/hyperlink" Target="https://community.secop.gov.co/Public/Tendering/OpportunityDetail/Index?noticeUID=CO1.NTC.5627674&amp;isFromPublicArea=True&amp;isModal=true&amp;asPopupView=true" TargetMode="External"/><Relationship Id="rId30" Type="http://schemas.openxmlformats.org/officeDocument/2006/relationships/hyperlink" Target="https://community.secop.gov.co/Public/Tendering/OpportunityDetail/Index?noticeUID=CO1.NTC.5637498&amp;isFromPublicArea=True&amp;isModal=true&amp;asPopupView=true" TargetMode="External"/><Relationship Id="rId35" Type="http://schemas.openxmlformats.org/officeDocument/2006/relationships/hyperlink" Target="https://community.secop.gov.co/Public/Tendering/OpportunityDetail/Index?noticeUID=CO1.NTC.5637436&amp;isFromPublicArea=True&amp;isModal=False" TargetMode="External"/><Relationship Id="rId56" Type="http://schemas.openxmlformats.org/officeDocument/2006/relationships/hyperlink" Target="https://community.secop.gov.co/Public/Tendering/OpportunityDetail/Index?noticeUID=CO1.NTC.5644724&amp;isFromPublicArea=True&amp;isModal=true&amp;asPopupView=true" TargetMode="External"/><Relationship Id="rId77" Type="http://schemas.openxmlformats.org/officeDocument/2006/relationships/hyperlink" Target="https://community.secop.gov.co/Public/Tendering/OpportunityDetail/Index?noticeUID=CO1.NTC.5651646&amp;isFromPublicArea=True&amp;isModal=true&amp;asPopupView=true" TargetMode="External"/><Relationship Id="rId100" Type="http://schemas.openxmlformats.org/officeDocument/2006/relationships/hyperlink" Target="https://community.secop.gov.co/Public/Tendering/OpportunityDetail/Index?noticeUID=CO1.NTC.5664328&amp;isFromPublicArea=True&amp;isModal=true&amp;asPopupView=true" TargetMode="External"/><Relationship Id="rId105" Type="http://schemas.openxmlformats.org/officeDocument/2006/relationships/hyperlink" Target="https://community.secop.gov.co/Public/Tendering/OpportunityDetail/Index?noticeUID=CO1.NTC.5672853&amp;isFromPublicArea=True&amp;isModal=true&amp;asPopupView=true" TargetMode="External"/><Relationship Id="rId126" Type="http://schemas.openxmlformats.org/officeDocument/2006/relationships/hyperlink" Target="https://community.secop.gov.co/Public/Tendering/OpportunityDetail/Index?noticeUID=CO1.NTC.5684845&amp;isFromPublicArea=True&amp;isModal=true&amp;asPopupView=true" TargetMode="External"/><Relationship Id="rId147" Type="http://schemas.openxmlformats.org/officeDocument/2006/relationships/hyperlink" Target="https://community.secop.gov.co/Public/Tendering/OpportunityDetail/Index?noticeUID=CO1.NTC.5697739&amp;isFromPublicArea=True&amp;isModal=true&amp;asPopupView=true" TargetMode="External"/><Relationship Id="rId168" Type="http://schemas.openxmlformats.org/officeDocument/2006/relationships/hyperlink" Target="https://community.secop.gov.co/Public/Tendering/OpportunityDetail/Index?noticeUID=CO1.NTC.5745538&amp;isFromPublicArea=True&amp;isModal=False" TargetMode="External"/><Relationship Id="rId8" Type="http://schemas.openxmlformats.org/officeDocument/2006/relationships/hyperlink" Target="https://community.secop.gov.co/Public/Tendering/OpportunityDetail/Index?noticeUID=CO1.NTC.5621764&amp;isFromPublicArea=True&amp;isModal=true&amp;asPopupView=true" TargetMode="External"/><Relationship Id="rId51" Type="http://schemas.openxmlformats.org/officeDocument/2006/relationships/hyperlink" Target="https://community.secop.gov.co/Public/Tendering/OpportunityDetail/Index?noticeUID=CO1.NTC.5641386&amp;isFromPublicArea=True&amp;isModal=true&amp;asPopupView=true" TargetMode="External"/><Relationship Id="rId72" Type="http://schemas.openxmlformats.org/officeDocument/2006/relationships/hyperlink" Target="https://community.secop.gov.co/Public/Tendering/OpportunityDetail/Index?noticeUID=CO1.NTC.5648890&amp;isFromPublicArea=True&amp;isModal=true&amp;asPopupView=true" TargetMode="External"/><Relationship Id="rId93" Type="http://schemas.openxmlformats.org/officeDocument/2006/relationships/hyperlink" Target="https://community.secop.gov.co/Public/Tendering/OpportunityDetail/Index?noticeUID=CO1.NTC.5661791&amp;isFromPublicArea=True&amp;isModal=true&amp;asPopupView=true" TargetMode="External"/><Relationship Id="rId98" Type="http://schemas.openxmlformats.org/officeDocument/2006/relationships/hyperlink" Target="https://community.secop.gov.co/Public/Tendering/OpportunityDetail/Index?noticeUID=CO1.NTC.5665027&amp;isFromPublicArea=True&amp;isModal=true&amp;asPopupView=true" TargetMode="External"/><Relationship Id="rId121" Type="http://schemas.openxmlformats.org/officeDocument/2006/relationships/hyperlink" Target="https://community.secop.gov.co/Public/Tendering/OpportunityDetail/Index?noticeUID=CO1.NTC.5678008&amp;isFromPublicArea=True&amp;isModal=true&amp;asPopupView=true" TargetMode="External"/><Relationship Id="rId142" Type="http://schemas.openxmlformats.org/officeDocument/2006/relationships/hyperlink" Target="https://community.secop.gov.co/Public/Tendering/OpportunityDetail/Index?noticeUID=CO1.NTC.5695107&amp;isFromPublicArea=True&amp;isModal=true&amp;asPopupView=true" TargetMode="External"/><Relationship Id="rId163" Type="http://schemas.openxmlformats.org/officeDocument/2006/relationships/hyperlink" Target="https://community.secop.gov.co/Public/Tendering/OpportunityDetail/Index?noticeUID=CO1.NTC.5719308&amp;isFromPublicArea=True&amp;isModal=False" TargetMode="External"/><Relationship Id="rId3" Type="http://schemas.openxmlformats.org/officeDocument/2006/relationships/hyperlink" Target="https://community.secop.gov.co/Public/Tendering/OpportunityDetail/Index?noticeUID=CO1.NTC.5518696&amp;isFromPublicArea=True&amp;isModal=False" TargetMode="External"/><Relationship Id="rId25" Type="http://schemas.openxmlformats.org/officeDocument/2006/relationships/hyperlink" Target="https://community.secop.gov.co/Public/Tendering/OpportunityDetail/Index?noticeUID=CO1.NTC.5631814&amp;isFromPublicArea=True&amp;isModal=true&amp;asPopupView=true" TargetMode="External"/><Relationship Id="rId46" Type="http://schemas.openxmlformats.org/officeDocument/2006/relationships/hyperlink" Target="https://community.secop.gov.co/Public/Tendering/OpportunityDetail/Index?noticeUID=CO1.NTC.5641295&amp;isFromPublicArea=True&amp;isModal=true&amp;asPopupView=true" TargetMode="External"/><Relationship Id="rId67" Type="http://schemas.openxmlformats.org/officeDocument/2006/relationships/hyperlink" Target="https://community.secop.gov.co/Public/Tendering/OpportunityDetail/Index?noticeUID=CO1.NTC.5647088&amp;isFromPublicArea=True&amp;isModal=true&amp;asPopupView=true" TargetMode="External"/><Relationship Id="rId116" Type="http://schemas.openxmlformats.org/officeDocument/2006/relationships/hyperlink" Target="https://community.secop.gov.co/Public/Tendering/OpportunityDetail/Index?noticeUID=CO1.NTC.5655546&amp;isFromPublicArea=True&amp;isModal=False" TargetMode="External"/><Relationship Id="rId137" Type="http://schemas.openxmlformats.org/officeDocument/2006/relationships/hyperlink" Target="https://community.secop.gov.co/Public/Tendering/OpportunityDetail/Index?noticeUID=CO1.NTC.5693611&amp;isFromPublicArea=True&amp;isModal=true&amp;asPopupView=true" TargetMode="External"/><Relationship Id="rId158" Type="http://schemas.openxmlformats.org/officeDocument/2006/relationships/hyperlink" Target="https://community.secop.gov.co/Public/Tendering/OpportunityDetail/Index?noticeUID=CO1.NTC.5714743&amp;isFromPublicArea=True&amp;isModal=False" TargetMode="External"/><Relationship Id="rId20" Type="http://schemas.openxmlformats.org/officeDocument/2006/relationships/hyperlink" Target="https://community.secop.gov.co/Public/Tendering/OpportunityDetail/Index?noticeUID=CO1.NTC.5630532&amp;isFromPublicArea=True&amp;isModal=true&amp;asPopupView=true" TargetMode="External"/><Relationship Id="rId41" Type="http://schemas.openxmlformats.org/officeDocument/2006/relationships/hyperlink" Target="https://community.secop.gov.co/Public/Tendering/OpportunityDetail/Index?noticeUID=CO1.NTC.5640215&amp;isFromPublicArea=True&amp;isModal=true&amp;asPopupView=true" TargetMode="External"/><Relationship Id="rId62" Type="http://schemas.openxmlformats.org/officeDocument/2006/relationships/hyperlink" Target="https://community.secop.gov.co/Public/Tendering/OpportunityDetail/Index?noticeUID=CO1.NTC.5646422&amp;isFromPublicArea=True&amp;isModal=true&amp;asPopupView=true" TargetMode="External"/><Relationship Id="rId83" Type="http://schemas.openxmlformats.org/officeDocument/2006/relationships/hyperlink" Target="https://community.secop.gov.co/Public/Tendering/OpportunityDetail/Index?noticeUID=CO1.NTC.5655247&amp;isFromPublicArea=True&amp;isModal=true&amp;asPopupView=true" TargetMode="External"/><Relationship Id="rId88" Type="http://schemas.openxmlformats.org/officeDocument/2006/relationships/hyperlink" Target="https://community.secop.gov.co/Public/Tendering/OpportunityDetail/Index?noticeUID=CO1.NTC.5661879&amp;isFromPublicArea=True&amp;isModal=true&amp;asPopupView=true" TargetMode="External"/><Relationship Id="rId111" Type="http://schemas.openxmlformats.org/officeDocument/2006/relationships/hyperlink" Target="https://community.secop.gov.co/Public/Tendering/OpportunityDetail/Index?noticeUID=CO1.NTC.5653424&amp;isFromPublicArea=True&amp;isModal=False" TargetMode="External"/><Relationship Id="rId132" Type="http://schemas.openxmlformats.org/officeDocument/2006/relationships/hyperlink" Target="https://community.secop.gov.co/Public/Tendering/OpportunityDetail/Index?noticeUID=CO1.NTC.5690378&amp;isFromPublicArea=True&amp;isModal=true&amp;asPopupView=true" TargetMode="External"/><Relationship Id="rId153" Type="http://schemas.openxmlformats.org/officeDocument/2006/relationships/hyperlink" Target="https://community.secop.gov.co/Public/Tendering/OpportunityDetail/Index?noticeUID=CO1.NTC.5701894&amp;isFromPublicArea=True&amp;isModal=False" TargetMode="External"/><Relationship Id="rId174" Type="http://schemas.openxmlformats.org/officeDocument/2006/relationships/hyperlink" Target="https://colombiacompra.coupahost.com/order_headers/125239" TargetMode="External"/><Relationship Id="rId15" Type="http://schemas.openxmlformats.org/officeDocument/2006/relationships/hyperlink" Target="https://community.secop.gov.co/Public/Tendering/OpportunityDetail/Index?noticeUID=CO1.NTC.5628503&amp;isFromPublicArea=True&amp;isModal=true&amp;asPopupView=true" TargetMode="External"/><Relationship Id="rId36" Type="http://schemas.openxmlformats.org/officeDocument/2006/relationships/hyperlink" Target="https://community.secop.gov.co/Public/Tendering/OpportunityDetail/Index?noticeUID=CO1.NTC.5638953&amp;isFromPublicArea=True&amp;isModal=true&amp;asPopupView=true" TargetMode="External"/><Relationship Id="rId57" Type="http://schemas.openxmlformats.org/officeDocument/2006/relationships/hyperlink" Target="https://community.secop.gov.co/Public/Tendering/OpportunityDetail/Index?noticeUID=CO1.NTC.5644725&amp;isFromPublicArea=True&amp;isModal=true&amp;asPopupView=true" TargetMode="External"/><Relationship Id="rId106" Type="http://schemas.openxmlformats.org/officeDocument/2006/relationships/hyperlink" Target="https://community.secop.gov.co/Public/Tendering/OpportunityDetail/Index?noticeUID=CO1.NTC.5669634&amp;isFromPublicArea=True&amp;isModal=true&amp;asPopupView=true" TargetMode="External"/><Relationship Id="rId127" Type="http://schemas.openxmlformats.org/officeDocument/2006/relationships/hyperlink" Target="https://community.secop.gov.co/Public/Tendering/OpportunityDetail/Index?noticeUID=CO1.NTC.5687577&amp;isFromPublicArea=True&amp;isModal=true&amp;asPopupView=true" TargetMode="External"/><Relationship Id="rId10" Type="http://schemas.openxmlformats.org/officeDocument/2006/relationships/hyperlink" Target="https://community.secop.gov.co/Public/Tendering/OpportunityDetail/Index?noticeUID=CO1.NTC.5626604&amp;isFromPublicArea=True&amp;isModal=true&amp;asPopupView=true" TargetMode="External"/><Relationship Id="rId31" Type="http://schemas.openxmlformats.org/officeDocument/2006/relationships/hyperlink" Target="https://community.secop.gov.co/Public/Tendering/OpportunityDetail/Index?noticeUID=CO1.NTC.5638545&amp;isFromPublicArea=True&amp;isModal=true&amp;asPopupView=true" TargetMode="External"/><Relationship Id="rId52" Type="http://schemas.openxmlformats.org/officeDocument/2006/relationships/hyperlink" Target="https://community.secop.gov.co/Public/Tendering/OpportunityDetail/Index?noticeUID=CO1.NTC.5646187&amp;isFromPublicArea=True&amp;isModal=true&amp;asPopupView=true" TargetMode="External"/><Relationship Id="rId73" Type="http://schemas.openxmlformats.org/officeDocument/2006/relationships/hyperlink" Target="https://community.secop.gov.co/Public/Tendering/OpportunityDetail/Index?noticeUID=CO1.NTC.5651061&amp;isFromPublicArea=True&amp;isModal=true&amp;asPopupView=true" TargetMode="External"/><Relationship Id="rId78" Type="http://schemas.openxmlformats.org/officeDocument/2006/relationships/hyperlink" Target="https://community.secop.gov.co/Public/Tendering/OpportunityDetail/Index?noticeUID=CO1.NTC.5654106&amp;isFromPublicArea=True&amp;isModal=true&amp;asPopupView=true" TargetMode="External"/><Relationship Id="rId94" Type="http://schemas.openxmlformats.org/officeDocument/2006/relationships/hyperlink" Target="https://community.secop.gov.co/Public/Tendering/OpportunityDetail/Index?noticeUID=CO1.NTC.5663743&amp;isFromPublicArea=True&amp;isModal=true&amp;asPopupView=true" TargetMode="External"/><Relationship Id="rId99" Type="http://schemas.openxmlformats.org/officeDocument/2006/relationships/hyperlink" Target="https://community.secop.gov.co/Public/Tendering/OpportunityDetail/Index?noticeUID=CO1.NTC.5665133&amp;isFromPublicArea=True&amp;isModal=true&amp;asPopupView=true" TargetMode="External"/><Relationship Id="rId101" Type="http://schemas.openxmlformats.org/officeDocument/2006/relationships/hyperlink" Target="https://community.secop.gov.co/Public/Tendering/OpportunityDetail/Index?noticeUID=CO1.NTC.5665972&amp;isFromPublicArea=True&amp;isModal=true&amp;asPopupView=true" TargetMode="External"/><Relationship Id="rId122" Type="http://schemas.openxmlformats.org/officeDocument/2006/relationships/hyperlink" Target="https://community.secop.gov.co/Public/Tendering/OpportunityDetail/Index?noticeUID=CO1.NTC.5678631&amp;isFromPublicArea=True&amp;isModal=true&amp;asPopupView=true" TargetMode="External"/><Relationship Id="rId143" Type="http://schemas.openxmlformats.org/officeDocument/2006/relationships/hyperlink" Target="https://community.secop.gov.co/Public/Tendering/OpportunityDetail/Index?noticeUID=CO1.NTC.5699208&amp;isFromPublicArea=True&amp;isModal=true&amp;asPopupView=true" TargetMode="External"/><Relationship Id="rId148" Type="http://schemas.openxmlformats.org/officeDocument/2006/relationships/hyperlink" Target="https://community.secop.gov.co/Public/Tendering/OpportunityDetail/Index?noticeUID=CO1.NTC.5703415&amp;isFromPublicArea=True&amp;isModal=False" TargetMode="External"/><Relationship Id="rId164" Type="http://schemas.openxmlformats.org/officeDocument/2006/relationships/hyperlink" Target="https://community.secop.gov.co/Public/Tendering/OpportunityDetail/Index?noticeUID=CO1.NTC.5718017&amp;isFromPublicArea=True&amp;isModal=False" TargetMode="External"/><Relationship Id="rId169" Type="http://schemas.openxmlformats.org/officeDocument/2006/relationships/hyperlink" Target="https://community.secop.gov.co/Public/Tendering/OpportunityDetail/Index?noticeUID=CO1.NTC.5746519&amp;isFromPublicArea=True&amp;isModal=False" TargetMode="External"/><Relationship Id="rId4" Type="http://schemas.openxmlformats.org/officeDocument/2006/relationships/hyperlink" Target="https://community.secop.gov.co/Public/Tendering/OpportunityDetail/Index?noticeUID=CO1.NTC.5524497&amp;isFromPublicArea=True&amp;isModal=False" TargetMode="External"/><Relationship Id="rId9" Type="http://schemas.openxmlformats.org/officeDocument/2006/relationships/hyperlink" Target="https://community.secop.gov.co/Public/Tendering/OpportunityDetail/Index?noticeUID=CO1.NTC.5621792&amp;isFromPublicArea=True&amp;isModal=true&amp;asPopupView=true" TargetMode="External"/><Relationship Id="rId26" Type="http://schemas.openxmlformats.org/officeDocument/2006/relationships/hyperlink" Target="https://community.secop.gov.co/Public/Tendering/OpportunityDetail/Index?noticeUID=CO1.NTC.5631969&amp;isFromPublicArea=True&amp;isModal=true&amp;asPopupView=true" TargetMode="External"/><Relationship Id="rId47" Type="http://schemas.openxmlformats.org/officeDocument/2006/relationships/hyperlink" Target="https://community.secop.gov.co/Public/Tendering/OpportunityDetail/Index?noticeUID=CO1.NTC.5641637&amp;isFromPublicArea=True&amp;isModal=true&amp;asPopupView=true" TargetMode="External"/><Relationship Id="rId68" Type="http://schemas.openxmlformats.org/officeDocument/2006/relationships/hyperlink" Target="https://community.secop.gov.co/Public/Tendering/OpportunityDetail/Index?noticeUID=CO1.NTC.5646663&amp;isFromPublicArea=True&amp;isModal=true&amp;asPopupView=true" TargetMode="External"/><Relationship Id="rId89" Type="http://schemas.openxmlformats.org/officeDocument/2006/relationships/hyperlink" Target="https://community.secop.gov.co/Public/Tendering/OpportunityDetail/Index?noticeUID=CO1.NTC.5661830&amp;isFromPublicArea=True&amp;isModal=true&amp;asPopupView=true" TargetMode="External"/><Relationship Id="rId112" Type="http://schemas.openxmlformats.org/officeDocument/2006/relationships/hyperlink" Target="https://community.secop.gov.co/Public/Tendering/OpportunityDetail/Index?noticeUID=CO1.NTC.5653354&amp;isFromPublicArea=True&amp;isModal=False" TargetMode="External"/><Relationship Id="rId133" Type="http://schemas.openxmlformats.org/officeDocument/2006/relationships/hyperlink" Target="https://community.secop.gov.co/Public/Tendering/OpportunityDetail/Index?noticeUID=CO1.NTC.5690090&amp;isFromPublicArea=True&amp;isModal=true&amp;asPopupView=true" TargetMode="External"/><Relationship Id="rId154" Type="http://schemas.openxmlformats.org/officeDocument/2006/relationships/hyperlink" Target="https://community.secop.gov.co/Public/Tendering/OpportunityDetail/Index?noticeUID=CO1.NTC.5707033&amp;isFromPublicArea=True&amp;isModal=False" TargetMode="External"/><Relationship Id="rId175" Type="http://schemas.openxmlformats.org/officeDocument/2006/relationships/hyperlink" Target="https://colombiacompra.coupahost.com/order_headers/125239" TargetMode="External"/><Relationship Id="rId16" Type="http://schemas.openxmlformats.org/officeDocument/2006/relationships/hyperlink" Target="https://community.secop.gov.co/Public/Tendering/OpportunityDetail/Index?noticeUID=CO1.NTC.5629296&amp;isFromPublicArea=True&amp;isModal=true&amp;asPopupView=true" TargetMode="External"/><Relationship Id="rId37" Type="http://schemas.openxmlformats.org/officeDocument/2006/relationships/hyperlink" Target="https://community.secop.gov.co/Public/Tendering/OpportunityDetail/Index?noticeUID=CO1.NTC.5638706&amp;isFromPublicArea=True&amp;isModal=true&amp;asPopupView=true" TargetMode="External"/><Relationship Id="rId58" Type="http://schemas.openxmlformats.org/officeDocument/2006/relationships/hyperlink" Target="https://community.secop.gov.co/Public/Tendering/OpportunityDetail/Index?noticeUID=CO1.NTC.5644450&amp;isFromPublicArea=True&amp;isModal=true&amp;asPopupView=true" TargetMode="External"/><Relationship Id="rId79" Type="http://schemas.openxmlformats.org/officeDocument/2006/relationships/hyperlink" Target="https://community.secop.gov.co/Public/Tendering/OpportunityDetail/Index?noticeUID=CO1.NTC.5659911&amp;isFromPublicArea=True&amp;isModal=true&amp;asPopupView=true" TargetMode="External"/><Relationship Id="rId102" Type="http://schemas.openxmlformats.org/officeDocument/2006/relationships/hyperlink" Target="https://community.secop.gov.co/Public/Tendering/OpportunityDetail/Index?noticeUID=CO1.NTC.5669080&amp;isFromPublicArea=True&amp;isModal=true&amp;asPopupView=true" TargetMode="External"/><Relationship Id="rId123" Type="http://schemas.openxmlformats.org/officeDocument/2006/relationships/hyperlink" Target="https://community.secop.gov.co/Public/Tendering/OpportunityDetail/Index?noticeUID=CO1.NTC.5684922&amp;isFromPublicArea=True&amp;isModal=False" TargetMode="External"/><Relationship Id="rId144" Type="http://schemas.openxmlformats.org/officeDocument/2006/relationships/hyperlink" Target="https://community.secop.gov.co/Public/Tendering/OpportunityDetail/Index?noticeUID=CO1.NTC.5699844&amp;isFromPublicArea=True&amp;isModal=true&amp;asPopupView=true" TargetMode="External"/><Relationship Id="rId90" Type="http://schemas.openxmlformats.org/officeDocument/2006/relationships/hyperlink" Target="https://community.secop.gov.co/Public/Tendering/OpportunityDetail/Index?noticeUID=CO1.NTC.5669068&amp;isFromPublicArea=True&amp;isModal=true&amp;asPopupView=true" TargetMode="External"/><Relationship Id="rId165" Type="http://schemas.openxmlformats.org/officeDocument/2006/relationships/hyperlink" Target="https://community.secop.gov.co/Public/Tendering/OpportunityDetail/Index?noticeUID=CO1.NTC.5720455&amp;isFromPublicArea=True&amp;isModal=False" TargetMode="External"/><Relationship Id="rId27" Type="http://schemas.openxmlformats.org/officeDocument/2006/relationships/hyperlink" Target="https://community.secop.gov.co/Public/Tendering/OpportunityDetail/Index?noticeUID=CO1.NTC.5631960&amp;isFromPublicArea=True&amp;isModal=true&amp;asPopupView=true" TargetMode="External"/><Relationship Id="rId48" Type="http://schemas.openxmlformats.org/officeDocument/2006/relationships/hyperlink" Target="https://community.secop.gov.co/Public/Tendering/OpportunityDetail/Index?noticeUID=CO1.NTC.5642028&amp;isFromPublicArea=True&amp;isModal=true&amp;asPopupView=true" TargetMode="External"/><Relationship Id="rId69" Type="http://schemas.openxmlformats.org/officeDocument/2006/relationships/hyperlink" Target="https://community.secop.gov.co/Public/Tendering/OpportunityDetail/Index?noticeUID=CO1.NTC.5647510&amp;isFromPublicArea=True&amp;isModal=true&amp;asPopupView=true" TargetMode="External"/><Relationship Id="rId113" Type="http://schemas.openxmlformats.org/officeDocument/2006/relationships/hyperlink" Target="https://community.secop.gov.co/Public/Tendering/OpportunityDetail/Index?noticeUID=CO1.NTC.5653389&amp;isFromPublicArea=True&amp;isModal=False" TargetMode="External"/><Relationship Id="rId134" Type="http://schemas.openxmlformats.org/officeDocument/2006/relationships/hyperlink" Target="https://community.secop.gov.co/Public/Tendering/OpportunityDetail/Index?noticeUID=CO1.NTC.5690564&amp;isFromPublicArea=True&amp;isModal=true&amp;asPopupView=true" TargetMode="External"/><Relationship Id="rId80" Type="http://schemas.openxmlformats.org/officeDocument/2006/relationships/hyperlink" Target="https://community.secop.gov.co/Public/Tendering/OpportunityDetail/Index?noticeUID=CO1.NTC.5654689&amp;isFromPublicArea=True&amp;isModal=true&amp;asPopupView=true" TargetMode="External"/><Relationship Id="rId155" Type="http://schemas.openxmlformats.org/officeDocument/2006/relationships/hyperlink" Target="https://community.secop.gov.co/Public/Tendering/OpportunityDetail/Index?noticeUID=CO1.NTC.5705526&amp;isFromPublicArea=True&amp;isModal=False" TargetMode="External"/><Relationship Id="rId176" Type="http://schemas.openxmlformats.org/officeDocument/2006/relationships/hyperlink" Target="https://colombiacompra.coupahost.com/order_headers/125238" TargetMode="External"/><Relationship Id="rId17" Type="http://schemas.openxmlformats.org/officeDocument/2006/relationships/hyperlink" Target="https://community.secop.gov.co/Public/Tendering/OpportunityDetail/Index?noticeUID=CO1.NTC.5629400&amp;isFromPublicArea=True&amp;isModal=true&amp;asPopupView=true" TargetMode="External"/><Relationship Id="rId38" Type="http://schemas.openxmlformats.org/officeDocument/2006/relationships/hyperlink" Target="https://community.secop.gov.co/Public/Tendering/OpportunityDetail/Index?noticeUID=CO1.NTC.5639169&amp;isFromPublicArea=True&amp;isModal=true&amp;asPopupView=true" TargetMode="External"/><Relationship Id="rId59" Type="http://schemas.openxmlformats.org/officeDocument/2006/relationships/hyperlink" Target="https://community.secop.gov.co/Public/Tendering/OpportunityDetail/Index?noticeUID=CO1.NTC.5644621&amp;isFromPublicArea=True&amp;isModal=true&amp;asPopupView=true" TargetMode="External"/><Relationship Id="rId103" Type="http://schemas.openxmlformats.org/officeDocument/2006/relationships/hyperlink" Target="https://community.secop.gov.co/Public/Tendering/OpportunityDetail/Index?noticeUID=CO1.NTC.5671767&amp;isFromPublicArea=True&amp;isModal=true&amp;asPopupView=true" TargetMode="External"/><Relationship Id="rId124" Type="http://schemas.openxmlformats.org/officeDocument/2006/relationships/hyperlink" Target="https://community.secop.gov.co/Public/Tendering/OpportunityDetail/Index?noticeUID=CO1.NTC.5701590&amp;isFromPublicArea=True&amp;isModal=False" TargetMode="External"/><Relationship Id="rId70" Type="http://schemas.openxmlformats.org/officeDocument/2006/relationships/hyperlink" Target="https://community.secop.gov.co/Public/Tendering/OpportunityDetail/Index?noticeUID=CO1.NTC.5647902&amp;isFromPublicArea=True&amp;isModal=true&amp;asPopupView=true" TargetMode="External"/><Relationship Id="rId91" Type="http://schemas.openxmlformats.org/officeDocument/2006/relationships/hyperlink" Target="https://community.secop.gov.co/Public/Tendering/OpportunityDetail/Index?noticeUID=CO1.NTC.5662143&amp;isFromPublicArea=True&amp;isModal=true&amp;asPopupView=true" TargetMode="External"/><Relationship Id="rId145" Type="http://schemas.openxmlformats.org/officeDocument/2006/relationships/hyperlink" Target="https://community.secop.gov.co/Public/Tendering/OpportunityDetail/Index?noticeUID=CO1.NTC.5699757&amp;isFromPublicArea=True&amp;isModal=true&amp;asPopupView=true" TargetMode="External"/><Relationship Id="rId166" Type="http://schemas.openxmlformats.org/officeDocument/2006/relationships/hyperlink" Target="https://community.secop.gov.co/Public/Tendering/OpportunityDetail/Index?noticeUID=CO1.NTC.5660570&amp;isFromPublicArea=True&amp;isModal=False" TargetMode="External"/><Relationship Id="rId1" Type="http://schemas.openxmlformats.org/officeDocument/2006/relationships/hyperlink" Target="https://community.secop.gov.co/Public/Tendering/OpportunityDetail/Index?noticeUID=CO1.NTC.550324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53"/>
  <sheetViews>
    <sheetView showGridLines="0" tabSelected="1" zoomScale="80" zoomScaleNormal="80" workbookViewId="0">
      <selection activeCell="C38" sqref="C38"/>
    </sheetView>
  </sheetViews>
  <sheetFormatPr baseColWidth="10" defaultRowHeight="12.75" x14ac:dyDescent="0.2"/>
  <cols>
    <col min="1" max="1" width="1.7109375" style="12" customWidth="1"/>
    <col min="2" max="2" width="14.42578125" style="12" customWidth="1"/>
    <col min="3" max="3" width="15.28515625" style="12" customWidth="1"/>
    <col min="4" max="5" width="32" style="12" customWidth="1"/>
    <col min="6" max="6" width="34.28515625" style="12" customWidth="1"/>
    <col min="7" max="7" width="14.42578125" style="16" customWidth="1"/>
    <col min="8" max="9" width="20.140625" style="12" customWidth="1"/>
    <col min="10" max="10" width="17.85546875" style="12" customWidth="1"/>
    <col min="11" max="11" width="20.28515625" style="12" customWidth="1"/>
    <col min="12" max="12" width="20.140625" style="12" customWidth="1"/>
    <col min="13" max="13" width="18" style="15" customWidth="1"/>
    <col min="14" max="14" width="25.28515625" style="12" customWidth="1"/>
    <col min="15" max="15" width="17.140625" style="12" customWidth="1"/>
    <col min="16" max="16" width="20.42578125" style="44" customWidth="1"/>
    <col min="17" max="17" width="21" style="12" customWidth="1"/>
    <col min="18" max="19" width="11.42578125" style="12" hidden="1" customWidth="1"/>
    <col min="20" max="21" width="0" style="12" hidden="1" customWidth="1"/>
    <col min="22" max="16384" width="11.42578125" style="12"/>
  </cols>
  <sheetData>
    <row r="1" spans="2:21" s="1" customFormat="1" ht="14.1" customHeight="1" x14ac:dyDescent="0.2">
      <c r="B1" s="12"/>
      <c r="D1" s="2"/>
      <c r="E1" s="2"/>
      <c r="F1" s="3"/>
      <c r="G1" s="14"/>
      <c r="H1" s="4"/>
      <c r="I1" s="4"/>
      <c r="J1" s="5"/>
      <c r="K1" s="6"/>
      <c r="P1" s="41"/>
    </row>
    <row r="2" spans="2:21" s="18" customFormat="1" ht="19.350000000000001" customHeight="1" x14ac:dyDescent="0.2">
      <c r="B2" s="22" t="s">
        <v>944</v>
      </c>
      <c r="D2" s="19"/>
      <c r="E2" s="19"/>
      <c r="F2" s="20"/>
      <c r="G2" s="21"/>
      <c r="H2" s="61" t="s">
        <v>0</v>
      </c>
      <c r="I2" s="61"/>
      <c r="J2" s="61"/>
      <c r="K2" s="61"/>
      <c r="L2" s="31">
        <f>SUMIF(O13:O253,"INVERSION",L13:L253)</f>
        <v>9413311264.6800003</v>
      </c>
      <c r="M2" s="24"/>
      <c r="N2" s="23"/>
      <c r="P2" s="42"/>
    </row>
    <row r="3" spans="2:21" s="18" customFormat="1" ht="19.350000000000001" customHeight="1" x14ac:dyDescent="0.2">
      <c r="B3" s="17"/>
      <c r="D3" s="19"/>
      <c r="E3" s="19"/>
      <c r="F3" s="20"/>
      <c r="G3" s="21"/>
      <c r="H3" s="61" t="s">
        <v>1</v>
      </c>
      <c r="I3" s="61"/>
      <c r="J3" s="61"/>
      <c r="K3" s="61"/>
      <c r="L3" s="31">
        <f>SUMIF(O13:O253,"FUNCIONAMIENTO",L13:L253)</f>
        <v>370091335</v>
      </c>
      <c r="M3" s="24"/>
      <c r="P3" s="42"/>
    </row>
    <row r="4" spans="2:21" s="18" customFormat="1" ht="19.350000000000001" customHeight="1" x14ac:dyDescent="0.2">
      <c r="B4" s="17"/>
      <c r="D4" s="19"/>
      <c r="E4" s="19"/>
      <c r="F4" s="20"/>
      <c r="G4" s="21"/>
      <c r="H4" s="61" t="s">
        <v>14</v>
      </c>
      <c r="I4" s="61"/>
      <c r="J4" s="61"/>
      <c r="K4" s="61"/>
      <c r="L4" s="31">
        <f>SUMIF(O13:O18,"RECURSO EXTERNO",L13:L18)</f>
        <v>0</v>
      </c>
      <c r="M4" s="24"/>
      <c r="P4" s="42"/>
    </row>
    <row r="5" spans="2:21" s="18" customFormat="1" ht="19.350000000000001" customHeight="1" x14ac:dyDescent="0.2">
      <c r="B5" s="17"/>
      <c r="D5" s="19"/>
      <c r="E5" s="19"/>
      <c r="F5" s="20"/>
      <c r="G5" s="21"/>
      <c r="H5" s="61" t="s">
        <v>15</v>
      </c>
      <c r="I5" s="61"/>
      <c r="J5" s="61"/>
      <c r="K5" s="61"/>
      <c r="L5" s="31">
        <f>SUMIF(O13:O18,"FONDIGER",L13:L18)</f>
        <v>0</v>
      </c>
      <c r="P5" s="42"/>
    </row>
    <row r="6" spans="2:21" s="18" customFormat="1" ht="19.350000000000001" customHeight="1" x14ac:dyDescent="0.2">
      <c r="B6" s="17"/>
      <c r="D6" s="19"/>
      <c r="E6" s="19"/>
      <c r="F6" s="20"/>
      <c r="G6" s="21"/>
      <c r="H6" s="61" t="s">
        <v>2</v>
      </c>
      <c r="I6" s="61"/>
      <c r="J6" s="61"/>
      <c r="K6" s="61"/>
      <c r="L6" s="31">
        <f>SUMIF(O13:O18,"APORTE EN ESPECIE",L13:L18)</f>
        <v>0</v>
      </c>
      <c r="M6" s="23"/>
      <c r="P6" s="42"/>
    </row>
    <row r="7" spans="2:21" s="18" customFormat="1" ht="19.350000000000001" customHeight="1" x14ac:dyDescent="0.2">
      <c r="B7" s="17"/>
      <c r="D7" s="19"/>
      <c r="E7" s="19"/>
      <c r="F7" s="20"/>
      <c r="G7" s="21"/>
      <c r="H7" s="61" t="s">
        <v>3</v>
      </c>
      <c r="I7" s="61"/>
      <c r="J7" s="61"/>
      <c r="K7" s="61"/>
      <c r="L7" s="31">
        <f>SUMIF(O13:O18,"VIGENCIA FUTURA",L13:L18)</f>
        <v>0</v>
      </c>
      <c r="M7" s="23"/>
      <c r="P7" s="42"/>
    </row>
    <row r="8" spans="2:21" s="18" customFormat="1" ht="19.350000000000001" customHeight="1" x14ac:dyDescent="0.2">
      <c r="B8" s="17"/>
      <c r="D8" s="19"/>
      <c r="E8" s="19"/>
      <c r="F8" s="20"/>
      <c r="G8" s="21"/>
      <c r="H8" s="61" t="s">
        <v>4</v>
      </c>
      <c r="I8" s="61"/>
      <c r="J8" s="61"/>
      <c r="K8" s="61"/>
      <c r="L8" s="31">
        <f>SUMIF(O13:O18,"REGALIAS",L13:L18)</f>
        <v>0</v>
      </c>
      <c r="M8" s="23"/>
      <c r="P8" s="42"/>
    </row>
    <row r="9" spans="2:21" s="18" customFormat="1" ht="18.95" customHeight="1" x14ac:dyDescent="0.2">
      <c r="B9" s="17"/>
      <c r="D9" s="19"/>
      <c r="E9" s="19"/>
      <c r="F9" s="20"/>
      <c r="G9" s="21"/>
      <c r="J9" s="32"/>
      <c r="L9" s="33">
        <f>SUM(L2:L8)</f>
        <v>9783402599.6800003</v>
      </c>
      <c r="M9" s="23"/>
      <c r="P9" s="42"/>
    </row>
    <row r="10" spans="2:21" s="1" customFormat="1" ht="18.95" customHeight="1" x14ac:dyDescent="0.2">
      <c r="B10" s="12"/>
      <c r="E10" s="2"/>
      <c r="F10" s="3"/>
      <c r="G10" s="14"/>
      <c r="J10" s="7"/>
      <c r="L10" s="30"/>
      <c r="M10" s="8"/>
      <c r="P10" s="41"/>
    </row>
    <row r="11" spans="2:21" s="1" customFormat="1" ht="16.5" customHeight="1" x14ac:dyDescent="0.2">
      <c r="B11" s="12"/>
      <c r="D11" s="2"/>
      <c r="E11" s="2"/>
      <c r="F11" s="3"/>
      <c r="G11" s="14"/>
      <c r="H11" s="9"/>
      <c r="I11" s="9"/>
      <c r="J11" s="10"/>
      <c r="K11" s="9"/>
      <c r="P11" s="41"/>
    </row>
    <row r="12" spans="2:21" s="11" customFormat="1" ht="46.5" customHeight="1" x14ac:dyDescent="0.2">
      <c r="B12" s="45" t="s">
        <v>16</v>
      </c>
      <c r="C12" s="45" t="s">
        <v>5</v>
      </c>
      <c r="D12" s="45" t="s">
        <v>6</v>
      </c>
      <c r="E12" s="45" t="s">
        <v>19</v>
      </c>
      <c r="F12" s="45" t="s">
        <v>7</v>
      </c>
      <c r="G12" s="46" t="s">
        <v>8</v>
      </c>
      <c r="H12" s="45" t="s">
        <v>9</v>
      </c>
      <c r="I12" s="45" t="s">
        <v>46</v>
      </c>
      <c r="J12" s="45" t="s">
        <v>10</v>
      </c>
      <c r="K12" s="45" t="s">
        <v>11</v>
      </c>
      <c r="L12" s="45" t="s">
        <v>12</v>
      </c>
      <c r="M12" s="45" t="s">
        <v>18</v>
      </c>
      <c r="N12" s="45" t="s">
        <v>13</v>
      </c>
      <c r="O12" s="45" t="s">
        <v>47</v>
      </c>
      <c r="P12" s="47" t="s">
        <v>17</v>
      </c>
      <c r="Q12" s="13"/>
    </row>
    <row r="13" spans="2:21" ht="15" customHeight="1" x14ac:dyDescent="0.2">
      <c r="B13" s="48">
        <v>45316</v>
      </c>
      <c r="C13" s="37" t="s">
        <v>27</v>
      </c>
      <c r="D13" s="38" t="s">
        <v>22</v>
      </c>
      <c r="E13" s="39" t="s">
        <v>34</v>
      </c>
      <c r="F13" s="38" t="s">
        <v>23</v>
      </c>
      <c r="G13" s="49">
        <v>45321</v>
      </c>
      <c r="H13" s="25">
        <v>37250000</v>
      </c>
      <c r="I13" s="29">
        <v>0</v>
      </c>
      <c r="J13" s="26"/>
      <c r="K13" s="27"/>
      <c r="L13" s="28">
        <f>+H13+J13-K13</f>
        <v>37250000</v>
      </c>
      <c r="M13" s="49">
        <v>45472</v>
      </c>
      <c r="N13" s="52" t="s">
        <v>39</v>
      </c>
      <c r="O13" s="60" t="s">
        <v>45</v>
      </c>
      <c r="P13" s="43">
        <v>0.19867549668874171</v>
      </c>
      <c r="R13" s="34">
        <v>45322</v>
      </c>
      <c r="S13" s="40">
        <f t="shared" ref="S13:S18" si="0">M13-G13</f>
        <v>151</v>
      </c>
      <c r="T13" s="36">
        <f t="shared" ref="T13:T18" si="1">R13-G13</f>
        <v>1</v>
      </c>
      <c r="U13" s="35">
        <f>T13/S13</f>
        <v>6.6225165562913907E-3</v>
      </c>
    </row>
    <row r="14" spans="2:21" ht="15" customHeight="1" x14ac:dyDescent="0.2">
      <c r="B14" s="48">
        <v>45317</v>
      </c>
      <c r="C14" s="37" t="s">
        <v>28</v>
      </c>
      <c r="D14" s="38" t="s">
        <v>33</v>
      </c>
      <c r="E14" s="39" t="s">
        <v>34</v>
      </c>
      <c r="F14" s="38" t="s">
        <v>35</v>
      </c>
      <c r="G14" s="49">
        <v>45323</v>
      </c>
      <c r="H14" s="25">
        <v>33500000</v>
      </c>
      <c r="I14" s="29">
        <v>0</v>
      </c>
      <c r="J14" s="26"/>
      <c r="K14" s="27"/>
      <c r="L14" s="28">
        <f t="shared" ref="L14:L77" si="2">+H14+J14-K14</f>
        <v>33500000</v>
      </c>
      <c r="M14" s="49">
        <v>45473</v>
      </c>
      <c r="N14" s="52" t="s">
        <v>40</v>
      </c>
      <c r="O14" s="60" t="s">
        <v>45</v>
      </c>
      <c r="P14" s="43">
        <v>0.18666666666666668</v>
      </c>
      <c r="R14" s="34">
        <v>45322</v>
      </c>
      <c r="S14" s="40">
        <f t="shared" si="0"/>
        <v>150</v>
      </c>
      <c r="T14" s="36">
        <f t="shared" si="1"/>
        <v>-1</v>
      </c>
      <c r="U14" s="35">
        <f t="shared" ref="U14:U18" si="3">T14/S14</f>
        <v>-6.6666666666666671E-3</v>
      </c>
    </row>
    <row r="15" spans="2:21" ht="15" customHeight="1" x14ac:dyDescent="0.2">
      <c r="B15" s="48">
        <v>45316</v>
      </c>
      <c r="C15" s="37" t="s">
        <v>29</v>
      </c>
      <c r="D15" s="38" t="s">
        <v>25</v>
      </c>
      <c r="E15" s="39" t="s">
        <v>34</v>
      </c>
      <c r="F15" s="38" t="s">
        <v>26</v>
      </c>
      <c r="G15" s="49">
        <v>45317</v>
      </c>
      <c r="H15" s="25">
        <v>86040000</v>
      </c>
      <c r="I15" s="29">
        <v>0</v>
      </c>
      <c r="J15" s="26"/>
      <c r="K15" s="27"/>
      <c r="L15" s="28">
        <f t="shared" si="2"/>
        <v>86040000</v>
      </c>
      <c r="M15" s="49">
        <v>45498</v>
      </c>
      <c r="N15" s="53" t="s">
        <v>41</v>
      </c>
      <c r="O15" s="60" t="s">
        <v>45</v>
      </c>
      <c r="P15" s="43">
        <v>0.18784530386740331</v>
      </c>
      <c r="R15" s="34">
        <v>45322</v>
      </c>
      <c r="S15" s="40">
        <f t="shared" si="0"/>
        <v>181</v>
      </c>
      <c r="T15" s="36">
        <f t="shared" si="1"/>
        <v>5</v>
      </c>
      <c r="U15" s="35">
        <f t="shared" si="3"/>
        <v>2.7624309392265192E-2</v>
      </c>
    </row>
    <row r="16" spans="2:21" ht="15" customHeight="1" x14ac:dyDescent="0.2">
      <c r="B16" s="48">
        <v>45317</v>
      </c>
      <c r="C16" s="37" t="s">
        <v>30</v>
      </c>
      <c r="D16" s="38" t="s">
        <v>24</v>
      </c>
      <c r="E16" s="39" t="s">
        <v>34</v>
      </c>
      <c r="F16" s="38" t="s">
        <v>36</v>
      </c>
      <c r="G16" s="49">
        <v>45320</v>
      </c>
      <c r="H16" s="25">
        <v>37250000</v>
      </c>
      <c r="I16" s="29">
        <v>0</v>
      </c>
      <c r="J16" s="26"/>
      <c r="K16" s="27"/>
      <c r="L16" s="28">
        <f t="shared" si="2"/>
        <v>37250000</v>
      </c>
      <c r="M16" s="49">
        <v>45471</v>
      </c>
      <c r="N16" s="52" t="s">
        <v>42</v>
      </c>
      <c r="O16" s="60" t="s">
        <v>45</v>
      </c>
      <c r="P16" s="43">
        <v>0.20529801324503311</v>
      </c>
      <c r="R16" s="34">
        <v>45322</v>
      </c>
      <c r="S16" s="40">
        <f t="shared" si="0"/>
        <v>151</v>
      </c>
      <c r="T16" s="36">
        <f t="shared" si="1"/>
        <v>2</v>
      </c>
      <c r="U16" s="35">
        <f t="shared" si="3"/>
        <v>1.3245033112582781E-2</v>
      </c>
    </row>
    <row r="17" spans="2:21" ht="15" customHeight="1" x14ac:dyDescent="0.2">
      <c r="B17" s="48">
        <v>45317</v>
      </c>
      <c r="C17" s="37" t="s">
        <v>31</v>
      </c>
      <c r="D17" s="38" t="s">
        <v>21</v>
      </c>
      <c r="E17" s="39" t="s">
        <v>34</v>
      </c>
      <c r="F17" s="38" t="s">
        <v>37</v>
      </c>
      <c r="G17" s="49">
        <v>45323</v>
      </c>
      <c r="H17" s="25">
        <v>89150000</v>
      </c>
      <c r="I17" s="29">
        <v>0</v>
      </c>
      <c r="J17" s="26"/>
      <c r="K17" s="27"/>
      <c r="L17" s="28">
        <f t="shared" si="2"/>
        <v>89150000</v>
      </c>
      <c r="M17" s="49">
        <v>45473</v>
      </c>
      <c r="N17" s="52" t="s">
        <v>43</v>
      </c>
      <c r="O17" s="60" t="s">
        <v>45</v>
      </c>
      <c r="P17" s="43">
        <v>0.18666666666666668</v>
      </c>
      <c r="R17" s="34">
        <v>45322</v>
      </c>
      <c r="S17" s="40">
        <f t="shared" si="0"/>
        <v>150</v>
      </c>
      <c r="T17" s="36">
        <f t="shared" si="1"/>
        <v>-1</v>
      </c>
      <c r="U17" s="35">
        <f t="shared" si="3"/>
        <v>-6.6666666666666671E-3</v>
      </c>
    </row>
    <row r="18" spans="2:21" ht="15" customHeight="1" x14ac:dyDescent="0.2">
      <c r="B18" s="48">
        <v>45320</v>
      </c>
      <c r="C18" s="37" t="s">
        <v>32</v>
      </c>
      <c r="D18" s="38" t="s">
        <v>20</v>
      </c>
      <c r="E18" s="39" t="s">
        <v>34</v>
      </c>
      <c r="F18" s="38" t="s">
        <v>38</v>
      </c>
      <c r="G18" s="49">
        <v>45323</v>
      </c>
      <c r="H18" s="25">
        <v>89150000</v>
      </c>
      <c r="I18" s="29">
        <v>0</v>
      </c>
      <c r="J18" s="26"/>
      <c r="K18" s="27"/>
      <c r="L18" s="28">
        <f t="shared" si="2"/>
        <v>89150000</v>
      </c>
      <c r="M18" s="49">
        <v>45473</v>
      </c>
      <c r="N18" s="52" t="s">
        <v>44</v>
      </c>
      <c r="O18" s="60" t="s">
        <v>45</v>
      </c>
      <c r="P18" s="43">
        <v>0.18666666666666668</v>
      </c>
      <c r="R18" s="34">
        <v>45322</v>
      </c>
      <c r="S18" s="40">
        <f t="shared" si="0"/>
        <v>150</v>
      </c>
      <c r="T18" s="36">
        <f t="shared" si="1"/>
        <v>-1</v>
      </c>
      <c r="U18" s="35">
        <f t="shared" si="3"/>
        <v>-6.6666666666666671E-3</v>
      </c>
    </row>
    <row r="19" spans="2:21" x14ac:dyDescent="0.2">
      <c r="B19" s="48">
        <v>45323</v>
      </c>
      <c r="C19" s="37" t="s">
        <v>48</v>
      </c>
      <c r="D19" s="38" t="s">
        <v>281</v>
      </c>
      <c r="E19" s="39" t="s">
        <v>34</v>
      </c>
      <c r="F19" s="38" t="s">
        <v>514</v>
      </c>
      <c r="G19" s="49">
        <v>45329</v>
      </c>
      <c r="H19" s="25">
        <v>30900000</v>
      </c>
      <c r="I19" s="29">
        <v>0</v>
      </c>
      <c r="J19" s="26"/>
      <c r="K19" s="27"/>
      <c r="L19" s="28">
        <f t="shared" si="2"/>
        <v>30900000</v>
      </c>
      <c r="M19" s="49">
        <v>45479</v>
      </c>
      <c r="N19" s="54" t="s">
        <v>710</v>
      </c>
      <c r="O19" s="60" t="s">
        <v>45</v>
      </c>
      <c r="P19" s="43">
        <v>0.14666666666666667</v>
      </c>
    </row>
    <row r="20" spans="2:21" x14ac:dyDescent="0.2">
      <c r="B20" s="48">
        <v>45323</v>
      </c>
      <c r="C20" s="37" t="s">
        <v>49</v>
      </c>
      <c r="D20" s="38" t="s">
        <v>282</v>
      </c>
      <c r="E20" s="39" t="s">
        <v>34</v>
      </c>
      <c r="F20" s="38" t="s">
        <v>515</v>
      </c>
      <c r="G20" s="49">
        <v>45327</v>
      </c>
      <c r="H20" s="25">
        <v>89150000</v>
      </c>
      <c r="I20" s="29">
        <v>0</v>
      </c>
      <c r="J20" s="26"/>
      <c r="K20" s="27"/>
      <c r="L20" s="28">
        <f t="shared" si="2"/>
        <v>89150000</v>
      </c>
      <c r="M20" s="49">
        <v>45477</v>
      </c>
      <c r="N20" s="54" t="s">
        <v>711</v>
      </c>
      <c r="O20" s="60" t="s">
        <v>45</v>
      </c>
      <c r="P20" s="43">
        <v>0.16</v>
      </c>
    </row>
    <row r="21" spans="2:21" x14ac:dyDescent="0.2">
      <c r="B21" s="48">
        <v>45329</v>
      </c>
      <c r="C21" s="37" t="s">
        <v>50</v>
      </c>
      <c r="D21" s="38" t="s">
        <v>283</v>
      </c>
      <c r="E21" s="39" t="s">
        <v>34</v>
      </c>
      <c r="F21" s="38" t="s">
        <v>516</v>
      </c>
      <c r="G21" s="49">
        <v>45330</v>
      </c>
      <c r="H21" s="25">
        <v>57360000</v>
      </c>
      <c r="I21" s="29">
        <v>0</v>
      </c>
      <c r="J21" s="26"/>
      <c r="K21" s="27"/>
      <c r="L21" s="28">
        <f t="shared" si="2"/>
        <v>57360000</v>
      </c>
      <c r="M21" s="49">
        <v>45450</v>
      </c>
      <c r="N21" s="54" t="s">
        <v>712</v>
      </c>
      <c r="O21" s="60" t="s">
        <v>45</v>
      </c>
      <c r="P21" s="43">
        <v>0.17499999999999999</v>
      </c>
    </row>
    <row r="22" spans="2:21" x14ac:dyDescent="0.2">
      <c r="B22" s="48">
        <v>45329</v>
      </c>
      <c r="C22" s="37" t="s">
        <v>51</v>
      </c>
      <c r="D22" s="38" t="s">
        <v>284</v>
      </c>
      <c r="E22" s="39" t="s">
        <v>34</v>
      </c>
      <c r="F22" s="38" t="s">
        <v>517</v>
      </c>
      <c r="G22" s="49">
        <v>45330</v>
      </c>
      <c r="H22" s="25">
        <v>36350000</v>
      </c>
      <c r="I22" s="29">
        <v>0</v>
      </c>
      <c r="J22" s="26"/>
      <c r="K22" s="27"/>
      <c r="L22" s="28">
        <f t="shared" si="2"/>
        <v>36350000</v>
      </c>
      <c r="M22" s="49">
        <v>45480</v>
      </c>
      <c r="N22" s="54" t="s">
        <v>713</v>
      </c>
      <c r="O22" s="60" t="s">
        <v>45</v>
      </c>
      <c r="P22" s="43">
        <v>0.14000000000000001</v>
      </c>
    </row>
    <row r="23" spans="2:21" x14ac:dyDescent="0.2">
      <c r="B23" s="48">
        <v>45329</v>
      </c>
      <c r="C23" s="37" t="s">
        <v>52</v>
      </c>
      <c r="D23" s="38" t="s">
        <v>285</v>
      </c>
      <c r="E23" s="39" t="s">
        <v>34</v>
      </c>
      <c r="F23" s="38" t="s">
        <v>518</v>
      </c>
      <c r="G23" s="49">
        <v>45330</v>
      </c>
      <c r="H23" s="25">
        <v>37250000</v>
      </c>
      <c r="I23" s="29">
        <v>0</v>
      </c>
      <c r="J23" s="26"/>
      <c r="K23" s="27"/>
      <c r="L23" s="28">
        <f t="shared" si="2"/>
        <v>37250000</v>
      </c>
      <c r="M23" s="49">
        <v>45480</v>
      </c>
      <c r="N23" s="54" t="s">
        <v>714</v>
      </c>
      <c r="O23" s="60" t="s">
        <v>45</v>
      </c>
      <c r="P23" s="43">
        <v>0.14000000000000001</v>
      </c>
    </row>
    <row r="24" spans="2:21" x14ac:dyDescent="0.2">
      <c r="B24" s="48">
        <v>45329</v>
      </c>
      <c r="C24" s="37" t="s">
        <v>53</v>
      </c>
      <c r="D24" s="38" t="s">
        <v>286</v>
      </c>
      <c r="E24" s="39" t="s">
        <v>34</v>
      </c>
      <c r="F24" s="38" t="s">
        <v>519</v>
      </c>
      <c r="G24" s="49">
        <v>45330</v>
      </c>
      <c r="H24" s="25">
        <v>37250000</v>
      </c>
      <c r="I24" s="29">
        <v>0</v>
      </c>
      <c r="J24" s="26"/>
      <c r="K24" s="27"/>
      <c r="L24" s="28">
        <f t="shared" si="2"/>
        <v>37250000</v>
      </c>
      <c r="M24" s="49">
        <v>45480</v>
      </c>
      <c r="N24" s="54" t="s">
        <v>715</v>
      </c>
      <c r="O24" s="60" t="s">
        <v>45</v>
      </c>
      <c r="P24" s="43">
        <v>0.61764705882352944</v>
      </c>
    </row>
    <row r="25" spans="2:21" x14ac:dyDescent="0.2">
      <c r="B25" s="48">
        <v>45329</v>
      </c>
      <c r="C25" s="37" t="s">
        <v>54</v>
      </c>
      <c r="D25" s="38" t="s">
        <v>287</v>
      </c>
      <c r="E25" s="39" t="s">
        <v>34</v>
      </c>
      <c r="F25" s="38" t="s">
        <v>518</v>
      </c>
      <c r="G25" s="49">
        <v>45330</v>
      </c>
      <c r="H25" s="25">
        <v>37250000</v>
      </c>
      <c r="I25" s="29">
        <v>0</v>
      </c>
      <c r="J25" s="26"/>
      <c r="K25" s="27"/>
      <c r="L25" s="28">
        <f t="shared" si="2"/>
        <v>37250000</v>
      </c>
      <c r="M25" s="49">
        <v>45480</v>
      </c>
      <c r="N25" s="54" t="s">
        <v>716</v>
      </c>
      <c r="O25" s="60" t="s">
        <v>45</v>
      </c>
      <c r="P25" s="43">
        <v>0.14000000000000001</v>
      </c>
    </row>
    <row r="26" spans="2:21" x14ac:dyDescent="0.2">
      <c r="B26" s="48">
        <v>45329</v>
      </c>
      <c r="C26" s="37" t="s">
        <v>55</v>
      </c>
      <c r="D26" s="38" t="s">
        <v>288</v>
      </c>
      <c r="E26" s="39" t="s">
        <v>34</v>
      </c>
      <c r="F26" s="38" t="s">
        <v>519</v>
      </c>
      <c r="G26" s="49">
        <v>45330</v>
      </c>
      <c r="H26" s="25">
        <v>37250000</v>
      </c>
      <c r="I26" s="29">
        <v>0</v>
      </c>
      <c r="J26" s="26"/>
      <c r="K26" s="27"/>
      <c r="L26" s="28">
        <f t="shared" si="2"/>
        <v>37250000</v>
      </c>
      <c r="M26" s="49">
        <v>45480</v>
      </c>
      <c r="N26" s="54" t="s">
        <v>717</v>
      </c>
      <c r="O26" s="60" t="s">
        <v>45</v>
      </c>
      <c r="P26" s="43">
        <v>0.14000000000000001</v>
      </c>
    </row>
    <row r="27" spans="2:21" x14ac:dyDescent="0.2">
      <c r="B27" s="48">
        <v>45329</v>
      </c>
      <c r="C27" s="37" t="s">
        <v>56</v>
      </c>
      <c r="D27" s="38" t="s">
        <v>289</v>
      </c>
      <c r="E27" s="39" t="s">
        <v>34</v>
      </c>
      <c r="F27" s="38" t="s">
        <v>520</v>
      </c>
      <c r="G27" s="49">
        <v>45330</v>
      </c>
      <c r="H27" s="25">
        <v>37250000</v>
      </c>
      <c r="I27" s="29">
        <v>0</v>
      </c>
      <c r="J27" s="26"/>
      <c r="K27" s="27"/>
      <c r="L27" s="28">
        <f t="shared" si="2"/>
        <v>37250000</v>
      </c>
      <c r="M27" s="49">
        <v>45480</v>
      </c>
      <c r="N27" s="54" t="s">
        <v>718</v>
      </c>
      <c r="O27" s="60" t="s">
        <v>45</v>
      </c>
      <c r="P27" s="43">
        <v>0.14000000000000001</v>
      </c>
    </row>
    <row r="28" spans="2:21" x14ac:dyDescent="0.2">
      <c r="B28" s="48">
        <v>45329</v>
      </c>
      <c r="C28" s="37" t="s">
        <v>57</v>
      </c>
      <c r="D28" s="38" t="s">
        <v>290</v>
      </c>
      <c r="E28" s="39" t="s">
        <v>34</v>
      </c>
      <c r="F28" s="38" t="s">
        <v>519</v>
      </c>
      <c r="G28" s="49">
        <v>45330</v>
      </c>
      <c r="H28" s="25">
        <v>33000000</v>
      </c>
      <c r="I28" s="29">
        <v>0</v>
      </c>
      <c r="J28" s="26"/>
      <c r="K28" s="27"/>
      <c r="L28" s="28">
        <f t="shared" si="2"/>
        <v>33000000</v>
      </c>
      <c r="M28" s="49">
        <v>45480</v>
      </c>
      <c r="N28" s="54" t="s">
        <v>719</v>
      </c>
      <c r="O28" s="60" t="s">
        <v>45</v>
      </c>
      <c r="P28" s="43">
        <v>0.14000000000000001</v>
      </c>
    </row>
    <row r="29" spans="2:21" x14ac:dyDescent="0.2">
      <c r="B29" s="48">
        <v>45329</v>
      </c>
      <c r="C29" s="37" t="s">
        <v>58</v>
      </c>
      <c r="D29" s="38" t="s">
        <v>291</v>
      </c>
      <c r="E29" s="39" t="s">
        <v>34</v>
      </c>
      <c r="F29" s="38" t="s">
        <v>519</v>
      </c>
      <c r="G29" s="49">
        <v>45330</v>
      </c>
      <c r="H29" s="25">
        <v>33000000</v>
      </c>
      <c r="I29" s="29">
        <v>0</v>
      </c>
      <c r="J29" s="26"/>
      <c r="K29" s="27"/>
      <c r="L29" s="28">
        <f t="shared" si="2"/>
        <v>33000000</v>
      </c>
      <c r="M29" s="49">
        <v>45480</v>
      </c>
      <c r="N29" s="54" t="s">
        <v>720</v>
      </c>
      <c r="O29" s="60" t="s">
        <v>45</v>
      </c>
      <c r="P29" s="43">
        <v>0.14000000000000001</v>
      </c>
    </row>
    <row r="30" spans="2:21" x14ac:dyDescent="0.2">
      <c r="B30" s="48">
        <v>45329</v>
      </c>
      <c r="C30" s="37" t="s">
        <v>59</v>
      </c>
      <c r="D30" s="38" t="s">
        <v>292</v>
      </c>
      <c r="E30" s="39" t="s">
        <v>521</v>
      </c>
      <c r="F30" s="38" t="s">
        <v>522</v>
      </c>
      <c r="G30" s="49">
        <v>45330</v>
      </c>
      <c r="H30" s="25">
        <v>22000000</v>
      </c>
      <c r="I30" s="29">
        <v>0</v>
      </c>
      <c r="J30" s="26"/>
      <c r="K30" s="27"/>
      <c r="L30" s="28">
        <f t="shared" si="2"/>
        <v>22000000</v>
      </c>
      <c r="M30" s="49">
        <v>45480</v>
      </c>
      <c r="N30" s="54" t="s">
        <v>721</v>
      </c>
      <c r="O30" s="60" t="s">
        <v>45</v>
      </c>
      <c r="P30" s="43">
        <v>0.14000000000000001</v>
      </c>
    </row>
    <row r="31" spans="2:21" x14ac:dyDescent="0.2">
      <c r="B31" s="48">
        <v>45329</v>
      </c>
      <c r="C31" s="37" t="s">
        <v>60</v>
      </c>
      <c r="D31" s="38" t="s">
        <v>293</v>
      </c>
      <c r="E31" s="39" t="s">
        <v>521</v>
      </c>
      <c r="F31" s="38" t="s">
        <v>522</v>
      </c>
      <c r="G31" s="49">
        <v>45330</v>
      </c>
      <c r="H31" s="25">
        <v>22000000</v>
      </c>
      <c r="I31" s="29">
        <v>0</v>
      </c>
      <c r="J31" s="26"/>
      <c r="K31" s="27"/>
      <c r="L31" s="28">
        <f t="shared" si="2"/>
        <v>22000000</v>
      </c>
      <c r="M31" s="49">
        <v>45480</v>
      </c>
      <c r="N31" s="54" t="s">
        <v>722</v>
      </c>
      <c r="O31" s="60" t="s">
        <v>45</v>
      </c>
      <c r="P31" s="43">
        <v>0.14000000000000001</v>
      </c>
    </row>
    <row r="32" spans="2:21" x14ac:dyDescent="0.2">
      <c r="B32" s="48">
        <v>45329</v>
      </c>
      <c r="C32" s="37" t="s">
        <v>61</v>
      </c>
      <c r="D32" s="38" t="s">
        <v>294</v>
      </c>
      <c r="E32" s="39" t="s">
        <v>34</v>
      </c>
      <c r="F32" s="38" t="s">
        <v>519</v>
      </c>
      <c r="G32" s="49">
        <v>45330</v>
      </c>
      <c r="H32" s="25">
        <v>42500000</v>
      </c>
      <c r="I32" s="29">
        <v>0</v>
      </c>
      <c r="J32" s="26"/>
      <c r="K32" s="27"/>
      <c r="L32" s="28">
        <f t="shared" si="2"/>
        <v>42500000</v>
      </c>
      <c r="M32" s="49">
        <v>45480</v>
      </c>
      <c r="N32" s="54" t="s">
        <v>723</v>
      </c>
      <c r="O32" s="60" t="s">
        <v>45</v>
      </c>
      <c r="P32" s="43">
        <v>0.14000000000000001</v>
      </c>
    </row>
    <row r="33" spans="2:16" x14ac:dyDescent="0.2">
      <c r="B33" s="48">
        <v>45329</v>
      </c>
      <c r="C33" s="37" t="s">
        <v>62</v>
      </c>
      <c r="D33" s="38" t="s">
        <v>295</v>
      </c>
      <c r="E33" s="39" t="s">
        <v>34</v>
      </c>
      <c r="F33" s="38" t="s">
        <v>519</v>
      </c>
      <c r="G33" s="49">
        <v>45330</v>
      </c>
      <c r="H33" s="25">
        <v>42500000</v>
      </c>
      <c r="I33" s="29">
        <v>0</v>
      </c>
      <c r="J33" s="26"/>
      <c r="K33" s="27"/>
      <c r="L33" s="28">
        <f t="shared" si="2"/>
        <v>42500000</v>
      </c>
      <c r="M33" s="49">
        <v>45480</v>
      </c>
      <c r="N33" s="54" t="s">
        <v>724</v>
      </c>
      <c r="O33" s="60" t="s">
        <v>45</v>
      </c>
      <c r="P33" s="43">
        <v>0.14000000000000001</v>
      </c>
    </row>
    <row r="34" spans="2:16" x14ac:dyDescent="0.2">
      <c r="B34" s="48">
        <v>45329</v>
      </c>
      <c r="C34" s="37" t="s">
        <v>63</v>
      </c>
      <c r="D34" s="38" t="s">
        <v>296</v>
      </c>
      <c r="E34" s="39" t="s">
        <v>34</v>
      </c>
      <c r="F34" s="38" t="s">
        <v>519</v>
      </c>
      <c r="G34" s="49">
        <v>45330</v>
      </c>
      <c r="H34" s="25">
        <v>42500000</v>
      </c>
      <c r="I34" s="29">
        <v>0</v>
      </c>
      <c r="J34" s="26"/>
      <c r="K34" s="27"/>
      <c r="L34" s="28">
        <f t="shared" si="2"/>
        <v>42500000</v>
      </c>
      <c r="M34" s="49">
        <v>45480</v>
      </c>
      <c r="N34" s="54" t="s">
        <v>725</v>
      </c>
      <c r="O34" s="60" t="s">
        <v>45</v>
      </c>
      <c r="P34" s="43">
        <v>0.14000000000000001</v>
      </c>
    </row>
    <row r="35" spans="2:16" x14ac:dyDescent="0.2">
      <c r="B35" s="48">
        <v>45329</v>
      </c>
      <c r="C35" s="37" t="s">
        <v>64</v>
      </c>
      <c r="D35" s="38" t="s">
        <v>297</v>
      </c>
      <c r="E35" s="39" t="s">
        <v>34</v>
      </c>
      <c r="F35" s="38" t="s">
        <v>523</v>
      </c>
      <c r="G35" s="49">
        <v>45330</v>
      </c>
      <c r="H35" s="25">
        <v>37250000</v>
      </c>
      <c r="I35" s="29">
        <v>0</v>
      </c>
      <c r="J35" s="26"/>
      <c r="K35" s="27"/>
      <c r="L35" s="28">
        <f t="shared" si="2"/>
        <v>37250000</v>
      </c>
      <c r="M35" s="49">
        <v>45480</v>
      </c>
      <c r="N35" s="54" t="s">
        <v>726</v>
      </c>
      <c r="O35" s="60" t="s">
        <v>45</v>
      </c>
      <c r="P35" s="43">
        <v>0.14000000000000001</v>
      </c>
    </row>
    <row r="36" spans="2:16" x14ac:dyDescent="0.2">
      <c r="B36" s="48">
        <v>45329</v>
      </c>
      <c r="C36" s="37" t="s">
        <v>65</v>
      </c>
      <c r="D36" s="38" t="s">
        <v>298</v>
      </c>
      <c r="E36" s="39" t="s">
        <v>34</v>
      </c>
      <c r="F36" s="38" t="s">
        <v>524</v>
      </c>
      <c r="G36" s="49">
        <v>45330</v>
      </c>
      <c r="H36" s="25">
        <v>54075000</v>
      </c>
      <c r="I36" s="29">
        <v>0</v>
      </c>
      <c r="J36" s="26"/>
      <c r="K36" s="27"/>
      <c r="L36" s="28">
        <f t="shared" si="2"/>
        <v>54075000</v>
      </c>
      <c r="M36" s="49">
        <v>45480</v>
      </c>
      <c r="N36" s="54" t="s">
        <v>727</v>
      </c>
      <c r="O36" s="60" t="s">
        <v>45</v>
      </c>
      <c r="P36" s="43">
        <v>0.14000000000000001</v>
      </c>
    </row>
    <row r="37" spans="2:16" x14ac:dyDescent="0.2">
      <c r="B37" s="48">
        <v>45329</v>
      </c>
      <c r="C37" s="37" t="s">
        <v>66</v>
      </c>
      <c r="D37" s="38" t="s">
        <v>299</v>
      </c>
      <c r="E37" s="39" t="s">
        <v>34</v>
      </c>
      <c r="F37" s="38" t="s">
        <v>525</v>
      </c>
      <c r="G37" s="49">
        <v>45330</v>
      </c>
      <c r="H37" s="25">
        <v>26750000</v>
      </c>
      <c r="I37" s="29">
        <v>0</v>
      </c>
      <c r="J37" s="26"/>
      <c r="K37" s="27"/>
      <c r="L37" s="28">
        <f t="shared" si="2"/>
        <v>26750000</v>
      </c>
      <c r="M37" s="49">
        <v>45480</v>
      </c>
      <c r="N37" s="54" t="s">
        <v>728</v>
      </c>
      <c r="O37" s="60" t="s">
        <v>45</v>
      </c>
      <c r="P37" s="43">
        <v>0.14000000000000001</v>
      </c>
    </row>
    <row r="38" spans="2:16" x14ac:dyDescent="0.2">
      <c r="B38" s="48">
        <v>45330</v>
      </c>
      <c r="C38" s="37" t="s">
        <v>67</v>
      </c>
      <c r="D38" s="38" t="s">
        <v>300</v>
      </c>
      <c r="E38" s="39" t="s">
        <v>34</v>
      </c>
      <c r="F38" s="38" t="s">
        <v>526</v>
      </c>
      <c r="G38" s="49">
        <v>45334</v>
      </c>
      <c r="H38" s="25">
        <v>25000000</v>
      </c>
      <c r="I38" s="29">
        <v>0</v>
      </c>
      <c r="J38" s="26"/>
      <c r="K38" s="27"/>
      <c r="L38" s="28">
        <f t="shared" si="2"/>
        <v>25000000</v>
      </c>
      <c r="M38" s="49">
        <v>45484</v>
      </c>
      <c r="N38" s="54" t="s">
        <v>729</v>
      </c>
      <c r="O38" s="60" t="s">
        <v>45</v>
      </c>
      <c r="P38" s="43">
        <v>0.11333333333333333</v>
      </c>
    </row>
    <row r="39" spans="2:16" x14ac:dyDescent="0.2">
      <c r="B39" s="48">
        <v>45331</v>
      </c>
      <c r="C39" s="37" t="s">
        <v>68</v>
      </c>
      <c r="D39" s="38" t="s">
        <v>301</v>
      </c>
      <c r="E39" s="39" t="s">
        <v>34</v>
      </c>
      <c r="F39" s="38" t="s">
        <v>527</v>
      </c>
      <c r="G39" s="49">
        <v>45334</v>
      </c>
      <c r="H39" s="25">
        <v>42500000</v>
      </c>
      <c r="I39" s="29">
        <v>0</v>
      </c>
      <c r="J39" s="26"/>
      <c r="K39" s="27"/>
      <c r="L39" s="28">
        <f t="shared" si="2"/>
        <v>42500000</v>
      </c>
      <c r="M39" s="49">
        <v>45484</v>
      </c>
      <c r="N39" s="54" t="s">
        <v>730</v>
      </c>
      <c r="O39" s="60" t="s">
        <v>45</v>
      </c>
      <c r="P39" s="43">
        <v>0.11333333333333333</v>
      </c>
    </row>
    <row r="40" spans="2:16" ht="15" x14ac:dyDescent="0.2">
      <c r="B40" s="48">
        <v>45330</v>
      </c>
      <c r="C40" s="37" t="s">
        <v>69</v>
      </c>
      <c r="D40" s="38" t="s">
        <v>302</v>
      </c>
      <c r="E40" s="39" t="s">
        <v>34</v>
      </c>
      <c r="F40" s="38" t="s">
        <v>528</v>
      </c>
      <c r="G40" s="49">
        <v>45334</v>
      </c>
      <c r="H40" s="25">
        <v>22000000</v>
      </c>
      <c r="I40" s="29">
        <v>0</v>
      </c>
      <c r="J40" s="26"/>
      <c r="K40" s="27"/>
      <c r="L40" s="28">
        <f t="shared" si="2"/>
        <v>22000000</v>
      </c>
      <c r="M40" s="49">
        <v>45484</v>
      </c>
      <c r="N40" s="55" t="s">
        <v>731</v>
      </c>
      <c r="O40" s="60" t="s">
        <v>45</v>
      </c>
      <c r="P40" s="43">
        <v>0.11333333333333333</v>
      </c>
    </row>
    <row r="41" spans="2:16" ht="15" x14ac:dyDescent="0.2">
      <c r="B41" s="48">
        <v>45330</v>
      </c>
      <c r="C41" s="37" t="s">
        <v>70</v>
      </c>
      <c r="D41" s="38" t="s">
        <v>303</v>
      </c>
      <c r="E41" s="39" t="s">
        <v>34</v>
      </c>
      <c r="F41" s="38" t="s">
        <v>529</v>
      </c>
      <c r="G41" s="49">
        <v>45334</v>
      </c>
      <c r="H41" s="25">
        <v>29996633</v>
      </c>
      <c r="I41" s="29">
        <v>0</v>
      </c>
      <c r="J41" s="26"/>
      <c r="K41" s="27"/>
      <c r="L41" s="28">
        <f t="shared" si="2"/>
        <v>29996633</v>
      </c>
      <c r="M41" s="49">
        <v>45477</v>
      </c>
      <c r="N41" s="55" t="s">
        <v>732</v>
      </c>
      <c r="O41" s="60" t="s">
        <v>45</v>
      </c>
      <c r="P41" s="43">
        <v>0.11888111888111888</v>
      </c>
    </row>
    <row r="42" spans="2:16" ht="15" x14ac:dyDescent="0.2">
      <c r="B42" s="48">
        <v>45331</v>
      </c>
      <c r="C42" s="37" t="s">
        <v>71</v>
      </c>
      <c r="D42" s="38" t="s">
        <v>304</v>
      </c>
      <c r="E42" s="39" t="s">
        <v>34</v>
      </c>
      <c r="F42" s="38" t="s">
        <v>530</v>
      </c>
      <c r="G42" s="49">
        <v>45342</v>
      </c>
      <c r="H42" s="25">
        <v>22500000</v>
      </c>
      <c r="I42" s="29">
        <v>0</v>
      </c>
      <c r="J42" s="26"/>
      <c r="K42" s="27"/>
      <c r="L42" s="28">
        <f t="shared" si="2"/>
        <v>22500000</v>
      </c>
      <c r="M42" s="49">
        <v>45492</v>
      </c>
      <c r="N42" s="55" t="s">
        <v>733</v>
      </c>
      <c r="O42" s="60" t="s">
        <v>45</v>
      </c>
      <c r="P42" s="43">
        <v>0.06</v>
      </c>
    </row>
    <row r="43" spans="2:16" ht="15" x14ac:dyDescent="0.2">
      <c r="B43" s="48">
        <v>45331</v>
      </c>
      <c r="C43" s="37" t="s">
        <v>72</v>
      </c>
      <c r="D43" s="38" t="s">
        <v>305</v>
      </c>
      <c r="E43" s="39" t="s">
        <v>34</v>
      </c>
      <c r="F43" s="38" t="s">
        <v>531</v>
      </c>
      <c r="G43" s="49">
        <v>45334</v>
      </c>
      <c r="H43" s="25">
        <v>26000000</v>
      </c>
      <c r="I43" s="29">
        <v>0</v>
      </c>
      <c r="J43" s="26"/>
      <c r="K43" s="27"/>
      <c r="L43" s="28">
        <f t="shared" si="2"/>
        <v>26000000</v>
      </c>
      <c r="M43" s="49">
        <v>45484</v>
      </c>
      <c r="N43" s="55" t="s">
        <v>734</v>
      </c>
      <c r="O43" s="60" t="s">
        <v>45</v>
      </c>
      <c r="P43" s="43">
        <v>0.11333333333333333</v>
      </c>
    </row>
    <row r="44" spans="2:16" ht="15" x14ac:dyDescent="0.2">
      <c r="B44" s="48">
        <v>45331</v>
      </c>
      <c r="C44" s="37" t="s">
        <v>73</v>
      </c>
      <c r="D44" s="38" t="s">
        <v>306</v>
      </c>
      <c r="E44" s="39" t="s">
        <v>34</v>
      </c>
      <c r="F44" s="38" t="s">
        <v>532</v>
      </c>
      <c r="G44" s="49">
        <v>45335</v>
      </c>
      <c r="H44" s="25">
        <v>22500000</v>
      </c>
      <c r="I44" s="29">
        <v>0</v>
      </c>
      <c r="J44" s="26"/>
      <c r="K44" s="27"/>
      <c r="L44" s="28">
        <f t="shared" si="2"/>
        <v>22500000</v>
      </c>
      <c r="M44" s="49">
        <v>45485</v>
      </c>
      <c r="N44" s="55" t="s">
        <v>735</v>
      </c>
      <c r="O44" s="60" t="s">
        <v>45</v>
      </c>
      <c r="P44" s="43">
        <v>0.10666666666666667</v>
      </c>
    </row>
    <row r="45" spans="2:16" ht="15" x14ac:dyDescent="0.2">
      <c r="B45" s="48">
        <v>45334</v>
      </c>
      <c r="C45" s="37" t="s">
        <v>74</v>
      </c>
      <c r="D45" s="38" t="s">
        <v>307</v>
      </c>
      <c r="E45" s="39" t="s">
        <v>34</v>
      </c>
      <c r="F45" s="38" t="s">
        <v>533</v>
      </c>
      <c r="G45" s="49">
        <v>45341</v>
      </c>
      <c r="H45" s="25">
        <v>30900000</v>
      </c>
      <c r="I45" s="29">
        <v>0</v>
      </c>
      <c r="J45" s="26"/>
      <c r="K45" s="27"/>
      <c r="L45" s="28">
        <f t="shared" si="2"/>
        <v>30900000</v>
      </c>
      <c r="M45" s="49">
        <v>45491</v>
      </c>
      <c r="N45" s="55" t="s">
        <v>736</v>
      </c>
      <c r="O45" s="60" t="s">
        <v>45</v>
      </c>
      <c r="P45" s="43">
        <v>6.6666666666666666E-2</v>
      </c>
    </row>
    <row r="46" spans="2:16" ht="15" x14ac:dyDescent="0.2">
      <c r="B46" s="48">
        <v>45331</v>
      </c>
      <c r="C46" s="37" t="s">
        <v>75</v>
      </c>
      <c r="D46" s="38" t="s">
        <v>308</v>
      </c>
      <c r="E46" s="39" t="s">
        <v>521</v>
      </c>
      <c r="F46" s="38" t="s">
        <v>534</v>
      </c>
      <c r="G46" s="49">
        <v>45334</v>
      </c>
      <c r="H46" s="25">
        <v>22000000</v>
      </c>
      <c r="I46" s="29">
        <v>0</v>
      </c>
      <c r="J46" s="26"/>
      <c r="K46" s="27"/>
      <c r="L46" s="28">
        <f t="shared" si="2"/>
        <v>22000000</v>
      </c>
      <c r="M46" s="49">
        <v>45484</v>
      </c>
      <c r="N46" s="55" t="s">
        <v>737</v>
      </c>
      <c r="O46" s="60" t="s">
        <v>45</v>
      </c>
      <c r="P46" s="43">
        <v>0.11333333333333333</v>
      </c>
    </row>
    <row r="47" spans="2:16" ht="15" x14ac:dyDescent="0.2">
      <c r="B47" s="48">
        <v>45331</v>
      </c>
      <c r="C47" s="37" t="s">
        <v>76</v>
      </c>
      <c r="D47" s="38" t="s">
        <v>309</v>
      </c>
      <c r="E47" s="39" t="s">
        <v>34</v>
      </c>
      <c r="F47" s="38" t="s">
        <v>535</v>
      </c>
      <c r="G47" s="49">
        <v>45336</v>
      </c>
      <c r="H47" s="25">
        <v>27037500</v>
      </c>
      <c r="I47" s="29">
        <v>0</v>
      </c>
      <c r="J47" s="26"/>
      <c r="K47" s="27"/>
      <c r="L47" s="28">
        <f t="shared" si="2"/>
        <v>27037500</v>
      </c>
      <c r="M47" s="49">
        <v>45440</v>
      </c>
      <c r="N47" s="55" t="s">
        <v>738</v>
      </c>
      <c r="O47" s="60" t="s">
        <v>45</v>
      </c>
      <c r="P47" s="43">
        <v>0.14423076923076922</v>
      </c>
    </row>
    <row r="48" spans="2:16" ht="15" x14ac:dyDescent="0.2">
      <c r="B48" s="48">
        <v>45331</v>
      </c>
      <c r="C48" s="37" t="s">
        <v>77</v>
      </c>
      <c r="D48" s="38" t="s">
        <v>310</v>
      </c>
      <c r="E48" s="39" t="s">
        <v>34</v>
      </c>
      <c r="F48" s="38" t="s">
        <v>536</v>
      </c>
      <c r="G48" s="49">
        <v>45334</v>
      </c>
      <c r="H48" s="25">
        <v>40000000</v>
      </c>
      <c r="I48" s="29">
        <v>0</v>
      </c>
      <c r="J48" s="26"/>
      <c r="K48" s="27"/>
      <c r="L48" s="28">
        <f t="shared" si="2"/>
        <v>40000000</v>
      </c>
      <c r="M48" s="49">
        <v>45484</v>
      </c>
      <c r="N48" s="55" t="s">
        <v>739</v>
      </c>
      <c r="O48" s="60" t="s">
        <v>45</v>
      </c>
      <c r="P48" s="43">
        <v>0.11333333333333333</v>
      </c>
    </row>
    <row r="49" spans="2:16" ht="15" x14ac:dyDescent="0.2">
      <c r="B49" s="48">
        <v>45331</v>
      </c>
      <c r="C49" s="37" t="s">
        <v>78</v>
      </c>
      <c r="D49" s="38" t="s">
        <v>311</v>
      </c>
      <c r="E49" s="39" t="s">
        <v>34</v>
      </c>
      <c r="F49" s="38" t="s">
        <v>537</v>
      </c>
      <c r="G49" s="49">
        <v>45334</v>
      </c>
      <c r="H49" s="25">
        <v>37390000</v>
      </c>
      <c r="I49" s="29">
        <v>0</v>
      </c>
      <c r="J49" s="26"/>
      <c r="K49" s="27"/>
      <c r="L49" s="28">
        <f t="shared" si="2"/>
        <v>37390000</v>
      </c>
      <c r="M49" s="49">
        <v>45484</v>
      </c>
      <c r="N49" s="55" t="s">
        <v>740</v>
      </c>
      <c r="O49" s="60" t="s">
        <v>45</v>
      </c>
      <c r="P49" s="43">
        <v>0.11333333333333333</v>
      </c>
    </row>
    <row r="50" spans="2:16" ht="15" x14ac:dyDescent="0.2">
      <c r="B50" s="48">
        <v>45331</v>
      </c>
      <c r="C50" s="37" t="s">
        <v>79</v>
      </c>
      <c r="D50" s="38" t="s">
        <v>312</v>
      </c>
      <c r="E50" s="39" t="s">
        <v>521</v>
      </c>
      <c r="F50" s="38" t="s">
        <v>538</v>
      </c>
      <c r="G50" s="49">
        <v>45335</v>
      </c>
      <c r="H50" s="25">
        <v>15300000</v>
      </c>
      <c r="I50" s="29">
        <v>0</v>
      </c>
      <c r="J50" s="26"/>
      <c r="K50" s="27"/>
      <c r="L50" s="28">
        <f t="shared" si="2"/>
        <v>15300000</v>
      </c>
      <c r="M50" s="49">
        <v>45485</v>
      </c>
      <c r="N50" s="55" t="s">
        <v>741</v>
      </c>
      <c r="O50" s="60" t="s">
        <v>45</v>
      </c>
      <c r="P50" s="43">
        <v>0.10666666666666667</v>
      </c>
    </row>
    <row r="51" spans="2:16" ht="15" x14ac:dyDescent="0.2">
      <c r="B51" s="48">
        <v>45331</v>
      </c>
      <c r="C51" s="37" t="s">
        <v>80</v>
      </c>
      <c r="D51" s="38" t="s">
        <v>313</v>
      </c>
      <c r="E51" s="39" t="s">
        <v>521</v>
      </c>
      <c r="F51" s="38" t="s">
        <v>539</v>
      </c>
      <c r="G51" s="49">
        <v>45334</v>
      </c>
      <c r="H51" s="25">
        <v>24300000</v>
      </c>
      <c r="I51" s="29">
        <v>0</v>
      </c>
      <c r="J51" s="26"/>
      <c r="K51" s="27"/>
      <c r="L51" s="28">
        <f t="shared" si="2"/>
        <v>24300000</v>
      </c>
      <c r="M51" s="49">
        <v>45484</v>
      </c>
      <c r="N51" s="55" t="s">
        <v>742</v>
      </c>
      <c r="O51" s="60" t="s">
        <v>45</v>
      </c>
      <c r="P51" s="43">
        <v>0.11333333333333333</v>
      </c>
    </row>
    <row r="52" spans="2:16" ht="15" x14ac:dyDescent="0.2">
      <c r="B52" s="48">
        <v>45331</v>
      </c>
      <c r="C52" s="37" t="s">
        <v>81</v>
      </c>
      <c r="D52" s="38" t="s">
        <v>314</v>
      </c>
      <c r="E52" s="39" t="s">
        <v>34</v>
      </c>
      <c r="F52" s="38" t="s">
        <v>540</v>
      </c>
      <c r="G52" s="49">
        <v>45335</v>
      </c>
      <c r="H52" s="25">
        <v>37500000</v>
      </c>
      <c r="I52" s="29">
        <v>0</v>
      </c>
      <c r="J52" s="26"/>
      <c r="K52" s="27"/>
      <c r="L52" s="28">
        <f t="shared" si="2"/>
        <v>37500000</v>
      </c>
      <c r="M52" s="49">
        <v>45485</v>
      </c>
      <c r="N52" s="55" t="s">
        <v>743</v>
      </c>
      <c r="O52" s="60" t="s">
        <v>45</v>
      </c>
      <c r="P52" s="43">
        <v>0.10666666666666667</v>
      </c>
    </row>
    <row r="53" spans="2:16" ht="15" x14ac:dyDescent="0.2">
      <c r="B53" s="48">
        <v>45331</v>
      </c>
      <c r="C53" s="37" t="s">
        <v>82</v>
      </c>
      <c r="D53" s="38" t="s">
        <v>315</v>
      </c>
      <c r="E53" s="39" t="s">
        <v>34</v>
      </c>
      <c r="F53" s="38" t="s">
        <v>541</v>
      </c>
      <c r="G53" s="49">
        <v>45334</v>
      </c>
      <c r="H53" s="25">
        <v>35000000</v>
      </c>
      <c r="I53" s="29">
        <v>0</v>
      </c>
      <c r="J53" s="26"/>
      <c r="K53" s="27"/>
      <c r="L53" s="28">
        <f t="shared" si="2"/>
        <v>35000000</v>
      </c>
      <c r="M53" s="49">
        <v>45484</v>
      </c>
      <c r="N53" s="55" t="s">
        <v>744</v>
      </c>
      <c r="O53" s="60" t="s">
        <v>45</v>
      </c>
      <c r="P53" s="43">
        <v>0.11333333333333333</v>
      </c>
    </row>
    <row r="54" spans="2:16" ht="15" x14ac:dyDescent="0.2">
      <c r="B54" s="48">
        <v>45334</v>
      </c>
      <c r="C54" s="37" t="s">
        <v>83</v>
      </c>
      <c r="D54" s="38" t="s">
        <v>316</v>
      </c>
      <c r="E54" s="39" t="s">
        <v>34</v>
      </c>
      <c r="F54" s="38" t="s">
        <v>542</v>
      </c>
      <c r="G54" s="49">
        <v>45339</v>
      </c>
      <c r="H54" s="25">
        <v>25666667</v>
      </c>
      <c r="I54" s="29">
        <v>0</v>
      </c>
      <c r="J54" s="26"/>
      <c r="K54" s="27"/>
      <c r="L54" s="28">
        <f t="shared" si="2"/>
        <v>25666667</v>
      </c>
      <c r="M54" s="49">
        <v>45479</v>
      </c>
      <c r="N54" s="55" t="s">
        <v>745</v>
      </c>
      <c r="O54" s="60" t="s">
        <v>45</v>
      </c>
      <c r="P54" s="43">
        <v>8.5714285714285715E-2</v>
      </c>
    </row>
    <row r="55" spans="2:16" ht="15" x14ac:dyDescent="0.2">
      <c r="B55" s="48">
        <v>45331</v>
      </c>
      <c r="C55" s="37" t="s">
        <v>84</v>
      </c>
      <c r="D55" s="38" t="s">
        <v>317</v>
      </c>
      <c r="E55" s="39" t="s">
        <v>34</v>
      </c>
      <c r="F55" s="38" t="s">
        <v>543</v>
      </c>
      <c r="G55" s="49">
        <v>45338</v>
      </c>
      <c r="H55" s="25">
        <v>29500000</v>
      </c>
      <c r="I55" s="29">
        <v>0</v>
      </c>
      <c r="J55" s="26"/>
      <c r="K55" s="27"/>
      <c r="L55" s="28">
        <f t="shared" si="2"/>
        <v>29500000</v>
      </c>
      <c r="M55" s="49">
        <v>45488</v>
      </c>
      <c r="N55" s="55" t="s">
        <v>746</v>
      </c>
      <c r="O55" s="60" t="s">
        <v>45</v>
      </c>
      <c r="P55" s="43">
        <v>8.666666666666667E-2</v>
      </c>
    </row>
    <row r="56" spans="2:16" ht="15" x14ac:dyDescent="0.2">
      <c r="B56" s="48">
        <v>45331</v>
      </c>
      <c r="C56" s="37" t="s">
        <v>85</v>
      </c>
      <c r="D56" s="38" t="s">
        <v>318</v>
      </c>
      <c r="E56" s="39" t="s">
        <v>34</v>
      </c>
      <c r="F56" s="38" t="s">
        <v>544</v>
      </c>
      <c r="G56" s="49">
        <v>45334</v>
      </c>
      <c r="H56" s="25">
        <v>37250000</v>
      </c>
      <c r="I56" s="29">
        <v>0</v>
      </c>
      <c r="J56" s="26"/>
      <c r="K56" s="27"/>
      <c r="L56" s="28">
        <f t="shared" si="2"/>
        <v>37250000</v>
      </c>
      <c r="M56" s="49">
        <v>45484</v>
      </c>
      <c r="N56" s="55" t="s">
        <v>747</v>
      </c>
      <c r="O56" s="60" t="s">
        <v>45</v>
      </c>
      <c r="P56" s="43">
        <v>0.11333333333333333</v>
      </c>
    </row>
    <row r="57" spans="2:16" ht="15" x14ac:dyDescent="0.2">
      <c r="B57" s="48">
        <v>45331</v>
      </c>
      <c r="C57" s="37" t="s">
        <v>86</v>
      </c>
      <c r="D57" s="38" t="s">
        <v>319</v>
      </c>
      <c r="E57" s="39" t="s">
        <v>34</v>
      </c>
      <c r="F57" s="38" t="s">
        <v>545</v>
      </c>
      <c r="G57" s="49">
        <v>45334</v>
      </c>
      <c r="H57" s="25">
        <v>65000000</v>
      </c>
      <c r="I57" s="29">
        <v>0</v>
      </c>
      <c r="J57" s="26"/>
      <c r="K57" s="27"/>
      <c r="L57" s="28">
        <f t="shared" si="2"/>
        <v>65000000</v>
      </c>
      <c r="M57" s="49">
        <v>45484</v>
      </c>
      <c r="N57" s="55" t="s">
        <v>748</v>
      </c>
      <c r="O57" s="60" t="s">
        <v>45</v>
      </c>
      <c r="P57" s="43">
        <v>0.11333333333333333</v>
      </c>
    </row>
    <row r="58" spans="2:16" ht="15" x14ac:dyDescent="0.2">
      <c r="B58" s="48">
        <v>45331</v>
      </c>
      <c r="C58" s="37" t="s">
        <v>87</v>
      </c>
      <c r="D58" s="38" t="s">
        <v>320</v>
      </c>
      <c r="E58" s="39" t="s">
        <v>521</v>
      </c>
      <c r="F58" s="38" t="s">
        <v>546</v>
      </c>
      <c r="G58" s="49">
        <v>45334</v>
      </c>
      <c r="H58" s="25">
        <v>20612735</v>
      </c>
      <c r="I58" s="29">
        <v>0</v>
      </c>
      <c r="J58" s="26"/>
      <c r="K58" s="27"/>
      <c r="L58" s="28">
        <f t="shared" si="2"/>
        <v>20612735</v>
      </c>
      <c r="M58" s="49">
        <v>45484</v>
      </c>
      <c r="N58" s="55" t="s">
        <v>749</v>
      </c>
      <c r="O58" s="60" t="s">
        <v>45</v>
      </c>
      <c r="P58" s="43">
        <v>0.11333333333333333</v>
      </c>
    </row>
    <row r="59" spans="2:16" ht="15" x14ac:dyDescent="0.2">
      <c r="B59" s="48">
        <v>45331</v>
      </c>
      <c r="C59" s="37" t="s">
        <v>88</v>
      </c>
      <c r="D59" s="38" t="s">
        <v>321</v>
      </c>
      <c r="E59" s="39" t="s">
        <v>34</v>
      </c>
      <c r="F59" s="38" t="s">
        <v>547</v>
      </c>
      <c r="G59" s="49">
        <v>45334</v>
      </c>
      <c r="H59" s="25">
        <v>41200000</v>
      </c>
      <c r="I59" s="29">
        <v>0</v>
      </c>
      <c r="J59" s="26"/>
      <c r="K59" s="27"/>
      <c r="L59" s="28">
        <f t="shared" si="2"/>
        <v>41200000</v>
      </c>
      <c r="M59" s="49">
        <v>45484</v>
      </c>
      <c r="N59" s="55" t="s">
        <v>750</v>
      </c>
      <c r="O59" s="60" t="s">
        <v>45</v>
      </c>
      <c r="P59" s="43">
        <v>0.11333333333333333</v>
      </c>
    </row>
    <row r="60" spans="2:16" ht="15" x14ac:dyDescent="0.2">
      <c r="B60" s="48">
        <v>45331</v>
      </c>
      <c r="C60" s="37" t="s">
        <v>89</v>
      </c>
      <c r="D60" s="38" t="s">
        <v>322</v>
      </c>
      <c r="E60" s="39" t="s">
        <v>521</v>
      </c>
      <c r="F60" s="38" t="s">
        <v>548</v>
      </c>
      <c r="G60" s="49">
        <v>45335</v>
      </c>
      <c r="H60" s="25">
        <v>14300000</v>
      </c>
      <c r="I60" s="29">
        <v>0</v>
      </c>
      <c r="J60" s="26"/>
      <c r="K60" s="27"/>
      <c r="L60" s="28">
        <f t="shared" si="2"/>
        <v>14300000</v>
      </c>
      <c r="M60" s="49">
        <v>45485</v>
      </c>
      <c r="N60" s="55" t="s">
        <v>751</v>
      </c>
      <c r="O60" s="60" t="s">
        <v>45</v>
      </c>
      <c r="P60" s="43">
        <v>0.10666666666666667</v>
      </c>
    </row>
    <row r="61" spans="2:16" ht="15" x14ac:dyDescent="0.2">
      <c r="B61" s="48">
        <v>45331</v>
      </c>
      <c r="C61" s="37" t="s">
        <v>90</v>
      </c>
      <c r="D61" s="38" t="s">
        <v>323</v>
      </c>
      <c r="E61" s="39" t="s">
        <v>521</v>
      </c>
      <c r="F61" s="38" t="s">
        <v>548</v>
      </c>
      <c r="G61" s="49">
        <v>45335</v>
      </c>
      <c r="H61" s="25">
        <v>14300000</v>
      </c>
      <c r="I61" s="29">
        <v>0</v>
      </c>
      <c r="J61" s="26"/>
      <c r="K61" s="27"/>
      <c r="L61" s="28">
        <f t="shared" si="2"/>
        <v>14300000</v>
      </c>
      <c r="M61" s="49">
        <v>45485</v>
      </c>
      <c r="N61" s="55" t="s">
        <v>752</v>
      </c>
      <c r="O61" s="60" t="s">
        <v>45</v>
      </c>
      <c r="P61" s="43">
        <v>0.10666666666666667</v>
      </c>
    </row>
    <row r="62" spans="2:16" ht="15" x14ac:dyDescent="0.2">
      <c r="B62" s="48">
        <v>45331</v>
      </c>
      <c r="C62" s="37" t="s">
        <v>91</v>
      </c>
      <c r="D62" s="38" t="s">
        <v>324</v>
      </c>
      <c r="E62" s="39" t="s">
        <v>34</v>
      </c>
      <c r="F62" s="38" t="s">
        <v>549</v>
      </c>
      <c r="G62" s="49">
        <v>45335</v>
      </c>
      <c r="H62" s="25">
        <v>32000000</v>
      </c>
      <c r="I62" s="29">
        <v>0</v>
      </c>
      <c r="J62" s="26"/>
      <c r="K62" s="27"/>
      <c r="L62" s="28">
        <f t="shared" si="2"/>
        <v>32000000</v>
      </c>
      <c r="M62" s="49">
        <v>45485</v>
      </c>
      <c r="N62" s="55" t="s">
        <v>753</v>
      </c>
      <c r="O62" s="60" t="s">
        <v>45</v>
      </c>
      <c r="P62" s="43">
        <v>0.10666666666666667</v>
      </c>
    </row>
    <row r="63" spans="2:16" x14ac:dyDescent="0.2">
      <c r="B63" s="48">
        <v>45329</v>
      </c>
      <c r="C63" s="37" t="s">
        <v>92</v>
      </c>
      <c r="D63" s="38" t="s">
        <v>325</v>
      </c>
      <c r="E63" s="39" t="s">
        <v>550</v>
      </c>
      <c r="F63" s="38" t="s">
        <v>551</v>
      </c>
      <c r="G63" s="49">
        <v>45359</v>
      </c>
      <c r="H63" s="25">
        <v>703442591.98000002</v>
      </c>
      <c r="I63" s="29">
        <v>0</v>
      </c>
      <c r="J63" s="26"/>
      <c r="K63" s="27"/>
      <c r="L63" s="28">
        <f t="shared" si="2"/>
        <v>703442591.98000002</v>
      </c>
      <c r="M63" s="49">
        <v>45542</v>
      </c>
      <c r="N63" s="52" t="s">
        <v>754</v>
      </c>
      <c r="O63" s="60" t="s">
        <v>45</v>
      </c>
      <c r="P63" s="43">
        <v>0</v>
      </c>
    </row>
    <row r="64" spans="2:16" ht="15" x14ac:dyDescent="0.2">
      <c r="B64" s="48">
        <v>45335</v>
      </c>
      <c r="C64" s="37" t="s">
        <v>93</v>
      </c>
      <c r="D64" s="38" t="s">
        <v>326</v>
      </c>
      <c r="E64" s="39" t="s">
        <v>34</v>
      </c>
      <c r="F64" s="38" t="s">
        <v>552</v>
      </c>
      <c r="G64" s="49">
        <v>45336</v>
      </c>
      <c r="H64" s="25">
        <v>23263981</v>
      </c>
      <c r="I64" s="29">
        <v>0</v>
      </c>
      <c r="J64" s="26"/>
      <c r="K64" s="27"/>
      <c r="L64" s="28">
        <f t="shared" si="2"/>
        <v>23263981</v>
      </c>
      <c r="M64" s="49">
        <v>45462</v>
      </c>
      <c r="N64" s="55" t="s">
        <v>755</v>
      </c>
      <c r="O64" s="60" t="s">
        <v>45</v>
      </c>
      <c r="P64" s="43">
        <v>0.11904761904761904</v>
      </c>
    </row>
    <row r="65" spans="2:16" ht="15" x14ac:dyDescent="0.2">
      <c r="B65" s="48">
        <v>45334</v>
      </c>
      <c r="C65" s="37" t="s">
        <v>94</v>
      </c>
      <c r="D65" s="38" t="s">
        <v>327</v>
      </c>
      <c r="E65" s="39" t="s">
        <v>521</v>
      </c>
      <c r="F65" s="38" t="s">
        <v>553</v>
      </c>
      <c r="G65" s="49">
        <v>45336</v>
      </c>
      <c r="H65" s="25">
        <v>14300000</v>
      </c>
      <c r="I65" s="29">
        <v>0</v>
      </c>
      <c r="J65" s="26"/>
      <c r="K65" s="27"/>
      <c r="L65" s="28">
        <f t="shared" si="2"/>
        <v>14300000</v>
      </c>
      <c r="M65" s="49">
        <v>45486</v>
      </c>
      <c r="N65" s="55" t="s">
        <v>756</v>
      </c>
      <c r="O65" s="60" t="s">
        <v>45</v>
      </c>
      <c r="P65" s="43">
        <v>0.1</v>
      </c>
    </row>
    <row r="66" spans="2:16" ht="15" x14ac:dyDescent="0.2">
      <c r="B66" s="48">
        <v>45334</v>
      </c>
      <c r="C66" s="37" t="s">
        <v>95</v>
      </c>
      <c r="D66" s="38" t="s">
        <v>328</v>
      </c>
      <c r="E66" s="39" t="s">
        <v>34</v>
      </c>
      <c r="F66" s="38" t="s">
        <v>554</v>
      </c>
      <c r="G66" s="49">
        <v>45334</v>
      </c>
      <c r="H66" s="25">
        <v>22000000</v>
      </c>
      <c r="I66" s="29">
        <v>0</v>
      </c>
      <c r="J66" s="26"/>
      <c r="K66" s="27"/>
      <c r="L66" s="28">
        <f t="shared" si="2"/>
        <v>22000000</v>
      </c>
      <c r="M66" s="49">
        <v>45484</v>
      </c>
      <c r="N66" s="55" t="s">
        <v>757</v>
      </c>
      <c r="O66" s="60" t="s">
        <v>45</v>
      </c>
      <c r="P66" s="43">
        <v>0.11333333333333333</v>
      </c>
    </row>
    <row r="67" spans="2:16" ht="15" x14ac:dyDescent="0.2">
      <c r="B67" s="48">
        <v>45334</v>
      </c>
      <c r="C67" s="37" t="s">
        <v>96</v>
      </c>
      <c r="D67" s="38" t="s">
        <v>329</v>
      </c>
      <c r="E67" s="39" t="s">
        <v>521</v>
      </c>
      <c r="F67" s="38" t="s">
        <v>555</v>
      </c>
      <c r="G67" s="49">
        <v>45336</v>
      </c>
      <c r="H67" s="25">
        <v>15300000</v>
      </c>
      <c r="I67" s="29">
        <v>0</v>
      </c>
      <c r="J67" s="26"/>
      <c r="K67" s="27"/>
      <c r="L67" s="28">
        <f t="shared" si="2"/>
        <v>15300000</v>
      </c>
      <c r="M67" s="49">
        <v>45486</v>
      </c>
      <c r="N67" s="55" t="s">
        <v>758</v>
      </c>
      <c r="O67" s="60" t="s">
        <v>45</v>
      </c>
      <c r="P67" s="43">
        <v>0.1</v>
      </c>
    </row>
    <row r="68" spans="2:16" ht="15" x14ac:dyDescent="0.2">
      <c r="B68" s="48">
        <v>45334</v>
      </c>
      <c r="C68" s="37" t="s">
        <v>97</v>
      </c>
      <c r="D68" s="38" t="s">
        <v>330</v>
      </c>
      <c r="E68" s="39" t="s">
        <v>34</v>
      </c>
      <c r="F68" s="38" t="s">
        <v>556</v>
      </c>
      <c r="G68" s="49">
        <v>45338</v>
      </c>
      <c r="H68" s="25">
        <v>35432516</v>
      </c>
      <c r="I68" s="29">
        <v>0</v>
      </c>
      <c r="J68" s="26"/>
      <c r="K68" s="27"/>
      <c r="L68" s="28">
        <f t="shared" si="2"/>
        <v>35432516</v>
      </c>
      <c r="M68" s="49">
        <v>45458</v>
      </c>
      <c r="N68" s="55" t="s">
        <v>759</v>
      </c>
      <c r="O68" s="60" t="s">
        <v>45</v>
      </c>
      <c r="P68" s="43">
        <v>0.10833333333333334</v>
      </c>
    </row>
    <row r="69" spans="2:16" ht="15" x14ac:dyDescent="0.2">
      <c r="B69" s="48">
        <v>45334</v>
      </c>
      <c r="C69" s="37" t="s">
        <v>98</v>
      </c>
      <c r="D69" s="38" t="s">
        <v>331</v>
      </c>
      <c r="E69" s="39" t="s">
        <v>34</v>
      </c>
      <c r="F69" s="38" t="s">
        <v>557</v>
      </c>
      <c r="G69" s="49">
        <v>45336</v>
      </c>
      <c r="H69" s="25">
        <v>32000000</v>
      </c>
      <c r="I69" s="29">
        <v>0</v>
      </c>
      <c r="J69" s="26"/>
      <c r="K69" s="27"/>
      <c r="L69" s="28">
        <f t="shared" si="2"/>
        <v>32000000</v>
      </c>
      <c r="M69" s="49">
        <v>45486</v>
      </c>
      <c r="N69" s="55" t="s">
        <v>760</v>
      </c>
      <c r="O69" s="60" t="s">
        <v>45</v>
      </c>
      <c r="P69" s="43">
        <v>0.1</v>
      </c>
    </row>
    <row r="70" spans="2:16" ht="15" x14ac:dyDescent="0.2">
      <c r="B70" s="48">
        <v>45334</v>
      </c>
      <c r="C70" s="37" t="s">
        <v>99</v>
      </c>
      <c r="D70" s="38" t="s">
        <v>332</v>
      </c>
      <c r="E70" s="39" t="s">
        <v>34</v>
      </c>
      <c r="F70" s="38" t="s">
        <v>558</v>
      </c>
      <c r="G70" s="49">
        <v>45336</v>
      </c>
      <c r="H70" s="25">
        <v>32000000</v>
      </c>
      <c r="I70" s="29">
        <v>0</v>
      </c>
      <c r="J70" s="26"/>
      <c r="K70" s="27"/>
      <c r="L70" s="28">
        <f t="shared" si="2"/>
        <v>32000000</v>
      </c>
      <c r="M70" s="49">
        <v>45486</v>
      </c>
      <c r="N70" s="55" t="s">
        <v>761</v>
      </c>
      <c r="O70" s="60" t="s">
        <v>45</v>
      </c>
      <c r="P70" s="43">
        <v>0.1</v>
      </c>
    </row>
    <row r="71" spans="2:16" ht="15" x14ac:dyDescent="0.2">
      <c r="B71" s="48">
        <v>45334</v>
      </c>
      <c r="C71" s="37" t="s">
        <v>100</v>
      </c>
      <c r="D71" s="38" t="s">
        <v>333</v>
      </c>
      <c r="E71" s="39" t="s">
        <v>34</v>
      </c>
      <c r="F71" s="38" t="s">
        <v>559</v>
      </c>
      <c r="G71" s="49">
        <v>45336</v>
      </c>
      <c r="H71" s="25">
        <v>16800000</v>
      </c>
      <c r="I71" s="29">
        <v>0</v>
      </c>
      <c r="J71" s="26"/>
      <c r="K71" s="27"/>
      <c r="L71" s="28">
        <f t="shared" si="2"/>
        <v>16800000</v>
      </c>
      <c r="M71" s="49">
        <v>45425</v>
      </c>
      <c r="N71" s="55" t="s">
        <v>762</v>
      </c>
      <c r="O71" s="60" t="s">
        <v>45</v>
      </c>
      <c r="P71" s="43">
        <v>0.16853932584269662</v>
      </c>
    </row>
    <row r="72" spans="2:16" ht="15" x14ac:dyDescent="0.2">
      <c r="B72" s="48">
        <v>45334</v>
      </c>
      <c r="C72" s="37" t="s">
        <v>101</v>
      </c>
      <c r="D72" s="38" t="s">
        <v>334</v>
      </c>
      <c r="E72" s="39" t="s">
        <v>521</v>
      </c>
      <c r="F72" s="38" t="s">
        <v>560</v>
      </c>
      <c r="G72" s="49">
        <v>45335</v>
      </c>
      <c r="H72" s="25">
        <v>22000000</v>
      </c>
      <c r="I72" s="29">
        <v>0</v>
      </c>
      <c r="J72" s="26"/>
      <c r="K72" s="27"/>
      <c r="L72" s="28">
        <f t="shared" si="2"/>
        <v>22000000</v>
      </c>
      <c r="M72" s="49">
        <v>45485</v>
      </c>
      <c r="N72" s="55" t="s">
        <v>763</v>
      </c>
      <c r="O72" s="60" t="s">
        <v>45</v>
      </c>
      <c r="P72" s="43">
        <v>0.10666666666666667</v>
      </c>
    </row>
    <row r="73" spans="2:16" ht="15" x14ac:dyDescent="0.2">
      <c r="B73" s="48">
        <v>45334</v>
      </c>
      <c r="C73" s="37" t="s">
        <v>102</v>
      </c>
      <c r="D73" s="38" t="s">
        <v>335</v>
      </c>
      <c r="E73" s="39" t="s">
        <v>521</v>
      </c>
      <c r="F73" s="38" t="s">
        <v>561</v>
      </c>
      <c r="G73" s="49">
        <v>45336</v>
      </c>
      <c r="H73" s="25">
        <v>14315000</v>
      </c>
      <c r="I73" s="29">
        <v>0</v>
      </c>
      <c r="J73" s="26"/>
      <c r="K73" s="27"/>
      <c r="L73" s="28">
        <f t="shared" si="2"/>
        <v>14315000</v>
      </c>
      <c r="M73" s="49">
        <v>45486</v>
      </c>
      <c r="N73" s="55" t="s">
        <v>764</v>
      </c>
      <c r="O73" s="60" t="s">
        <v>45</v>
      </c>
      <c r="P73" s="43">
        <v>0.1</v>
      </c>
    </row>
    <row r="74" spans="2:16" ht="15" x14ac:dyDescent="0.2">
      <c r="B74" s="48">
        <v>45334</v>
      </c>
      <c r="C74" s="37" t="s">
        <v>103</v>
      </c>
      <c r="D74" s="38" t="s">
        <v>336</v>
      </c>
      <c r="E74" s="39" t="s">
        <v>521</v>
      </c>
      <c r="F74" s="38" t="s">
        <v>562</v>
      </c>
      <c r="G74" s="49">
        <v>45335</v>
      </c>
      <c r="H74" s="25">
        <v>17500000</v>
      </c>
      <c r="I74" s="29">
        <v>0</v>
      </c>
      <c r="J74" s="26"/>
      <c r="K74" s="27"/>
      <c r="L74" s="28">
        <f t="shared" si="2"/>
        <v>17500000</v>
      </c>
      <c r="M74" s="49">
        <v>45485</v>
      </c>
      <c r="N74" s="55" t="s">
        <v>765</v>
      </c>
      <c r="O74" s="60" t="s">
        <v>45</v>
      </c>
      <c r="P74" s="43">
        <v>0.10666666666666667</v>
      </c>
    </row>
    <row r="75" spans="2:16" ht="15" x14ac:dyDescent="0.2">
      <c r="B75" s="48">
        <v>45334</v>
      </c>
      <c r="C75" s="37" t="s">
        <v>104</v>
      </c>
      <c r="D75" s="38" t="s">
        <v>337</v>
      </c>
      <c r="E75" s="39" t="s">
        <v>521</v>
      </c>
      <c r="F75" s="38" t="s">
        <v>562</v>
      </c>
      <c r="G75" s="49">
        <v>45335</v>
      </c>
      <c r="H75" s="25">
        <v>17500000</v>
      </c>
      <c r="I75" s="29">
        <v>0</v>
      </c>
      <c r="J75" s="26"/>
      <c r="K75" s="27"/>
      <c r="L75" s="28">
        <f t="shared" si="2"/>
        <v>17500000</v>
      </c>
      <c r="M75" s="49">
        <v>45485</v>
      </c>
      <c r="N75" s="55" t="s">
        <v>766</v>
      </c>
      <c r="O75" s="60" t="s">
        <v>45</v>
      </c>
      <c r="P75" s="43">
        <v>0.10666666666666667</v>
      </c>
    </row>
    <row r="76" spans="2:16" ht="15" x14ac:dyDescent="0.2">
      <c r="B76" s="48">
        <v>45334</v>
      </c>
      <c r="C76" s="37" t="s">
        <v>105</v>
      </c>
      <c r="D76" s="38" t="s">
        <v>338</v>
      </c>
      <c r="E76" s="39" t="s">
        <v>521</v>
      </c>
      <c r="F76" s="38" t="s">
        <v>562</v>
      </c>
      <c r="G76" s="49">
        <v>45335</v>
      </c>
      <c r="H76" s="25">
        <v>17500000</v>
      </c>
      <c r="I76" s="29">
        <v>0</v>
      </c>
      <c r="J76" s="26"/>
      <c r="K76" s="27"/>
      <c r="L76" s="28">
        <f t="shared" si="2"/>
        <v>17500000</v>
      </c>
      <c r="M76" s="49">
        <v>45485</v>
      </c>
      <c r="N76" s="55" t="s">
        <v>767</v>
      </c>
      <c r="O76" s="60" t="s">
        <v>45</v>
      </c>
      <c r="P76" s="43">
        <v>0.10666666666666667</v>
      </c>
    </row>
    <row r="77" spans="2:16" ht="15" x14ac:dyDescent="0.2">
      <c r="B77" s="48">
        <v>45334</v>
      </c>
      <c r="C77" s="37" t="s">
        <v>106</v>
      </c>
      <c r="D77" s="38" t="s">
        <v>339</v>
      </c>
      <c r="E77" s="39" t="s">
        <v>521</v>
      </c>
      <c r="F77" s="38" t="s">
        <v>562</v>
      </c>
      <c r="G77" s="49">
        <v>45335</v>
      </c>
      <c r="H77" s="25">
        <v>17500000</v>
      </c>
      <c r="I77" s="29">
        <v>0</v>
      </c>
      <c r="J77" s="26"/>
      <c r="K77" s="27"/>
      <c r="L77" s="28">
        <f t="shared" si="2"/>
        <v>17500000</v>
      </c>
      <c r="M77" s="49">
        <v>45485</v>
      </c>
      <c r="N77" s="55" t="s">
        <v>768</v>
      </c>
      <c r="O77" s="60" t="s">
        <v>45</v>
      </c>
      <c r="P77" s="43">
        <v>0.10666666666666667</v>
      </c>
    </row>
    <row r="78" spans="2:16" ht="15" x14ac:dyDescent="0.2">
      <c r="B78" s="48">
        <v>45334</v>
      </c>
      <c r="C78" s="37" t="s">
        <v>107</v>
      </c>
      <c r="D78" s="38" t="s">
        <v>340</v>
      </c>
      <c r="E78" s="39" t="s">
        <v>521</v>
      </c>
      <c r="F78" s="38" t="s">
        <v>562</v>
      </c>
      <c r="G78" s="49">
        <v>45335</v>
      </c>
      <c r="H78" s="25">
        <v>17500000</v>
      </c>
      <c r="I78" s="29">
        <v>0</v>
      </c>
      <c r="J78" s="26"/>
      <c r="K78" s="27"/>
      <c r="L78" s="28">
        <f t="shared" ref="L78:L141" si="4">+H78+J78-K78</f>
        <v>17500000</v>
      </c>
      <c r="M78" s="49">
        <v>45485</v>
      </c>
      <c r="N78" s="55" t="s">
        <v>769</v>
      </c>
      <c r="O78" s="60" t="s">
        <v>45</v>
      </c>
      <c r="P78" s="43">
        <v>0.10666666666666667</v>
      </c>
    </row>
    <row r="79" spans="2:16" ht="15" x14ac:dyDescent="0.2">
      <c r="B79" s="48">
        <v>45335</v>
      </c>
      <c r="C79" s="37" t="s">
        <v>108</v>
      </c>
      <c r="D79" s="38" t="s">
        <v>341</v>
      </c>
      <c r="E79" s="39" t="s">
        <v>521</v>
      </c>
      <c r="F79" s="38" t="s">
        <v>562</v>
      </c>
      <c r="G79" s="49">
        <v>45335</v>
      </c>
      <c r="H79" s="25">
        <v>17500000</v>
      </c>
      <c r="I79" s="29">
        <v>0</v>
      </c>
      <c r="J79" s="26"/>
      <c r="K79" s="27"/>
      <c r="L79" s="28">
        <f t="shared" si="4"/>
        <v>17500000</v>
      </c>
      <c r="M79" s="49">
        <v>45485</v>
      </c>
      <c r="N79" s="55" t="s">
        <v>770</v>
      </c>
      <c r="O79" s="60" t="s">
        <v>45</v>
      </c>
      <c r="P79" s="43">
        <v>0.10666666666666667</v>
      </c>
    </row>
    <row r="80" spans="2:16" ht="15" x14ac:dyDescent="0.2">
      <c r="B80" s="48">
        <v>45334</v>
      </c>
      <c r="C80" s="37" t="s">
        <v>109</v>
      </c>
      <c r="D80" s="38" t="s">
        <v>342</v>
      </c>
      <c r="E80" s="39" t="s">
        <v>521</v>
      </c>
      <c r="F80" s="38" t="s">
        <v>562</v>
      </c>
      <c r="G80" s="49">
        <v>45335</v>
      </c>
      <c r="H80" s="25">
        <v>17500000</v>
      </c>
      <c r="I80" s="29">
        <v>0</v>
      </c>
      <c r="J80" s="26"/>
      <c r="K80" s="27"/>
      <c r="L80" s="28">
        <f t="shared" si="4"/>
        <v>17500000</v>
      </c>
      <c r="M80" s="49">
        <v>45485</v>
      </c>
      <c r="N80" s="55" t="s">
        <v>771</v>
      </c>
      <c r="O80" s="60" t="s">
        <v>45</v>
      </c>
      <c r="P80" s="43">
        <v>0.10666666666666667</v>
      </c>
    </row>
    <row r="81" spans="2:16" ht="15" x14ac:dyDescent="0.2">
      <c r="B81" s="48">
        <v>45334</v>
      </c>
      <c r="C81" s="37" t="s">
        <v>110</v>
      </c>
      <c r="D81" s="38" t="s">
        <v>343</v>
      </c>
      <c r="E81" s="39" t="s">
        <v>521</v>
      </c>
      <c r="F81" s="38" t="s">
        <v>562</v>
      </c>
      <c r="G81" s="49">
        <v>45335</v>
      </c>
      <c r="H81" s="25">
        <v>17500000</v>
      </c>
      <c r="I81" s="29">
        <v>0</v>
      </c>
      <c r="J81" s="26"/>
      <c r="K81" s="27"/>
      <c r="L81" s="28">
        <f t="shared" si="4"/>
        <v>17500000</v>
      </c>
      <c r="M81" s="49">
        <v>45485</v>
      </c>
      <c r="N81" s="55" t="s">
        <v>772</v>
      </c>
      <c r="O81" s="60" t="s">
        <v>45</v>
      </c>
      <c r="P81" s="43">
        <v>0.10666666666666667</v>
      </c>
    </row>
    <row r="82" spans="2:16" ht="15" x14ac:dyDescent="0.2">
      <c r="B82" s="48">
        <v>45334</v>
      </c>
      <c r="C82" s="37" t="s">
        <v>111</v>
      </c>
      <c r="D82" s="38" t="s">
        <v>344</v>
      </c>
      <c r="E82" s="39" t="s">
        <v>521</v>
      </c>
      <c r="F82" s="38" t="s">
        <v>562</v>
      </c>
      <c r="G82" s="49">
        <v>45335</v>
      </c>
      <c r="H82" s="25">
        <v>17500000</v>
      </c>
      <c r="I82" s="29">
        <v>0</v>
      </c>
      <c r="J82" s="26"/>
      <c r="K82" s="27"/>
      <c r="L82" s="28">
        <f t="shared" si="4"/>
        <v>17500000</v>
      </c>
      <c r="M82" s="49">
        <v>45485</v>
      </c>
      <c r="N82" s="55" t="s">
        <v>773</v>
      </c>
      <c r="O82" s="60" t="s">
        <v>45</v>
      </c>
      <c r="P82" s="43">
        <v>0.10666666666666667</v>
      </c>
    </row>
    <row r="83" spans="2:16" ht="15" x14ac:dyDescent="0.2">
      <c r="B83" s="48">
        <v>45335</v>
      </c>
      <c r="C83" s="37" t="s">
        <v>112</v>
      </c>
      <c r="D83" s="38" t="s">
        <v>345</v>
      </c>
      <c r="E83" s="39" t="s">
        <v>521</v>
      </c>
      <c r="F83" s="38" t="s">
        <v>562</v>
      </c>
      <c r="G83" s="49">
        <v>45335</v>
      </c>
      <c r="H83" s="25">
        <v>17500000</v>
      </c>
      <c r="I83" s="29">
        <v>0</v>
      </c>
      <c r="J83" s="26"/>
      <c r="K83" s="27"/>
      <c r="L83" s="28">
        <f t="shared" si="4"/>
        <v>17500000</v>
      </c>
      <c r="M83" s="49">
        <v>45485</v>
      </c>
      <c r="N83" s="55" t="s">
        <v>774</v>
      </c>
      <c r="O83" s="60" t="s">
        <v>45</v>
      </c>
      <c r="P83" s="43">
        <v>0.10666666666666667</v>
      </c>
    </row>
    <row r="84" spans="2:16" ht="15" x14ac:dyDescent="0.2">
      <c r="B84" s="48">
        <v>45334</v>
      </c>
      <c r="C84" s="37" t="s">
        <v>113</v>
      </c>
      <c r="D84" s="38" t="s">
        <v>346</v>
      </c>
      <c r="E84" s="39" t="s">
        <v>521</v>
      </c>
      <c r="F84" s="38" t="s">
        <v>562</v>
      </c>
      <c r="G84" s="49">
        <v>45342</v>
      </c>
      <c r="H84" s="25">
        <v>17500000</v>
      </c>
      <c r="I84" s="29">
        <v>0</v>
      </c>
      <c r="J84" s="26"/>
      <c r="K84" s="27"/>
      <c r="L84" s="28">
        <f t="shared" si="4"/>
        <v>17500000</v>
      </c>
      <c r="M84" s="49">
        <v>45492</v>
      </c>
      <c r="N84" s="55" t="s">
        <v>775</v>
      </c>
      <c r="O84" s="60" t="s">
        <v>45</v>
      </c>
      <c r="P84" s="43">
        <v>0.06</v>
      </c>
    </row>
    <row r="85" spans="2:16" ht="15" x14ac:dyDescent="0.2">
      <c r="B85" s="48">
        <v>45335</v>
      </c>
      <c r="C85" s="37" t="s">
        <v>114</v>
      </c>
      <c r="D85" s="38" t="s">
        <v>347</v>
      </c>
      <c r="E85" s="39" t="s">
        <v>34</v>
      </c>
      <c r="F85" s="38" t="s">
        <v>563</v>
      </c>
      <c r="G85" s="49">
        <v>45343</v>
      </c>
      <c r="H85" s="25">
        <v>26500000</v>
      </c>
      <c r="I85" s="29">
        <v>0</v>
      </c>
      <c r="J85" s="26"/>
      <c r="K85" s="27"/>
      <c r="L85" s="28">
        <f t="shared" si="4"/>
        <v>26500000</v>
      </c>
      <c r="M85" s="49">
        <v>45493</v>
      </c>
      <c r="N85" s="55" t="s">
        <v>776</v>
      </c>
      <c r="O85" s="60" t="s">
        <v>45</v>
      </c>
      <c r="P85" s="43">
        <v>5.3333333333333337E-2</v>
      </c>
    </row>
    <row r="86" spans="2:16" ht="15" x14ac:dyDescent="0.2">
      <c r="B86" s="48">
        <v>45337</v>
      </c>
      <c r="C86" s="37" t="s">
        <v>115</v>
      </c>
      <c r="D86" s="38" t="s">
        <v>348</v>
      </c>
      <c r="E86" s="39" t="s">
        <v>34</v>
      </c>
      <c r="F86" s="38" t="s">
        <v>564</v>
      </c>
      <c r="G86" s="49">
        <v>45338</v>
      </c>
      <c r="H86" s="25">
        <v>24771500</v>
      </c>
      <c r="I86" s="29">
        <v>0</v>
      </c>
      <c r="J86" s="26"/>
      <c r="K86" s="27"/>
      <c r="L86" s="28">
        <f t="shared" si="4"/>
        <v>24771500</v>
      </c>
      <c r="M86" s="49">
        <v>45449</v>
      </c>
      <c r="N86" s="55" t="s">
        <v>777</v>
      </c>
      <c r="O86" s="60" t="s">
        <v>45</v>
      </c>
      <c r="P86" s="43">
        <v>0.56521739130434778</v>
      </c>
    </row>
    <row r="87" spans="2:16" ht="15" x14ac:dyDescent="0.2">
      <c r="B87" s="48">
        <v>45335</v>
      </c>
      <c r="C87" s="37" t="s">
        <v>116</v>
      </c>
      <c r="D87" s="38" t="s">
        <v>349</v>
      </c>
      <c r="E87" s="39" t="s">
        <v>34</v>
      </c>
      <c r="F87" s="38" t="s">
        <v>565</v>
      </c>
      <c r="G87" s="49">
        <v>45341</v>
      </c>
      <c r="H87" s="25">
        <v>38530085</v>
      </c>
      <c r="I87" s="29">
        <v>0</v>
      </c>
      <c r="J87" s="26"/>
      <c r="K87" s="27"/>
      <c r="L87" s="28">
        <f t="shared" si="4"/>
        <v>38530085</v>
      </c>
      <c r="M87" s="49">
        <v>45491</v>
      </c>
      <c r="N87" s="55" t="s">
        <v>778</v>
      </c>
      <c r="O87" s="60" t="s">
        <v>45</v>
      </c>
      <c r="P87" s="43">
        <v>6.6666666666666666E-2</v>
      </c>
    </row>
    <row r="88" spans="2:16" x14ac:dyDescent="0.2">
      <c r="B88" s="48">
        <v>45336</v>
      </c>
      <c r="C88" s="37" t="s">
        <v>117</v>
      </c>
      <c r="D88" s="38" t="s">
        <v>350</v>
      </c>
      <c r="E88" s="39" t="s">
        <v>34</v>
      </c>
      <c r="F88" s="38" t="s">
        <v>566</v>
      </c>
      <c r="G88" s="49">
        <v>45338</v>
      </c>
      <c r="H88" s="25">
        <v>27037500</v>
      </c>
      <c r="I88" s="29">
        <v>0</v>
      </c>
      <c r="J88" s="26"/>
      <c r="K88" s="27"/>
      <c r="L88" s="28">
        <f t="shared" si="4"/>
        <v>27037500</v>
      </c>
      <c r="M88" s="49">
        <v>45442</v>
      </c>
      <c r="N88" s="52" t="s">
        <v>779</v>
      </c>
      <c r="O88" s="60" t="s">
        <v>45</v>
      </c>
      <c r="P88" s="43">
        <v>0.125</v>
      </c>
    </row>
    <row r="89" spans="2:16" ht="15" x14ac:dyDescent="0.2">
      <c r="B89" s="48">
        <v>45335</v>
      </c>
      <c r="C89" s="37" t="s">
        <v>118</v>
      </c>
      <c r="D89" s="38" t="s">
        <v>351</v>
      </c>
      <c r="E89" s="39" t="s">
        <v>34</v>
      </c>
      <c r="F89" s="38" t="s">
        <v>567</v>
      </c>
      <c r="G89" s="49">
        <v>45338</v>
      </c>
      <c r="H89" s="25">
        <v>36050000</v>
      </c>
      <c r="I89" s="29">
        <v>0</v>
      </c>
      <c r="J89" s="26"/>
      <c r="K89" s="27"/>
      <c r="L89" s="28">
        <f t="shared" si="4"/>
        <v>36050000</v>
      </c>
      <c r="M89" s="49">
        <v>45478</v>
      </c>
      <c r="N89" s="55" t="s">
        <v>780</v>
      </c>
      <c r="O89" s="60" t="s">
        <v>45</v>
      </c>
      <c r="P89" s="43">
        <v>9.285714285714286E-2</v>
      </c>
    </row>
    <row r="90" spans="2:16" ht="15" x14ac:dyDescent="0.2">
      <c r="B90" s="48">
        <v>45336</v>
      </c>
      <c r="C90" s="37" t="s">
        <v>119</v>
      </c>
      <c r="D90" s="38" t="s">
        <v>352</v>
      </c>
      <c r="E90" s="39" t="s">
        <v>34</v>
      </c>
      <c r="F90" s="38" t="s">
        <v>568</v>
      </c>
      <c r="G90" s="49">
        <v>45338</v>
      </c>
      <c r="H90" s="25">
        <v>43260000</v>
      </c>
      <c r="I90" s="29">
        <v>0</v>
      </c>
      <c r="J90" s="26"/>
      <c r="K90" s="27"/>
      <c r="L90" s="28">
        <f t="shared" si="4"/>
        <v>43260000</v>
      </c>
      <c r="M90" s="49">
        <v>45478</v>
      </c>
      <c r="N90" s="55" t="s">
        <v>781</v>
      </c>
      <c r="O90" s="60" t="s">
        <v>45</v>
      </c>
      <c r="P90" s="43">
        <v>9.285714285714286E-2</v>
      </c>
    </row>
    <row r="91" spans="2:16" ht="15" x14ac:dyDescent="0.2">
      <c r="B91" s="48">
        <v>45335</v>
      </c>
      <c r="C91" s="37" t="s">
        <v>120</v>
      </c>
      <c r="D91" s="38" t="s">
        <v>353</v>
      </c>
      <c r="E91" s="39" t="s">
        <v>34</v>
      </c>
      <c r="F91" s="38" t="s">
        <v>569</v>
      </c>
      <c r="G91" s="49">
        <v>45336</v>
      </c>
      <c r="H91" s="25">
        <v>83206667</v>
      </c>
      <c r="I91" s="29">
        <v>0</v>
      </c>
      <c r="J91" s="26"/>
      <c r="K91" s="27"/>
      <c r="L91" s="28">
        <f t="shared" si="4"/>
        <v>83206667</v>
      </c>
      <c r="M91" s="49">
        <v>45476</v>
      </c>
      <c r="N91" s="55" t="s">
        <v>782</v>
      </c>
      <c r="O91" s="60" t="s">
        <v>45</v>
      </c>
      <c r="P91" s="43">
        <v>0.10714285714285714</v>
      </c>
    </row>
    <row r="92" spans="2:16" ht="15" x14ac:dyDescent="0.2">
      <c r="B92" s="48">
        <v>45335</v>
      </c>
      <c r="C92" s="37" t="s">
        <v>121</v>
      </c>
      <c r="D92" s="38" t="s">
        <v>354</v>
      </c>
      <c r="E92" s="39" t="s">
        <v>34</v>
      </c>
      <c r="F92" s="38" t="s">
        <v>570</v>
      </c>
      <c r="G92" s="49">
        <v>45337</v>
      </c>
      <c r="H92" s="25">
        <v>65333333</v>
      </c>
      <c r="I92" s="29">
        <v>0</v>
      </c>
      <c r="J92" s="26"/>
      <c r="K92" s="27"/>
      <c r="L92" s="28">
        <f t="shared" si="4"/>
        <v>65333333</v>
      </c>
      <c r="M92" s="49">
        <v>45477</v>
      </c>
      <c r="N92" s="55" t="s">
        <v>783</v>
      </c>
      <c r="O92" s="60" t="s">
        <v>45</v>
      </c>
      <c r="P92" s="43">
        <v>0.1</v>
      </c>
    </row>
    <row r="93" spans="2:16" ht="15" x14ac:dyDescent="0.2">
      <c r="B93" s="48">
        <v>45335</v>
      </c>
      <c r="C93" s="37" t="s">
        <v>122</v>
      </c>
      <c r="D93" s="38" t="s">
        <v>355</v>
      </c>
      <c r="E93" s="39" t="s">
        <v>34</v>
      </c>
      <c r="F93" s="38" t="s">
        <v>571</v>
      </c>
      <c r="G93" s="49">
        <v>45337</v>
      </c>
      <c r="H93" s="25">
        <v>39666667</v>
      </c>
      <c r="I93" s="29">
        <v>0</v>
      </c>
      <c r="J93" s="26"/>
      <c r="K93" s="27"/>
      <c r="L93" s="28">
        <f t="shared" si="4"/>
        <v>39666667</v>
      </c>
      <c r="M93" s="49">
        <v>45477</v>
      </c>
      <c r="N93" s="55" t="s">
        <v>784</v>
      </c>
      <c r="O93" s="60" t="s">
        <v>45</v>
      </c>
      <c r="P93" s="43">
        <v>0.1</v>
      </c>
    </row>
    <row r="94" spans="2:16" ht="15" x14ac:dyDescent="0.2">
      <c r="B94" s="48">
        <v>45335</v>
      </c>
      <c r="C94" s="37" t="s">
        <v>123</v>
      </c>
      <c r="D94" s="38" t="s">
        <v>356</v>
      </c>
      <c r="E94" s="39" t="s">
        <v>34</v>
      </c>
      <c r="F94" s="38" t="s">
        <v>572</v>
      </c>
      <c r="G94" s="49">
        <v>45338</v>
      </c>
      <c r="H94" s="25">
        <v>36050000</v>
      </c>
      <c r="I94" s="29">
        <v>0</v>
      </c>
      <c r="J94" s="26"/>
      <c r="K94" s="27"/>
      <c r="L94" s="28">
        <f t="shared" si="4"/>
        <v>36050000</v>
      </c>
      <c r="M94" s="49">
        <v>45478</v>
      </c>
      <c r="N94" s="55" t="s">
        <v>785</v>
      </c>
      <c r="O94" s="60" t="s">
        <v>45</v>
      </c>
      <c r="P94" s="43">
        <v>9.285714285714286E-2</v>
      </c>
    </row>
    <row r="95" spans="2:16" ht="15" x14ac:dyDescent="0.2">
      <c r="B95" s="48">
        <v>45335</v>
      </c>
      <c r="C95" s="37" t="s">
        <v>124</v>
      </c>
      <c r="D95" s="38" t="s">
        <v>357</v>
      </c>
      <c r="E95" s="39" t="s">
        <v>34</v>
      </c>
      <c r="F95" s="38" t="s">
        <v>573</v>
      </c>
      <c r="G95" s="49">
        <v>45338</v>
      </c>
      <c r="H95" s="25">
        <v>25666667</v>
      </c>
      <c r="I95" s="29">
        <v>0</v>
      </c>
      <c r="J95" s="26"/>
      <c r="K95" s="27"/>
      <c r="L95" s="28">
        <f t="shared" si="4"/>
        <v>25666667</v>
      </c>
      <c r="M95" s="49">
        <v>45478</v>
      </c>
      <c r="N95" s="55" t="s">
        <v>786</v>
      </c>
      <c r="O95" s="60" t="s">
        <v>45</v>
      </c>
      <c r="P95" s="43">
        <v>9.285714285714286E-2</v>
      </c>
    </row>
    <row r="96" spans="2:16" ht="15" x14ac:dyDescent="0.2">
      <c r="B96" s="48">
        <v>45335</v>
      </c>
      <c r="C96" s="37" t="s">
        <v>125</v>
      </c>
      <c r="D96" s="38" t="s">
        <v>358</v>
      </c>
      <c r="E96" s="39" t="s">
        <v>34</v>
      </c>
      <c r="F96" s="38" t="s">
        <v>574</v>
      </c>
      <c r="G96" s="49">
        <v>45336</v>
      </c>
      <c r="H96" s="25">
        <v>33500000</v>
      </c>
      <c r="I96" s="29">
        <v>0</v>
      </c>
      <c r="J96" s="26"/>
      <c r="K96" s="27"/>
      <c r="L96" s="28">
        <f t="shared" si="4"/>
        <v>33500000</v>
      </c>
      <c r="M96" s="49">
        <v>45486</v>
      </c>
      <c r="N96" s="55" t="s">
        <v>787</v>
      </c>
      <c r="O96" s="60" t="s">
        <v>45</v>
      </c>
      <c r="P96" s="43">
        <v>0.1</v>
      </c>
    </row>
    <row r="97" spans="2:16" ht="15" x14ac:dyDescent="0.2">
      <c r="B97" s="48">
        <v>45336</v>
      </c>
      <c r="C97" s="37" t="s">
        <v>126</v>
      </c>
      <c r="D97" s="38" t="s">
        <v>359</v>
      </c>
      <c r="E97" s="39" t="s">
        <v>34</v>
      </c>
      <c r="F97" s="38" t="s">
        <v>575</v>
      </c>
      <c r="G97" s="49">
        <v>45338</v>
      </c>
      <c r="H97" s="25">
        <v>64890000</v>
      </c>
      <c r="I97" s="29">
        <v>0</v>
      </c>
      <c r="J97" s="26"/>
      <c r="K97" s="27"/>
      <c r="L97" s="28">
        <f t="shared" si="4"/>
        <v>64890000</v>
      </c>
      <c r="M97" s="49">
        <v>45473</v>
      </c>
      <c r="N97" s="55" t="s">
        <v>788</v>
      </c>
      <c r="O97" s="60" t="s">
        <v>45</v>
      </c>
      <c r="P97" s="43">
        <v>9.6296296296296297E-2</v>
      </c>
    </row>
    <row r="98" spans="2:16" ht="15" x14ac:dyDescent="0.2">
      <c r="B98" s="48">
        <v>45336</v>
      </c>
      <c r="C98" s="37" t="s">
        <v>127</v>
      </c>
      <c r="D98" s="38" t="s">
        <v>360</v>
      </c>
      <c r="E98" s="39" t="s">
        <v>34</v>
      </c>
      <c r="F98" s="38" t="s">
        <v>576</v>
      </c>
      <c r="G98" s="49">
        <v>45338</v>
      </c>
      <c r="H98" s="25">
        <v>45600000</v>
      </c>
      <c r="I98" s="29">
        <v>0</v>
      </c>
      <c r="J98" s="26"/>
      <c r="K98" s="27"/>
      <c r="L98" s="28">
        <f t="shared" si="4"/>
        <v>45600000</v>
      </c>
      <c r="M98" s="49">
        <v>45482</v>
      </c>
      <c r="N98" s="55" t="s">
        <v>789</v>
      </c>
      <c r="O98" s="60" t="s">
        <v>45</v>
      </c>
      <c r="P98" s="43">
        <v>9.0277777777777776E-2</v>
      </c>
    </row>
    <row r="99" spans="2:16" ht="15" x14ac:dyDescent="0.2">
      <c r="B99" s="48">
        <v>45336</v>
      </c>
      <c r="C99" s="37" t="s">
        <v>128</v>
      </c>
      <c r="D99" s="38" t="s">
        <v>361</v>
      </c>
      <c r="E99" s="39" t="s">
        <v>34</v>
      </c>
      <c r="F99" s="38" t="s">
        <v>577</v>
      </c>
      <c r="G99" s="49">
        <v>45338</v>
      </c>
      <c r="H99" s="25">
        <v>45283333</v>
      </c>
      <c r="I99" s="29">
        <v>0</v>
      </c>
      <c r="J99" s="26"/>
      <c r="K99" s="27"/>
      <c r="L99" s="28">
        <f t="shared" si="4"/>
        <v>45283333</v>
      </c>
      <c r="M99" s="49">
        <v>45481</v>
      </c>
      <c r="N99" s="55" t="s">
        <v>790</v>
      </c>
      <c r="O99" s="60" t="s">
        <v>45</v>
      </c>
      <c r="P99" s="43">
        <v>9.0909090909090912E-2</v>
      </c>
    </row>
    <row r="100" spans="2:16" ht="15" x14ac:dyDescent="0.2">
      <c r="B100" s="48">
        <v>45336</v>
      </c>
      <c r="C100" s="37" t="s">
        <v>129</v>
      </c>
      <c r="D100" s="38" t="s">
        <v>362</v>
      </c>
      <c r="E100" s="39" t="s">
        <v>34</v>
      </c>
      <c r="F100" s="38" t="s">
        <v>578</v>
      </c>
      <c r="G100" s="49">
        <v>45338</v>
      </c>
      <c r="H100" s="25">
        <v>40516667</v>
      </c>
      <c r="I100" s="29">
        <v>0</v>
      </c>
      <c r="J100" s="26"/>
      <c r="K100" s="27"/>
      <c r="L100" s="28">
        <f t="shared" si="4"/>
        <v>40516667</v>
      </c>
      <c r="M100" s="49">
        <v>45481</v>
      </c>
      <c r="N100" s="55" t="s">
        <v>791</v>
      </c>
      <c r="O100" s="60" t="s">
        <v>45</v>
      </c>
      <c r="P100" s="43">
        <v>9.0909090909090912E-2</v>
      </c>
    </row>
    <row r="101" spans="2:16" ht="15" x14ac:dyDescent="0.2">
      <c r="B101" s="48">
        <v>45336</v>
      </c>
      <c r="C101" s="37" t="s">
        <v>130</v>
      </c>
      <c r="D101" s="38" t="s">
        <v>363</v>
      </c>
      <c r="E101" s="39" t="s">
        <v>34</v>
      </c>
      <c r="F101" s="38" t="s">
        <v>579</v>
      </c>
      <c r="G101" s="49">
        <v>45338</v>
      </c>
      <c r="H101" s="25">
        <v>32413333</v>
      </c>
      <c r="I101" s="29">
        <v>0</v>
      </c>
      <c r="J101" s="26"/>
      <c r="K101" s="27"/>
      <c r="L101" s="28">
        <f t="shared" si="4"/>
        <v>32413333</v>
      </c>
      <c r="M101" s="49">
        <v>45481</v>
      </c>
      <c r="N101" s="55" t="s">
        <v>792</v>
      </c>
      <c r="O101" s="60" t="s">
        <v>45</v>
      </c>
      <c r="P101" s="43">
        <v>9.0909090909090912E-2</v>
      </c>
    </row>
    <row r="102" spans="2:16" ht="15" x14ac:dyDescent="0.2">
      <c r="B102" s="48">
        <v>45336</v>
      </c>
      <c r="C102" s="37" t="s">
        <v>131</v>
      </c>
      <c r="D102" s="38" t="s">
        <v>364</v>
      </c>
      <c r="E102" s="39" t="s">
        <v>34</v>
      </c>
      <c r="F102" s="38" t="s">
        <v>580</v>
      </c>
      <c r="G102" s="49">
        <v>45338</v>
      </c>
      <c r="H102" s="25">
        <v>44280000</v>
      </c>
      <c r="I102" s="29">
        <v>0</v>
      </c>
      <c r="J102" s="26"/>
      <c r="K102" s="27"/>
      <c r="L102" s="28">
        <f t="shared" si="4"/>
        <v>44280000</v>
      </c>
      <c r="M102" s="49">
        <v>45473</v>
      </c>
      <c r="N102" s="55" t="s">
        <v>793</v>
      </c>
      <c r="O102" s="60" t="s">
        <v>45</v>
      </c>
      <c r="P102" s="43">
        <v>9.6296296296296297E-2</v>
      </c>
    </row>
    <row r="103" spans="2:16" ht="15" x14ac:dyDescent="0.2">
      <c r="B103" s="48">
        <v>45336</v>
      </c>
      <c r="C103" s="37" t="s">
        <v>132</v>
      </c>
      <c r="D103" s="38" t="s">
        <v>365</v>
      </c>
      <c r="E103" s="39" t="s">
        <v>34</v>
      </c>
      <c r="F103" s="38" t="s">
        <v>581</v>
      </c>
      <c r="G103" s="49">
        <v>45338</v>
      </c>
      <c r="H103" s="25">
        <v>42000000</v>
      </c>
      <c r="I103" s="29">
        <v>0</v>
      </c>
      <c r="J103" s="26"/>
      <c r="K103" s="27"/>
      <c r="L103" s="28">
        <f t="shared" si="4"/>
        <v>42000000</v>
      </c>
      <c r="M103" s="49">
        <v>45478</v>
      </c>
      <c r="N103" s="55" t="s">
        <v>794</v>
      </c>
      <c r="O103" s="60" t="s">
        <v>45</v>
      </c>
      <c r="P103" s="43">
        <v>9.285714285714286E-2</v>
      </c>
    </row>
    <row r="104" spans="2:16" ht="15" x14ac:dyDescent="0.2">
      <c r="B104" s="48">
        <v>45337</v>
      </c>
      <c r="C104" s="37" t="s">
        <v>133</v>
      </c>
      <c r="D104" s="38" t="s">
        <v>366</v>
      </c>
      <c r="E104" s="39" t="s">
        <v>34</v>
      </c>
      <c r="F104" s="38" t="s">
        <v>582</v>
      </c>
      <c r="G104" s="49">
        <v>45341</v>
      </c>
      <c r="H104" s="25">
        <v>38625000</v>
      </c>
      <c r="I104" s="29">
        <v>0</v>
      </c>
      <c r="J104" s="26"/>
      <c r="K104" s="27"/>
      <c r="L104" s="28">
        <f t="shared" si="4"/>
        <v>38625000</v>
      </c>
      <c r="M104" s="49">
        <v>45491</v>
      </c>
      <c r="N104" s="55" t="s">
        <v>795</v>
      </c>
      <c r="O104" s="60" t="s">
        <v>45</v>
      </c>
      <c r="P104" s="43">
        <v>6.6666666666666666E-2</v>
      </c>
    </row>
    <row r="105" spans="2:16" ht="15" x14ac:dyDescent="0.2">
      <c r="B105" s="48">
        <v>45336</v>
      </c>
      <c r="C105" s="37" t="s">
        <v>134</v>
      </c>
      <c r="D105" s="38" t="s">
        <v>367</v>
      </c>
      <c r="E105" s="39" t="s">
        <v>34</v>
      </c>
      <c r="F105" s="38" t="s">
        <v>583</v>
      </c>
      <c r="G105" s="49">
        <v>45338</v>
      </c>
      <c r="H105" s="25">
        <v>52065000</v>
      </c>
      <c r="I105" s="29">
        <v>0</v>
      </c>
      <c r="J105" s="26"/>
      <c r="K105" s="27"/>
      <c r="L105" s="28">
        <f t="shared" si="4"/>
        <v>52065000</v>
      </c>
      <c r="M105" s="49">
        <v>45473</v>
      </c>
      <c r="N105" s="55" t="s">
        <v>796</v>
      </c>
      <c r="O105" s="60" t="s">
        <v>45</v>
      </c>
      <c r="P105" s="43">
        <v>9.6296296296296297E-2</v>
      </c>
    </row>
    <row r="106" spans="2:16" ht="15" x14ac:dyDescent="0.2">
      <c r="B106" s="48">
        <v>45335</v>
      </c>
      <c r="C106" s="37" t="s">
        <v>135</v>
      </c>
      <c r="D106" s="38" t="s">
        <v>368</v>
      </c>
      <c r="E106" s="39" t="s">
        <v>34</v>
      </c>
      <c r="F106" s="38" t="s">
        <v>584</v>
      </c>
      <c r="G106" s="49">
        <v>45336</v>
      </c>
      <c r="H106" s="25">
        <v>30900000</v>
      </c>
      <c r="I106" s="29">
        <v>0</v>
      </c>
      <c r="J106" s="26"/>
      <c r="K106" s="27"/>
      <c r="L106" s="28">
        <f t="shared" si="4"/>
        <v>30900000</v>
      </c>
      <c r="M106" s="49">
        <v>45486</v>
      </c>
      <c r="N106" s="55" t="s">
        <v>797</v>
      </c>
      <c r="O106" s="60" t="s">
        <v>45</v>
      </c>
      <c r="P106" s="43">
        <v>0.1</v>
      </c>
    </row>
    <row r="107" spans="2:16" ht="15" x14ac:dyDescent="0.2">
      <c r="B107" s="48">
        <v>45335</v>
      </c>
      <c r="C107" s="37" t="s">
        <v>136</v>
      </c>
      <c r="D107" s="38" t="s">
        <v>369</v>
      </c>
      <c r="E107" s="39" t="s">
        <v>34</v>
      </c>
      <c r="F107" s="38" t="s">
        <v>585</v>
      </c>
      <c r="G107" s="49">
        <v>45336</v>
      </c>
      <c r="H107" s="25">
        <v>30900000</v>
      </c>
      <c r="I107" s="29">
        <v>0</v>
      </c>
      <c r="J107" s="26"/>
      <c r="K107" s="27"/>
      <c r="L107" s="28">
        <f t="shared" si="4"/>
        <v>30900000</v>
      </c>
      <c r="M107" s="49">
        <v>45486</v>
      </c>
      <c r="N107" s="55" t="s">
        <v>798</v>
      </c>
      <c r="O107" s="60" t="s">
        <v>45</v>
      </c>
      <c r="P107" s="43">
        <v>0.1</v>
      </c>
    </row>
    <row r="108" spans="2:16" ht="15" x14ac:dyDescent="0.2">
      <c r="B108" s="48">
        <v>45336</v>
      </c>
      <c r="C108" s="37" t="s">
        <v>137</v>
      </c>
      <c r="D108" s="38" t="s">
        <v>370</v>
      </c>
      <c r="E108" s="39" t="s">
        <v>34</v>
      </c>
      <c r="F108" s="38" t="s">
        <v>586</v>
      </c>
      <c r="G108" s="49">
        <v>45338</v>
      </c>
      <c r="H108" s="25">
        <v>30900000</v>
      </c>
      <c r="I108" s="29">
        <v>0</v>
      </c>
      <c r="J108" s="26"/>
      <c r="K108" s="27"/>
      <c r="L108" s="28">
        <f t="shared" si="4"/>
        <v>30900000</v>
      </c>
      <c r="M108" s="49">
        <v>45458</v>
      </c>
      <c r="N108" s="55" t="s">
        <v>799</v>
      </c>
      <c r="O108" s="60" t="s">
        <v>45</v>
      </c>
      <c r="P108" s="43">
        <v>0.10833333333333334</v>
      </c>
    </row>
    <row r="109" spans="2:16" ht="15" x14ac:dyDescent="0.2">
      <c r="B109" s="48">
        <v>45337</v>
      </c>
      <c r="C109" s="37" t="s">
        <v>138</v>
      </c>
      <c r="D109" s="38" t="s">
        <v>371</v>
      </c>
      <c r="E109" s="39" t="s">
        <v>34</v>
      </c>
      <c r="F109" s="38" t="s">
        <v>587</v>
      </c>
      <c r="G109" s="49">
        <v>45338</v>
      </c>
      <c r="H109" s="25">
        <v>21630000</v>
      </c>
      <c r="I109" s="29">
        <v>0</v>
      </c>
      <c r="J109" s="26"/>
      <c r="K109" s="27"/>
      <c r="L109" s="28">
        <f t="shared" si="4"/>
        <v>21630000</v>
      </c>
      <c r="M109" s="49">
        <v>45443</v>
      </c>
      <c r="N109" s="55" t="s">
        <v>800</v>
      </c>
      <c r="O109" s="60" t="s">
        <v>45</v>
      </c>
      <c r="P109" s="43">
        <v>0.12380952380952381</v>
      </c>
    </row>
    <row r="110" spans="2:16" ht="15" x14ac:dyDescent="0.2">
      <c r="B110" s="48">
        <v>45336</v>
      </c>
      <c r="C110" s="37" t="s">
        <v>139</v>
      </c>
      <c r="D110" s="38" t="s">
        <v>372</v>
      </c>
      <c r="E110" s="39" t="s">
        <v>34</v>
      </c>
      <c r="F110" s="38" t="s">
        <v>588</v>
      </c>
      <c r="G110" s="49">
        <v>45338</v>
      </c>
      <c r="H110" s="25">
        <v>33500000</v>
      </c>
      <c r="I110" s="29">
        <v>0</v>
      </c>
      <c r="J110" s="26"/>
      <c r="K110" s="27"/>
      <c r="L110" s="28">
        <f t="shared" si="4"/>
        <v>33500000</v>
      </c>
      <c r="M110" s="49">
        <v>45488</v>
      </c>
      <c r="N110" s="55" t="s">
        <v>801</v>
      </c>
      <c r="O110" s="60" t="s">
        <v>45</v>
      </c>
      <c r="P110" s="43">
        <v>8.666666666666667E-2</v>
      </c>
    </row>
    <row r="111" spans="2:16" ht="15" x14ac:dyDescent="0.2">
      <c r="B111" s="48">
        <v>45336</v>
      </c>
      <c r="C111" s="37" t="s">
        <v>140</v>
      </c>
      <c r="D111" s="38" t="s">
        <v>373</v>
      </c>
      <c r="E111" s="39" t="s">
        <v>34</v>
      </c>
      <c r="F111" s="38" t="s">
        <v>589</v>
      </c>
      <c r="G111" s="49">
        <v>45338</v>
      </c>
      <c r="H111" s="25">
        <v>30000000</v>
      </c>
      <c r="I111" s="29">
        <v>0</v>
      </c>
      <c r="J111" s="26"/>
      <c r="K111" s="27"/>
      <c r="L111" s="28">
        <f t="shared" si="4"/>
        <v>30000000</v>
      </c>
      <c r="M111" s="49">
        <v>45488</v>
      </c>
      <c r="N111" s="55" t="s">
        <v>802</v>
      </c>
      <c r="O111" s="60" t="s">
        <v>45</v>
      </c>
      <c r="P111" s="43">
        <v>8.666666666666667E-2</v>
      </c>
    </row>
    <row r="112" spans="2:16" x14ac:dyDescent="0.2">
      <c r="B112" s="48">
        <v>45336</v>
      </c>
      <c r="C112" s="37" t="s">
        <v>141</v>
      </c>
      <c r="D112" s="38" t="s">
        <v>374</v>
      </c>
      <c r="E112" s="39" t="s">
        <v>521</v>
      </c>
      <c r="F112" s="38" t="s">
        <v>562</v>
      </c>
      <c r="G112" s="49">
        <v>45337</v>
      </c>
      <c r="H112" s="25">
        <v>15300000</v>
      </c>
      <c r="I112" s="29">
        <v>0</v>
      </c>
      <c r="J112" s="26"/>
      <c r="K112" s="27"/>
      <c r="L112" s="28">
        <f t="shared" si="4"/>
        <v>15300000</v>
      </c>
      <c r="M112" s="49">
        <v>45487</v>
      </c>
      <c r="N112" s="56" t="s">
        <v>803</v>
      </c>
      <c r="O112" s="60" t="s">
        <v>45</v>
      </c>
      <c r="P112" s="43">
        <v>9.3333333333333338E-2</v>
      </c>
    </row>
    <row r="113" spans="2:16" x14ac:dyDescent="0.2">
      <c r="B113" s="48">
        <v>45336</v>
      </c>
      <c r="C113" s="37" t="s">
        <v>142</v>
      </c>
      <c r="D113" s="38" t="s">
        <v>375</v>
      </c>
      <c r="E113" s="39" t="s">
        <v>521</v>
      </c>
      <c r="F113" s="38" t="s">
        <v>562</v>
      </c>
      <c r="G113" s="49">
        <v>45338</v>
      </c>
      <c r="H113" s="25">
        <v>15300000</v>
      </c>
      <c r="I113" s="29">
        <v>0</v>
      </c>
      <c r="J113" s="26"/>
      <c r="K113" s="27"/>
      <c r="L113" s="28">
        <f t="shared" si="4"/>
        <v>15300000</v>
      </c>
      <c r="M113" s="49">
        <v>45488</v>
      </c>
      <c r="N113" s="52" t="s">
        <v>804</v>
      </c>
      <c r="O113" s="60" t="s">
        <v>45</v>
      </c>
      <c r="P113" s="43">
        <v>8.666666666666667E-2</v>
      </c>
    </row>
    <row r="114" spans="2:16" x14ac:dyDescent="0.2">
      <c r="B114" s="48">
        <v>45336</v>
      </c>
      <c r="C114" s="37" t="s">
        <v>143</v>
      </c>
      <c r="D114" s="38" t="s">
        <v>376</v>
      </c>
      <c r="E114" s="39" t="s">
        <v>521</v>
      </c>
      <c r="F114" s="38" t="s">
        <v>562</v>
      </c>
      <c r="G114" s="49">
        <v>45337</v>
      </c>
      <c r="H114" s="25">
        <v>15300000</v>
      </c>
      <c r="I114" s="29">
        <v>0</v>
      </c>
      <c r="J114" s="26"/>
      <c r="K114" s="27"/>
      <c r="L114" s="28">
        <f t="shared" si="4"/>
        <v>15300000</v>
      </c>
      <c r="M114" s="49">
        <v>45487</v>
      </c>
      <c r="N114" s="56" t="s">
        <v>805</v>
      </c>
      <c r="O114" s="60" t="s">
        <v>45</v>
      </c>
      <c r="P114" s="43">
        <v>9.3333333333333338E-2</v>
      </c>
    </row>
    <row r="115" spans="2:16" x14ac:dyDescent="0.2">
      <c r="B115" s="48">
        <v>45336</v>
      </c>
      <c r="C115" s="37" t="s">
        <v>144</v>
      </c>
      <c r="D115" s="38" t="s">
        <v>377</v>
      </c>
      <c r="E115" s="39" t="s">
        <v>521</v>
      </c>
      <c r="F115" s="38" t="s">
        <v>562</v>
      </c>
      <c r="G115" s="49">
        <v>45337</v>
      </c>
      <c r="H115" s="25">
        <v>15300000</v>
      </c>
      <c r="I115" s="29">
        <v>0</v>
      </c>
      <c r="J115" s="26"/>
      <c r="K115" s="27"/>
      <c r="L115" s="28">
        <f t="shared" si="4"/>
        <v>15300000</v>
      </c>
      <c r="M115" s="49">
        <v>45487</v>
      </c>
      <c r="N115" s="52" t="s">
        <v>806</v>
      </c>
      <c r="O115" s="60" t="s">
        <v>45</v>
      </c>
      <c r="P115" s="43">
        <v>9.3333333333333338E-2</v>
      </c>
    </row>
    <row r="116" spans="2:16" ht="15" x14ac:dyDescent="0.2">
      <c r="B116" s="48">
        <v>45337</v>
      </c>
      <c r="C116" s="37" t="s">
        <v>145</v>
      </c>
      <c r="D116" s="38" t="s">
        <v>378</v>
      </c>
      <c r="E116" s="39" t="s">
        <v>34</v>
      </c>
      <c r="F116" s="38" t="s">
        <v>590</v>
      </c>
      <c r="G116" s="49">
        <v>45338</v>
      </c>
      <c r="H116" s="25">
        <v>33500000</v>
      </c>
      <c r="I116" s="29">
        <v>0</v>
      </c>
      <c r="J116" s="26"/>
      <c r="K116" s="27"/>
      <c r="L116" s="28">
        <f t="shared" si="4"/>
        <v>33500000</v>
      </c>
      <c r="M116" s="49">
        <v>45488</v>
      </c>
      <c r="N116" s="57" t="s">
        <v>807</v>
      </c>
      <c r="O116" s="60" t="s">
        <v>45</v>
      </c>
      <c r="P116" s="43">
        <v>8.666666666666667E-2</v>
      </c>
    </row>
    <row r="117" spans="2:16" x14ac:dyDescent="0.2">
      <c r="B117" s="48">
        <v>45336</v>
      </c>
      <c r="C117" s="37" t="s">
        <v>146</v>
      </c>
      <c r="D117" s="38" t="s">
        <v>379</v>
      </c>
      <c r="E117" s="39" t="s">
        <v>521</v>
      </c>
      <c r="F117" s="38" t="s">
        <v>591</v>
      </c>
      <c r="G117" s="49">
        <v>45341</v>
      </c>
      <c r="H117" s="25">
        <v>15000000</v>
      </c>
      <c r="I117" s="29">
        <v>0</v>
      </c>
      <c r="J117" s="26"/>
      <c r="K117" s="27"/>
      <c r="L117" s="28">
        <f t="shared" si="4"/>
        <v>15000000</v>
      </c>
      <c r="M117" s="49">
        <v>45491</v>
      </c>
      <c r="N117" s="54" t="s">
        <v>808</v>
      </c>
      <c r="O117" s="60" t="s">
        <v>45</v>
      </c>
      <c r="P117" s="43">
        <v>6.6666666666666666E-2</v>
      </c>
    </row>
    <row r="118" spans="2:16" ht="15" x14ac:dyDescent="0.2">
      <c r="B118" s="48">
        <v>45337</v>
      </c>
      <c r="C118" s="37" t="s">
        <v>147</v>
      </c>
      <c r="D118" s="38" t="s">
        <v>380</v>
      </c>
      <c r="E118" s="39" t="s">
        <v>34</v>
      </c>
      <c r="F118" s="38" t="s">
        <v>592</v>
      </c>
      <c r="G118" s="49">
        <v>45341</v>
      </c>
      <c r="H118" s="25">
        <v>36792000</v>
      </c>
      <c r="I118" s="29">
        <v>0</v>
      </c>
      <c r="J118" s="26"/>
      <c r="K118" s="27"/>
      <c r="L118" s="28">
        <f t="shared" si="4"/>
        <v>36792000</v>
      </c>
      <c r="M118" s="49">
        <v>45467</v>
      </c>
      <c r="N118" s="55" t="s">
        <v>809</v>
      </c>
      <c r="O118" s="60" t="s">
        <v>45</v>
      </c>
      <c r="P118" s="43">
        <v>7.9365079365079361E-2</v>
      </c>
    </row>
    <row r="119" spans="2:16" x14ac:dyDescent="0.2">
      <c r="B119" s="48">
        <v>45336</v>
      </c>
      <c r="C119" s="37" t="s">
        <v>148</v>
      </c>
      <c r="D119" s="38" t="s">
        <v>381</v>
      </c>
      <c r="E119" s="39" t="s">
        <v>34</v>
      </c>
      <c r="F119" s="38" t="s">
        <v>593</v>
      </c>
      <c r="G119" s="49">
        <v>45338</v>
      </c>
      <c r="H119" s="25">
        <v>26160000</v>
      </c>
      <c r="I119" s="29">
        <v>0</v>
      </c>
      <c r="J119" s="26"/>
      <c r="K119" s="27"/>
      <c r="L119" s="28">
        <f t="shared" si="4"/>
        <v>26160000</v>
      </c>
      <c r="M119" s="49">
        <v>45458</v>
      </c>
      <c r="N119" s="53" t="s">
        <v>810</v>
      </c>
      <c r="O119" s="60" t="s">
        <v>45</v>
      </c>
      <c r="P119" s="43">
        <v>0.10833333333333334</v>
      </c>
    </row>
    <row r="120" spans="2:16" x14ac:dyDescent="0.2">
      <c r="B120" s="48">
        <v>45336</v>
      </c>
      <c r="C120" s="37" t="s">
        <v>149</v>
      </c>
      <c r="D120" s="38" t="s">
        <v>382</v>
      </c>
      <c r="E120" s="39" t="s">
        <v>34</v>
      </c>
      <c r="F120" s="38" t="s">
        <v>594</v>
      </c>
      <c r="G120" s="49">
        <v>45338</v>
      </c>
      <c r="H120" s="25">
        <v>53600000</v>
      </c>
      <c r="I120" s="29">
        <v>0</v>
      </c>
      <c r="J120" s="26"/>
      <c r="K120" s="27"/>
      <c r="L120" s="28">
        <f t="shared" si="4"/>
        <v>53600000</v>
      </c>
      <c r="M120" s="49">
        <v>45458</v>
      </c>
      <c r="N120" s="52" t="s">
        <v>811</v>
      </c>
      <c r="O120" s="60" t="s">
        <v>45</v>
      </c>
      <c r="P120" s="43">
        <v>0.10833333333333334</v>
      </c>
    </row>
    <row r="121" spans="2:16" ht="15" x14ac:dyDescent="0.25">
      <c r="B121" s="48">
        <v>45337</v>
      </c>
      <c r="C121" s="37" t="s">
        <v>150</v>
      </c>
      <c r="D121" s="38" t="s">
        <v>383</v>
      </c>
      <c r="E121" s="39" t="s">
        <v>34</v>
      </c>
      <c r="F121" s="38" t="s">
        <v>595</v>
      </c>
      <c r="G121" s="49">
        <v>45338</v>
      </c>
      <c r="H121" s="25">
        <v>32715000</v>
      </c>
      <c r="I121" s="29">
        <v>0</v>
      </c>
      <c r="J121" s="26"/>
      <c r="K121" s="27"/>
      <c r="L121" s="28">
        <f t="shared" si="4"/>
        <v>32715000</v>
      </c>
      <c r="M121" s="49">
        <v>45473</v>
      </c>
      <c r="N121" s="58" t="s">
        <v>812</v>
      </c>
      <c r="O121" s="60" t="s">
        <v>45</v>
      </c>
      <c r="P121" s="43">
        <v>9.6296296296296297E-2</v>
      </c>
    </row>
    <row r="122" spans="2:16" x14ac:dyDescent="0.2">
      <c r="B122" s="48">
        <v>45336</v>
      </c>
      <c r="C122" s="37" t="s">
        <v>151</v>
      </c>
      <c r="D122" s="38" t="s">
        <v>384</v>
      </c>
      <c r="E122" s="39" t="s">
        <v>34</v>
      </c>
      <c r="F122" s="38" t="s">
        <v>596</v>
      </c>
      <c r="G122" s="49">
        <v>45337</v>
      </c>
      <c r="H122" s="25">
        <v>34785000</v>
      </c>
      <c r="I122" s="29">
        <v>0</v>
      </c>
      <c r="J122" s="26"/>
      <c r="K122" s="27"/>
      <c r="L122" s="28">
        <f t="shared" si="4"/>
        <v>34785000</v>
      </c>
      <c r="M122" s="49">
        <v>45472</v>
      </c>
      <c r="N122" s="52" t="s">
        <v>813</v>
      </c>
      <c r="O122" s="60" t="s">
        <v>45</v>
      </c>
      <c r="P122" s="43">
        <v>0.1037037037037037</v>
      </c>
    </row>
    <row r="123" spans="2:16" ht="15" x14ac:dyDescent="0.2">
      <c r="B123" s="48">
        <v>45337</v>
      </c>
      <c r="C123" s="37" t="s">
        <v>152</v>
      </c>
      <c r="D123" s="38" t="s">
        <v>385</v>
      </c>
      <c r="E123" s="39" t="s">
        <v>34</v>
      </c>
      <c r="F123" s="38" t="s">
        <v>597</v>
      </c>
      <c r="G123" s="49">
        <v>45341</v>
      </c>
      <c r="H123" s="25">
        <v>37066667</v>
      </c>
      <c r="I123" s="29">
        <v>0</v>
      </c>
      <c r="J123" s="26"/>
      <c r="K123" s="27"/>
      <c r="L123" s="28">
        <f t="shared" si="4"/>
        <v>37066667</v>
      </c>
      <c r="M123" s="49">
        <v>45480</v>
      </c>
      <c r="N123" s="55" t="s">
        <v>814</v>
      </c>
      <c r="O123" s="60" t="s">
        <v>45</v>
      </c>
      <c r="P123" s="43">
        <v>7.1942446043165464E-2</v>
      </c>
    </row>
    <row r="124" spans="2:16" ht="15" x14ac:dyDescent="0.2">
      <c r="B124" s="48">
        <v>45337</v>
      </c>
      <c r="C124" s="37" t="s">
        <v>153</v>
      </c>
      <c r="D124" s="38" t="s">
        <v>386</v>
      </c>
      <c r="E124" s="39" t="s">
        <v>34</v>
      </c>
      <c r="F124" s="38" t="s">
        <v>598</v>
      </c>
      <c r="G124" s="49">
        <v>45342</v>
      </c>
      <c r="H124" s="25">
        <v>42951000</v>
      </c>
      <c r="I124" s="29">
        <v>0</v>
      </c>
      <c r="J124" s="26"/>
      <c r="K124" s="27"/>
      <c r="L124" s="28">
        <f t="shared" si="4"/>
        <v>42951000</v>
      </c>
      <c r="M124" s="49">
        <v>45481</v>
      </c>
      <c r="N124" s="55" t="s">
        <v>815</v>
      </c>
      <c r="O124" s="60" t="s">
        <v>45</v>
      </c>
      <c r="P124" s="43">
        <v>6.4748201438848921E-2</v>
      </c>
    </row>
    <row r="125" spans="2:16" ht="15" x14ac:dyDescent="0.2">
      <c r="B125" s="48">
        <v>45337</v>
      </c>
      <c r="C125" s="37" t="s">
        <v>154</v>
      </c>
      <c r="D125" s="38" t="s">
        <v>387</v>
      </c>
      <c r="E125" s="39" t="s">
        <v>34</v>
      </c>
      <c r="F125" s="38" t="s">
        <v>599</v>
      </c>
      <c r="G125" s="49">
        <v>45338</v>
      </c>
      <c r="H125" s="25">
        <v>34785000</v>
      </c>
      <c r="I125" s="29">
        <v>0</v>
      </c>
      <c r="J125" s="26"/>
      <c r="K125" s="27"/>
      <c r="L125" s="28">
        <f t="shared" si="4"/>
        <v>34785000</v>
      </c>
      <c r="M125" s="49">
        <v>45473</v>
      </c>
      <c r="N125" s="55" t="s">
        <v>816</v>
      </c>
      <c r="O125" s="60" t="s">
        <v>45</v>
      </c>
      <c r="P125" s="43">
        <v>9.6296296296296297E-2</v>
      </c>
    </row>
    <row r="126" spans="2:16" ht="15" x14ac:dyDescent="0.2">
      <c r="B126" s="48">
        <v>45337</v>
      </c>
      <c r="C126" s="37" t="s">
        <v>155</v>
      </c>
      <c r="D126" s="38" t="s">
        <v>388</v>
      </c>
      <c r="E126" s="39" t="s">
        <v>34</v>
      </c>
      <c r="F126" s="38" t="s">
        <v>600</v>
      </c>
      <c r="G126" s="49">
        <v>45338</v>
      </c>
      <c r="H126" s="25">
        <v>36900000</v>
      </c>
      <c r="I126" s="29">
        <v>0</v>
      </c>
      <c r="J126" s="26"/>
      <c r="K126" s="27"/>
      <c r="L126" s="28">
        <f t="shared" si="4"/>
        <v>36900000</v>
      </c>
      <c r="M126" s="49">
        <v>45473</v>
      </c>
      <c r="N126" s="55" t="s">
        <v>817</v>
      </c>
      <c r="O126" s="60" t="s">
        <v>45</v>
      </c>
      <c r="P126" s="43">
        <v>9.6296296296296297E-2</v>
      </c>
    </row>
    <row r="127" spans="2:16" x14ac:dyDescent="0.2">
      <c r="B127" s="48">
        <v>45336</v>
      </c>
      <c r="C127" s="37" t="s">
        <v>156</v>
      </c>
      <c r="D127" s="38" t="s">
        <v>389</v>
      </c>
      <c r="E127" s="39" t="s">
        <v>34</v>
      </c>
      <c r="F127" s="38" t="s">
        <v>601</v>
      </c>
      <c r="G127" s="49">
        <v>45337</v>
      </c>
      <c r="H127" s="25">
        <v>22750000</v>
      </c>
      <c r="I127" s="29">
        <v>0</v>
      </c>
      <c r="J127" s="26"/>
      <c r="K127" s="27"/>
      <c r="L127" s="28">
        <f t="shared" si="4"/>
        <v>22750000</v>
      </c>
      <c r="M127" s="49">
        <v>45441</v>
      </c>
      <c r="N127" s="52" t="s">
        <v>818</v>
      </c>
      <c r="O127" s="60" t="s">
        <v>45</v>
      </c>
      <c r="P127" s="43">
        <v>0.13461538461538461</v>
      </c>
    </row>
    <row r="128" spans="2:16" ht="15" x14ac:dyDescent="0.2">
      <c r="B128" s="48">
        <v>45337</v>
      </c>
      <c r="C128" s="37" t="s">
        <v>157</v>
      </c>
      <c r="D128" s="38" t="s">
        <v>390</v>
      </c>
      <c r="E128" s="39" t="s">
        <v>34</v>
      </c>
      <c r="F128" s="38" t="s">
        <v>602</v>
      </c>
      <c r="G128" s="49">
        <v>45341</v>
      </c>
      <c r="H128" s="25">
        <v>34785000</v>
      </c>
      <c r="I128" s="29">
        <v>0</v>
      </c>
      <c r="J128" s="26"/>
      <c r="K128" s="27"/>
      <c r="L128" s="28">
        <f t="shared" si="4"/>
        <v>34785000</v>
      </c>
      <c r="M128" s="49">
        <v>45476</v>
      </c>
      <c r="N128" s="55" t="s">
        <v>819</v>
      </c>
      <c r="O128" s="60" t="s">
        <v>45</v>
      </c>
      <c r="P128" s="43">
        <v>7.407407407407407E-2</v>
      </c>
    </row>
    <row r="129" spans="2:16" ht="15" x14ac:dyDescent="0.2">
      <c r="B129" s="48">
        <v>45338</v>
      </c>
      <c r="C129" s="37" t="s">
        <v>158</v>
      </c>
      <c r="D129" s="38" t="s">
        <v>391</v>
      </c>
      <c r="E129" s="39" t="s">
        <v>34</v>
      </c>
      <c r="F129" s="38" t="s">
        <v>603</v>
      </c>
      <c r="G129" s="49">
        <v>45338</v>
      </c>
      <c r="H129" s="25">
        <v>28755000</v>
      </c>
      <c r="I129" s="29">
        <v>0</v>
      </c>
      <c r="J129" s="26"/>
      <c r="K129" s="27"/>
      <c r="L129" s="28">
        <f t="shared" si="4"/>
        <v>28755000</v>
      </c>
      <c r="M129" s="49">
        <v>45473</v>
      </c>
      <c r="N129" s="55" t="s">
        <v>820</v>
      </c>
      <c r="O129" s="60" t="s">
        <v>45</v>
      </c>
      <c r="P129" s="43">
        <v>9.6296296296296297E-2</v>
      </c>
    </row>
    <row r="130" spans="2:16" ht="15" x14ac:dyDescent="0.2">
      <c r="B130" s="48">
        <v>45337</v>
      </c>
      <c r="C130" s="37" t="s">
        <v>159</v>
      </c>
      <c r="D130" s="38" t="s">
        <v>392</v>
      </c>
      <c r="E130" s="39" t="s">
        <v>34</v>
      </c>
      <c r="F130" s="38" t="s">
        <v>604</v>
      </c>
      <c r="G130" s="49">
        <v>45338</v>
      </c>
      <c r="H130" s="25">
        <v>34785000</v>
      </c>
      <c r="I130" s="29">
        <v>0</v>
      </c>
      <c r="J130" s="26"/>
      <c r="K130" s="27"/>
      <c r="L130" s="28">
        <f t="shared" si="4"/>
        <v>34785000</v>
      </c>
      <c r="M130" s="49">
        <v>45473</v>
      </c>
      <c r="N130" s="55" t="s">
        <v>821</v>
      </c>
      <c r="O130" s="60" t="s">
        <v>45</v>
      </c>
      <c r="P130" s="43">
        <v>9.6296296296296297E-2</v>
      </c>
    </row>
    <row r="131" spans="2:16" x14ac:dyDescent="0.2">
      <c r="B131" s="48">
        <v>45336</v>
      </c>
      <c r="C131" s="37" t="s">
        <v>160</v>
      </c>
      <c r="D131" s="38" t="s">
        <v>393</v>
      </c>
      <c r="E131" s="39" t="s">
        <v>34</v>
      </c>
      <c r="F131" s="38" t="s">
        <v>605</v>
      </c>
      <c r="G131" s="49">
        <v>45341</v>
      </c>
      <c r="H131" s="25">
        <v>41200000</v>
      </c>
      <c r="I131" s="29">
        <v>0</v>
      </c>
      <c r="J131" s="26"/>
      <c r="K131" s="27"/>
      <c r="L131" s="28">
        <f t="shared" si="4"/>
        <v>41200000</v>
      </c>
      <c r="M131" s="49">
        <v>45461</v>
      </c>
      <c r="N131" s="53" t="s">
        <v>822</v>
      </c>
      <c r="O131" s="60" t="s">
        <v>45</v>
      </c>
      <c r="P131" s="43">
        <v>8.3333333333333329E-2</v>
      </c>
    </row>
    <row r="132" spans="2:16" ht="15" x14ac:dyDescent="0.2">
      <c r="B132" s="48">
        <v>45337</v>
      </c>
      <c r="C132" s="37" t="s">
        <v>161</v>
      </c>
      <c r="D132" s="38" t="s">
        <v>394</v>
      </c>
      <c r="E132" s="39" t="s">
        <v>34</v>
      </c>
      <c r="F132" s="38" t="s">
        <v>606</v>
      </c>
      <c r="G132" s="49">
        <v>45341</v>
      </c>
      <c r="H132" s="25">
        <v>30900000</v>
      </c>
      <c r="I132" s="29">
        <v>0</v>
      </c>
      <c r="J132" s="26"/>
      <c r="K132" s="27"/>
      <c r="L132" s="28">
        <f t="shared" si="4"/>
        <v>30900000</v>
      </c>
      <c r="M132" s="49">
        <v>45491</v>
      </c>
      <c r="N132" s="55" t="s">
        <v>823</v>
      </c>
      <c r="O132" s="60" t="s">
        <v>45</v>
      </c>
      <c r="P132" s="43">
        <v>6.6666666666666666E-2</v>
      </c>
    </row>
    <row r="133" spans="2:16" x14ac:dyDescent="0.2">
      <c r="B133" s="48">
        <v>45336</v>
      </c>
      <c r="C133" s="37" t="s">
        <v>162</v>
      </c>
      <c r="D133" s="38" t="s">
        <v>395</v>
      </c>
      <c r="E133" s="39" t="s">
        <v>34</v>
      </c>
      <c r="F133" s="38" t="s">
        <v>607</v>
      </c>
      <c r="G133" s="49">
        <v>45338</v>
      </c>
      <c r="H133" s="25">
        <v>64530000</v>
      </c>
      <c r="I133" s="29">
        <v>0</v>
      </c>
      <c r="J133" s="26"/>
      <c r="K133" s="27"/>
      <c r="L133" s="28">
        <f t="shared" si="4"/>
        <v>64530000</v>
      </c>
      <c r="M133" s="49">
        <v>45473</v>
      </c>
      <c r="N133" s="52" t="s">
        <v>824</v>
      </c>
      <c r="O133" s="60" t="s">
        <v>45</v>
      </c>
      <c r="P133" s="43">
        <v>9.6296296296296297E-2</v>
      </c>
    </row>
    <row r="134" spans="2:16" x14ac:dyDescent="0.2">
      <c r="B134" s="48">
        <v>45336</v>
      </c>
      <c r="C134" s="37" t="s">
        <v>163</v>
      </c>
      <c r="D134" s="38" t="s">
        <v>396</v>
      </c>
      <c r="E134" s="39" t="s">
        <v>34</v>
      </c>
      <c r="F134" s="38" t="s">
        <v>608</v>
      </c>
      <c r="G134" s="49">
        <v>45338</v>
      </c>
      <c r="H134" s="25">
        <v>59445000</v>
      </c>
      <c r="I134" s="29">
        <v>0</v>
      </c>
      <c r="J134" s="26"/>
      <c r="K134" s="27"/>
      <c r="L134" s="28">
        <f t="shared" si="4"/>
        <v>59445000</v>
      </c>
      <c r="M134" s="49">
        <v>45473</v>
      </c>
      <c r="N134" s="52" t="s">
        <v>825</v>
      </c>
      <c r="O134" s="60" t="s">
        <v>45</v>
      </c>
      <c r="P134" s="43">
        <v>9.6296296296296297E-2</v>
      </c>
    </row>
    <row r="135" spans="2:16" x14ac:dyDescent="0.2">
      <c r="B135" s="48">
        <v>45336</v>
      </c>
      <c r="C135" s="37" t="s">
        <v>164</v>
      </c>
      <c r="D135" s="38" t="s">
        <v>397</v>
      </c>
      <c r="E135" s="39" t="s">
        <v>34</v>
      </c>
      <c r="F135" s="38" t="s">
        <v>609</v>
      </c>
      <c r="G135" s="49">
        <v>45338</v>
      </c>
      <c r="H135" s="25">
        <v>28000000</v>
      </c>
      <c r="I135" s="29">
        <v>0</v>
      </c>
      <c r="J135" s="26"/>
      <c r="K135" s="27"/>
      <c r="L135" s="28">
        <f t="shared" si="4"/>
        <v>28000000</v>
      </c>
      <c r="M135" s="49">
        <v>45488</v>
      </c>
      <c r="N135" s="52" t="s">
        <v>826</v>
      </c>
      <c r="O135" s="60" t="s">
        <v>45</v>
      </c>
      <c r="P135" s="43">
        <v>8.666666666666667E-2</v>
      </c>
    </row>
    <row r="136" spans="2:16" ht="15" x14ac:dyDescent="0.2">
      <c r="B136" s="48">
        <v>45338</v>
      </c>
      <c r="C136" s="37" t="s">
        <v>165</v>
      </c>
      <c r="D136" s="38" t="s">
        <v>398</v>
      </c>
      <c r="E136" s="39" t="s">
        <v>34</v>
      </c>
      <c r="F136" s="38" t="s">
        <v>610</v>
      </c>
      <c r="G136" s="49">
        <v>45343</v>
      </c>
      <c r="H136" s="25">
        <v>38241000</v>
      </c>
      <c r="I136" s="29">
        <v>0</v>
      </c>
      <c r="J136" s="26"/>
      <c r="K136" s="27"/>
      <c r="L136" s="28">
        <f t="shared" si="4"/>
        <v>38241000</v>
      </c>
      <c r="M136" s="49">
        <v>45478</v>
      </c>
      <c r="N136" s="55" t="s">
        <v>827</v>
      </c>
      <c r="O136" s="60" t="s">
        <v>45</v>
      </c>
      <c r="P136" s="43">
        <v>5.9259259259259262E-2</v>
      </c>
    </row>
    <row r="137" spans="2:16" ht="15" x14ac:dyDescent="0.2">
      <c r="B137" s="48">
        <v>45337</v>
      </c>
      <c r="C137" s="37" t="s">
        <v>166</v>
      </c>
      <c r="D137" s="38" t="s">
        <v>399</v>
      </c>
      <c r="E137" s="39" t="s">
        <v>34</v>
      </c>
      <c r="F137" s="38" t="s">
        <v>611</v>
      </c>
      <c r="G137" s="49">
        <v>45338</v>
      </c>
      <c r="H137" s="25">
        <v>38625000</v>
      </c>
      <c r="I137" s="29">
        <v>0</v>
      </c>
      <c r="J137" s="26"/>
      <c r="K137" s="27"/>
      <c r="L137" s="28">
        <f t="shared" si="4"/>
        <v>38625000</v>
      </c>
      <c r="M137" s="49">
        <v>45488</v>
      </c>
      <c r="N137" s="55" t="s">
        <v>828</v>
      </c>
      <c r="O137" s="60" t="s">
        <v>45</v>
      </c>
      <c r="P137" s="43">
        <v>8.666666666666667E-2</v>
      </c>
    </row>
    <row r="138" spans="2:16" ht="15" x14ac:dyDescent="0.2">
      <c r="B138" s="48">
        <v>45338</v>
      </c>
      <c r="C138" s="37" t="s">
        <v>167</v>
      </c>
      <c r="D138" s="38" t="s">
        <v>400</v>
      </c>
      <c r="E138" s="39" t="s">
        <v>34</v>
      </c>
      <c r="F138" s="38" t="s">
        <v>612</v>
      </c>
      <c r="G138" s="49">
        <v>45341</v>
      </c>
      <c r="H138" s="25">
        <v>26750000</v>
      </c>
      <c r="I138" s="29">
        <v>0</v>
      </c>
      <c r="J138" s="26"/>
      <c r="K138" s="27"/>
      <c r="L138" s="28">
        <f t="shared" si="4"/>
        <v>26750000</v>
      </c>
      <c r="M138" s="49">
        <v>45491</v>
      </c>
      <c r="N138" s="55" t="s">
        <v>829</v>
      </c>
      <c r="O138" s="60" t="s">
        <v>45</v>
      </c>
      <c r="P138" s="43">
        <v>6.6666666666666666E-2</v>
      </c>
    </row>
    <row r="139" spans="2:16" ht="15" x14ac:dyDescent="0.2">
      <c r="B139" s="48">
        <v>45337</v>
      </c>
      <c r="C139" s="37" t="s">
        <v>168</v>
      </c>
      <c r="D139" s="38" t="s">
        <v>401</v>
      </c>
      <c r="E139" s="39" t="s">
        <v>34</v>
      </c>
      <c r="F139" s="38" t="s">
        <v>613</v>
      </c>
      <c r="G139" s="49">
        <v>45338</v>
      </c>
      <c r="H139" s="25">
        <v>25750000</v>
      </c>
      <c r="I139" s="29">
        <v>0</v>
      </c>
      <c r="J139" s="26"/>
      <c r="K139" s="27"/>
      <c r="L139" s="28">
        <f t="shared" si="4"/>
        <v>25750000</v>
      </c>
      <c r="M139" s="49">
        <v>45488</v>
      </c>
      <c r="N139" s="55" t="s">
        <v>830</v>
      </c>
      <c r="O139" s="60" t="s">
        <v>45</v>
      </c>
      <c r="P139" s="43">
        <v>8.666666666666667E-2</v>
      </c>
    </row>
    <row r="140" spans="2:16" x14ac:dyDescent="0.2">
      <c r="B140" s="48">
        <v>45338</v>
      </c>
      <c r="C140" s="37" t="s">
        <v>169</v>
      </c>
      <c r="D140" s="38" t="s">
        <v>402</v>
      </c>
      <c r="E140" s="39" t="s">
        <v>34</v>
      </c>
      <c r="F140" s="38" t="s">
        <v>614</v>
      </c>
      <c r="G140" s="49">
        <v>45342</v>
      </c>
      <c r="H140" s="25">
        <v>31217800</v>
      </c>
      <c r="I140" s="29">
        <v>0</v>
      </c>
      <c r="J140" s="26"/>
      <c r="K140" s="27"/>
      <c r="L140" s="28">
        <f t="shared" si="4"/>
        <v>31217800</v>
      </c>
      <c r="M140" s="49">
        <v>45492</v>
      </c>
      <c r="N140" s="59" t="s">
        <v>831</v>
      </c>
      <c r="O140" s="60" t="s">
        <v>45</v>
      </c>
      <c r="P140" s="43">
        <v>0.06</v>
      </c>
    </row>
    <row r="141" spans="2:16" ht="15" x14ac:dyDescent="0.2">
      <c r="B141" s="48">
        <v>45337</v>
      </c>
      <c r="C141" s="37" t="s">
        <v>170</v>
      </c>
      <c r="D141" s="38" t="s">
        <v>403</v>
      </c>
      <c r="E141" s="39" t="s">
        <v>34</v>
      </c>
      <c r="F141" s="38" t="s">
        <v>615</v>
      </c>
      <c r="G141" s="49">
        <v>45338</v>
      </c>
      <c r="H141" s="25">
        <v>42951000</v>
      </c>
      <c r="I141" s="29">
        <v>0</v>
      </c>
      <c r="J141" s="26"/>
      <c r="K141" s="27"/>
      <c r="L141" s="28">
        <f t="shared" si="4"/>
        <v>42951000</v>
      </c>
      <c r="M141" s="49">
        <v>45477</v>
      </c>
      <c r="N141" s="55" t="s">
        <v>832</v>
      </c>
      <c r="O141" s="60" t="s">
        <v>45</v>
      </c>
      <c r="P141" s="43">
        <v>9.3525179856115109E-2</v>
      </c>
    </row>
    <row r="142" spans="2:16" ht="15" x14ac:dyDescent="0.2">
      <c r="B142" s="48">
        <v>45337</v>
      </c>
      <c r="C142" s="37" t="s">
        <v>171</v>
      </c>
      <c r="D142" s="38" t="s">
        <v>404</v>
      </c>
      <c r="E142" s="39" t="s">
        <v>34</v>
      </c>
      <c r="F142" s="38" t="s">
        <v>616</v>
      </c>
      <c r="G142" s="49">
        <v>45338</v>
      </c>
      <c r="H142" s="25">
        <v>34750000</v>
      </c>
      <c r="I142" s="29">
        <v>0</v>
      </c>
      <c r="J142" s="26"/>
      <c r="K142" s="27"/>
      <c r="L142" s="28">
        <f t="shared" ref="L142:L205" si="5">+H142+J142-K142</f>
        <v>34750000</v>
      </c>
      <c r="M142" s="49">
        <v>45477</v>
      </c>
      <c r="N142" s="55" t="s">
        <v>833</v>
      </c>
      <c r="O142" s="60" t="s">
        <v>45</v>
      </c>
      <c r="P142" s="43">
        <v>9.3525179856115109E-2</v>
      </c>
    </row>
    <row r="143" spans="2:16" ht="15" x14ac:dyDescent="0.2">
      <c r="B143" s="48">
        <v>45338</v>
      </c>
      <c r="C143" s="37" t="s">
        <v>172</v>
      </c>
      <c r="D143" s="38" t="s">
        <v>405</v>
      </c>
      <c r="E143" s="39" t="s">
        <v>34</v>
      </c>
      <c r="F143" s="38" t="s">
        <v>617</v>
      </c>
      <c r="G143" s="49">
        <v>45342</v>
      </c>
      <c r="H143" s="25">
        <v>30900000</v>
      </c>
      <c r="I143" s="29">
        <v>0</v>
      </c>
      <c r="J143" s="26"/>
      <c r="K143" s="27"/>
      <c r="L143" s="28">
        <f t="shared" si="5"/>
        <v>30900000</v>
      </c>
      <c r="M143" s="49">
        <v>45492</v>
      </c>
      <c r="N143" s="55" t="s">
        <v>834</v>
      </c>
      <c r="O143" s="60" t="s">
        <v>45</v>
      </c>
      <c r="P143" s="43">
        <v>0.06</v>
      </c>
    </row>
    <row r="144" spans="2:16" ht="15" x14ac:dyDescent="0.2">
      <c r="B144" s="48">
        <v>45338</v>
      </c>
      <c r="C144" s="37" t="s">
        <v>173</v>
      </c>
      <c r="D144" s="38" t="s">
        <v>406</v>
      </c>
      <c r="E144" s="39" t="s">
        <v>34</v>
      </c>
      <c r="F144" s="38" t="s">
        <v>618</v>
      </c>
      <c r="G144" s="49">
        <v>45342</v>
      </c>
      <c r="H144" s="25">
        <v>35000000</v>
      </c>
      <c r="I144" s="29">
        <v>0</v>
      </c>
      <c r="J144" s="26"/>
      <c r="K144" s="27"/>
      <c r="L144" s="28">
        <f t="shared" si="5"/>
        <v>35000000</v>
      </c>
      <c r="M144" s="49">
        <v>45492</v>
      </c>
      <c r="N144" s="55" t="s">
        <v>835</v>
      </c>
      <c r="O144" s="60" t="s">
        <v>45</v>
      </c>
      <c r="P144" s="43">
        <v>0.06</v>
      </c>
    </row>
    <row r="145" spans="2:16" ht="15" x14ac:dyDescent="0.2">
      <c r="B145" s="48">
        <v>45337</v>
      </c>
      <c r="C145" s="37" t="s">
        <v>174</v>
      </c>
      <c r="D145" s="38" t="s">
        <v>407</v>
      </c>
      <c r="E145" s="39" t="s">
        <v>34</v>
      </c>
      <c r="F145" s="38" t="s">
        <v>619</v>
      </c>
      <c r="G145" s="49">
        <v>45338</v>
      </c>
      <c r="H145" s="25">
        <v>33500000</v>
      </c>
      <c r="I145" s="29">
        <v>0</v>
      </c>
      <c r="J145" s="26"/>
      <c r="K145" s="27"/>
      <c r="L145" s="28">
        <f t="shared" si="5"/>
        <v>33500000</v>
      </c>
      <c r="M145" s="49">
        <v>45488</v>
      </c>
      <c r="N145" s="55" t="s">
        <v>836</v>
      </c>
      <c r="O145" s="60" t="s">
        <v>45</v>
      </c>
      <c r="P145" s="43">
        <v>8.666666666666667E-2</v>
      </c>
    </row>
    <row r="146" spans="2:16" ht="15" x14ac:dyDescent="0.2">
      <c r="B146" s="48">
        <v>45337</v>
      </c>
      <c r="C146" s="37" t="s">
        <v>175</v>
      </c>
      <c r="D146" s="38" t="s">
        <v>408</v>
      </c>
      <c r="E146" s="39" t="s">
        <v>34</v>
      </c>
      <c r="F146" s="38" t="s">
        <v>620</v>
      </c>
      <c r="G146" s="49">
        <v>45338</v>
      </c>
      <c r="H146" s="25">
        <v>37250000</v>
      </c>
      <c r="I146" s="29">
        <v>0</v>
      </c>
      <c r="J146" s="26"/>
      <c r="K146" s="27"/>
      <c r="L146" s="28">
        <f t="shared" si="5"/>
        <v>37250000</v>
      </c>
      <c r="M146" s="49">
        <v>45488</v>
      </c>
      <c r="N146" s="55" t="s">
        <v>837</v>
      </c>
      <c r="O146" s="60" t="s">
        <v>45</v>
      </c>
      <c r="P146" s="43">
        <v>8.666666666666667E-2</v>
      </c>
    </row>
    <row r="147" spans="2:16" ht="15" x14ac:dyDescent="0.2">
      <c r="B147" s="48">
        <v>45338</v>
      </c>
      <c r="C147" s="37" t="s">
        <v>176</v>
      </c>
      <c r="D147" s="38" t="s">
        <v>409</v>
      </c>
      <c r="E147" s="39" t="s">
        <v>34</v>
      </c>
      <c r="F147" s="38" t="s">
        <v>621</v>
      </c>
      <c r="G147" s="49">
        <v>45341</v>
      </c>
      <c r="H147" s="25">
        <v>31747500</v>
      </c>
      <c r="I147" s="29">
        <v>0</v>
      </c>
      <c r="J147" s="26"/>
      <c r="K147" s="27"/>
      <c r="L147" s="28">
        <f t="shared" si="5"/>
        <v>31747500</v>
      </c>
      <c r="M147" s="49">
        <v>45476</v>
      </c>
      <c r="N147" s="55" t="s">
        <v>838</v>
      </c>
      <c r="O147" s="60" t="s">
        <v>45</v>
      </c>
      <c r="P147" s="43">
        <v>7.407407407407407E-2</v>
      </c>
    </row>
    <row r="148" spans="2:16" ht="15" x14ac:dyDescent="0.2">
      <c r="B148" s="48">
        <v>45337</v>
      </c>
      <c r="C148" s="37" t="s">
        <v>177</v>
      </c>
      <c r="D148" s="38" t="s">
        <v>410</v>
      </c>
      <c r="E148" s="39" t="s">
        <v>34</v>
      </c>
      <c r="F148" s="38" t="s">
        <v>622</v>
      </c>
      <c r="G148" s="49">
        <v>45338</v>
      </c>
      <c r="H148" s="25">
        <v>33500000</v>
      </c>
      <c r="I148" s="29">
        <v>0</v>
      </c>
      <c r="J148" s="26"/>
      <c r="K148" s="27"/>
      <c r="L148" s="28">
        <f t="shared" si="5"/>
        <v>33500000</v>
      </c>
      <c r="M148" s="49">
        <v>45488</v>
      </c>
      <c r="N148" s="55" t="s">
        <v>839</v>
      </c>
      <c r="O148" s="60" t="s">
        <v>45</v>
      </c>
      <c r="P148" s="43">
        <v>8.666666666666667E-2</v>
      </c>
    </row>
    <row r="149" spans="2:16" ht="15" x14ac:dyDescent="0.2">
      <c r="B149" s="48">
        <v>45337</v>
      </c>
      <c r="C149" s="37" t="s">
        <v>178</v>
      </c>
      <c r="D149" s="38" t="s">
        <v>411</v>
      </c>
      <c r="E149" s="39" t="s">
        <v>34</v>
      </c>
      <c r="F149" s="38" t="s">
        <v>623</v>
      </c>
      <c r="G149" s="49">
        <v>45341</v>
      </c>
      <c r="H149" s="25">
        <v>35000000</v>
      </c>
      <c r="I149" s="29">
        <v>0</v>
      </c>
      <c r="J149" s="26"/>
      <c r="K149" s="27"/>
      <c r="L149" s="28">
        <f t="shared" si="5"/>
        <v>35000000</v>
      </c>
      <c r="M149" s="49">
        <v>45491</v>
      </c>
      <c r="N149" s="55" t="s">
        <v>840</v>
      </c>
      <c r="O149" s="60" t="s">
        <v>45</v>
      </c>
      <c r="P149" s="43">
        <v>6.6666666666666666E-2</v>
      </c>
    </row>
    <row r="150" spans="2:16" ht="15" x14ac:dyDescent="0.2">
      <c r="B150" s="48">
        <v>45337</v>
      </c>
      <c r="C150" s="37" t="s">
        <v>179</v>
      </c>
      <c r="D150" s="38" t="s">
        <v>412</v>
      </c>
      <c r="E150" s="39" t="s">
        <v>34</v>
      </c>
      <c r="F150" s="38" t="s">
        <v>624</v>
      </c>
      <c r="G150" s="49">
        <v>45338</v>
      </c>
      <c r="H150" s="25">
        <v>26750000</v>
      </c>
      <c r="I150" s="29">
        <v>0</v>
      </c>
      <c r="J150" s="26"/>
      <c r="K150" s="27"/>
      <c r="L150" s="28">
        <f t="shared" si="5"/>
        <v>26750000</v>
      </c>
      <c r="M150" s="49">
        <v>45488</v>
      </c>
      <c r="N150" s="55" t="s">
        <v>841</v>
      </c>
      <c r="O150" s="60" t="s">
        <v>45</v>
      </c>
      <c r="P150" s="43">
        <v>8.666666666666667E-2</v>
      </c>
    </row>
    <row r="151" spans="2:16" ht="15" x14ac:dyDescent="0.2">
      <c r="B151" s="48">
        <v>45337</v>
      </c>
      <c r="C151" s="37" t="s">
        <v>180</v>
      </c>
      <c r="D151" s="38" t="s">
        <v>413</v>
      </c>
      <c r="E151" s="39" t="s">
        <v>34</v>
      </c>
      <c r="F151" s="38" t="s">
        <v>625</v>
      </c>
      <c r="G151" s="49">
        <v>45341</v>
      </c>
      <c r="H151" s="25">
        <v>40000000</v>
      </c>
      <c r="I151" s="29">
        <v>0</v>
      </c>
      <c r="J151" s="26"/>
      <c r="K151" s="27"/>
      <c r="L151" s="28">
        <f t="shared" si="5"/>
        <v>40000000</v>
      </c>
      <c r="M151" s="49">
        <v>45491</v>
      </c>
      <c r="N151" s="55" t="s">
        <v>842</v>
      </c>
      <c r="O151" s="60" t="s">
        <v>45</v>
      </c>
      <c r="P151" s="43">
        <v>6.6666666666666666E-2</v>
      </c>
    </row>
    <row r="152" spans="2:16" ht="15" x14ac:dyDescent="0.2">
      <c r="B152" s="48">
        <v>45338</v>
      </c>
      <c r="C152" s="37" t="s">
        <v>181</v>
      </c>
      <c r="D152" s="38" t="s">
        <v>414</v>
      </c>
      <c r="E152" s="39" t="s">
        <v>34</v>
      </c>
      <c r="F152" s="38" t="s">
        <v>626</v>
      </c>
      <c r="G152" s="49">
        <v>45342</v>
      </c>
      <c r="H152" s="25">
        <v>28000000</v>
      </c>
      <c r="I152" s="29">
        <v>0</v>
      </c>
      <c r="J152" s="26"/>
      <c r="K152" s="27"/>
      <c r="L152" s="28">
        <f t="shared" si="5"/>
        <v>28000000</v>
      </c>
      <c r="M152" s="49">
        <v>45462</v>
      </c>
      <c r="N152" s="55" t="s">
        <v>843</v>
      </c>
      <c r="O152" s="60" t="s">
        <v>45</v>
      </c>
      <c r="P152" s="43">
        <v>7.4999999999999997E-2</v>
      </c>
    </row>
    <row r="153" spans="2:16" ht="15" x14ac:dyDescent="0.2">
      <c r="B153" s="48">
        <v>45337</v>
      </c>
      <c r="C153" s="37" t="s">
        <v>182</v>
      </c>
      <c r="D153" s="38" t="s">
        <v>415</v>
      </c>
      <c r="E153" s="39" t="s">
        <v>34</v>
      </c>
      <c r="F153" s="38" t="s">
        <v>627</v>
      </c>
      <c r="G153" s="49">
        <v>45338</v>
      </c>
      <c r="H153" s="25">
        <v>42500000</v>
      </c>
      <c r="I153" s="29">
        <v>0</v>
      </c>
      <c r="J153" s="26"/>
      <c r="K153" s="27"/>
      <c r="L153" s="28">
        <f t="shared" si="5"/>
        <v>42500000</v>
      </c>
      <c r="M153" s="49">
        <v>45488</v>
      </c>
      <c r="N153" s="55" t="s">
        <v>844</v>
      </c>
      <c r="O153" s="60" t="s">
        <v>45</v>
      </c>
      <c r="P153" s="43">
        <v>8.666666666666667E-2</v>
      </c>
    </row>
    <row r="154" spans="2:16" ht="15" x14ac:dyDescent="0.2">
      <c r="B154" s="48">
        <v>45338</v>
      </c>
      <c r="C154" s="37" t="s">
        <v>183</v>
      </c>
      <c r="D154" s="38" t="s">
        <v>416</v>
      </c>
      <c r="E154" s="39" t="s">
        <v>34</v>
      </c>
      <c r="F154" s="38" t="s">
        <v>628</v>
      </c>
      <c r="G154" s="49">
        <v>45345</v>
      </c>
      <c r="H154" s="25">
        <v>37080000</v>
      </c>
      <c r="I154" s="29">
        <v>0</v>
      </c>
      <c r="J154" s="26"/>
      <c r="K154" s="27"/>
      <c r="L154" s="28">
        <f t="shared" si="5"/>
        <v>37080000</v>
      </c>
      <c r="M154" s="49">
        <v>45465</v>
      </c>
      <c r="N154" s="55" t="s">
        <v>845</v>
      </c>
      <c r="O154" s="60" t="s">
        <v>45</v>
      </c>
      <c r="P154" s="43">
        <v>0.05</v>
      </c>
    </row>
    <row r="155" spans="2:16" ht="15" x14ac:dyDescent="0.2">
      <c r="B155" s="48">
        <v>45338</v>
      </c>
      <c r="C155" s="37" t="s">
        <v>184</v>
      </c>
      <c r="D155" s="38" t="s">
        <v>417</v>
      </c>
      <c r="E155" s="39" t="s">
        <v>34</v>
      </c>
      <c r="F155" s="38" t="s">
        <v>629</v>
      </c>
      <c r="G155" s="49">
        <v>45341</v>
      </c>
      <c r="H155" s="25">
        <v>33500000</v>
      </c>
      <c r="I155" s="29">
        <v>0</v>
      </c>
      <c r="J155" s="26"/>
      <c r="K155" s="27"/>
      <c r="L155" s="28">
        <f t="shared" si="5"/>
        <v>33500000</v>
      </c>
      <c r="M155" s="49">
        <v>45491</v>
      </c>
      <c r="N155" s="55" t="s">
        <v>846</v>
      </c>
      <c r="O155" s="60" t="s">
        <v>45</v>
      </c>
      <c r="P155" s="43">
        <v>6.6666666666666666E-2</v>
      </c>
    </row>
    <row r="156" spans="2:16" ht="15" x14ac:dyDescent="0.2">
      <c r="B156" s="48">
        <v>45338</v>
      </c>
      <c r="C156" s="37" t="s">
        <v>185</v>
      </c>
      <c r="D156" s="38" t="s">
        <v>418</v>
      </c>
      <c r="E156" s="39" t="s">
        <v>34</v>
      </c>
      <c r="F156" s="38" t="s">
        <v>630</v>
      </c>
      <c r="G156" s="49">
        <v>45343</v>
      </c>
      <c r="H156" s="25">
        <v>27626667</v>
      </c>
      <c r="I156" s="29">
        <v>0</v>
      </c>
      <c r="J156" s="26"/>
      <c r="K156" s="27"/>
      <c r="L156" s="28">
        <f t="shared" si="5"/>
        <v>27626667</v>
      </c>
      <c r="M156" s="49">
        <v>45483</v>
      </c>
      <c r="N156" s="55" t="s">
        <v>847</v>
      </c>
      <c r="O156" s="60" t="s">
        <v>45</v>
      </c>
      <c r="P156" s="43">
        <v>5.7142857142857141E-2</v>
      </c>
    </row>
    <row r="157" spans="2:16" ht="15" x14ac:dyDescent="0.2">
      <c r="B157" s="48">
        <v>45338</v>
      </c>
      <c r="C157" s="37" t="s">
        <v>186</v>
      </c>
      <c r="D157" s="38" t="s">
        <v>419</v>
      </c>
      <c r="E157" s="39" t="s">
        <v>34</v>
      </c>
      <c r="F157" s="38" t="s">
        <v>631</v>
      </c>
      <c r="G157" s="49">
        <v>45342</v>
      </c>
      <c r="H157" s="25">
        <v>37250000</v>
      </c>
      <c r="I157" s="29">
        <v>0</v>
      </c>
      <c r="J157" s="26"/>
      <c r="K157" s="27"/>
      <c r="L157" s="28">
        <f t="shared" si="5"/>
        <v>37250000</v>
      </c>
      <c r="M157" s="49">
        <v>45492</v>
      </c>
      <c r="N157" s="55" t="s">
        <v>848</v>
      </c>
      <c r="O157" s="60" t="s">
        <v>45</v>
      </c>
      <c r="P157" s="43">
        <v>0.06</v>
      </c>
    </row>
    <row r="158" spans="2:16" ht="15" x14ac:dyDescent="0.2">
      <c r="B158" s="48">
        <v>45338</v>
      </c>
      <c r="C158" s="37" t="s">
        <v>187</v>
      </c>
      <c r="D158" s="38" t="s">
        <v>420</v>
      </c>
      <c r="E158" s="39" t="s">
        <v>34</v>
      </c>
      <c r="F158" s="38" t="s">
        <v>632</v>
      </c>
      <c r="G158" s="49">
        <v>45343</v>
      </c>
      <c r="H158" s="25">
        <v>18540000</v>
      </c>
      <c r="I158" s="29">
        <v>0</v>
      </c>
      <c r="J158" s="26"/>
      <c r="K158" s="27"/>
      <c r="L158" s="28">
        <f t="shared" si="5"/>
        <v>18540000</v>
      </c>
      <c r="M158" s="49">
        <v>45432</v>
      </c>
      <c r="N158" s="55" t="s">
        <v>849</v>
      </c>
      <c r="O158" s="60" t="s">
        <v>45</v>
      </c>
      <c r="P158" s="43">
        <v>8.98876404494382E-2</v>
      </c>
    </row>
    <row r="159" spans="2:16" ht="15" x14ac:dyDescent="0.2">
      <c r="B159" s="48">
        <v>45338</v>
      </c>
      <c r="C159" s="37" t="s">
        <v>188</v>
      </c>
      <c r="D159" s="38" t="s">
        <v>421</v>
      </c>
      <c r="E159" s="39" t="s">
        <v>521</v>
      </c>
      <c r="F159" s="38" t="s">
        <v>633</v>
      </c>
      <c r="G159" s="49">
        <v>45342</v>
      </c>
      <c r="H159" s="25">
        <v>13455000</v>
      </c>
      <c r="I159" s="29">
        <v>0</v>
      </c>
      <c r="J159" s="26"/>
      <c r="K159" s="27"/>
      <c r="L159" s="28">
        <f t="shared" si="5"/>
        <v>13455000</v>
      </c>
      <c r="M159" s="49">
        <v>45477</v>
      </c>
      <c r="N159" s="55" t="s">
        <v>850</v>
      </c>
      <c r="O159" s="60" t="s">
        <v>45</v>
      </c>
      <c r="P159" s="43">
        <v>6.6666666666666666E-2</v>
      </c>
    </row>
    <row r="160" spans="2:16" ht="15" x14ac:dyDescent="0.2">
      <c r="B160" s="48">
        <v>45338</v>
      </c>
      <c r="C160" s="37" t="s">
        <v>189</v>
      </c>
      <c r="D160" s="38" t="s">
        <v>422</v>
      </c>
      <c r="E160" s="39" t="s">
        <v>34</v>
      </c>
      <c r="F160" s="38" t="s">
        <v>634</v>
      </c>
      <c r="G160" s="49">
        <v>45341</v>
      </c>
      <c r="H160" s="25">
        <v>71750000</v>
      </c>
      <c r="I160" s="29">
        <v>0</v>
      </c>
      <c r="J160" s="26"/>
      <c r="K160" s="27"/>
      <c r="L160" s="28">
        <f t="shared" si="5"/>
        <v>71750000</v>
      </c>
      <c r="M160" s="49">
        <v>45491</v>
      </c>
      <c r="N160" s="55" t="s">
        <v>851</v>
      </c>
      <c r="O160" s="60" t="s">
        <v>45</v>
      </c>
      <c r="P160" s="43">
        <v>6.6666666666666666E-2</v>
      </c>
    </row>
    <row r="161" spans="2:16" ht="15" x14ac:dyDescent="0.2">
      <c r="B161" s="48">
        <v>45341</v>
      </c>
      <c r="C161" s="37" t="s">
        <v>190</v>
      </c>
      <c r="D161" s="38" t="s">
        <v>423</v>
      </c>
      <c r="E161" s="39" t="s">
        <v>34</v>
      </c>
      <c r="F161" s="38" t="s">
        <v>635</v>
      </c>
      <c r="G161" s="49">
        <v>45343</v>
      </c>
      <c r="H161" s="25">
        <v>64530000</v>
      </c>
      <c r="I161" s="29">
        <v>0</v>
      </c>
      <c r="J161" s="26"/>
      <c r="K161" s="27"/>
      <c r="L161" s="28">
        <f t="shared" si="5"/>
        <v>64530000</v>
      </c>
      <c r="M161" s="49">
        <v>45478</v>
      </c>
      <c r="N161" s="55" t="s">
        <v>852</v>
      </c>
      <c r="O161" s="60" t="s">
        <v>45</v>
      </c>
      <c r="P161" s="43">
        <v>5.9259259259259262E-2</v>
      </c>
    </row>
    <row r="162" spans="2:16" ht="15" x14ac:dyDescent="0.2">
      <c r="B162" s="48">
        <v>45342</v>
      </c>
      <c r="C162" s="37" t="s">
        <v>191</v>
      </c>
      <c r="D162" s="38" t="s">
        <v>424</v>
      </c>
      <c r="E162" s="39" t="s">
        <v>34</v>
      </c>
      <c r="F162" s="50" t="s">
        <v>636</v>
      </c>
      <c r="G162" s="49">
        <v>45344</v>
      </c>
      <c r="H162" s="25">
        <v>21630000</v>
      </c>
      <c r="I162" s="29">
        <v>0</v>
      </c>
      <c r="J162" s="26"/>
      <c r="K162" s="27"/>
      <c r="L162" s="28">
        <f t="shared" si="5"/>
        <v>21630000</v>
      </c>
      <c r="M162" s="49">
        <v>45449</v>
      </c>
      <c r="N162" s="55" t="s">
        <v>853</v>
      </c>
      <c r="O162" s="60" t="s">
        <v>45</v>
      </c>
      <c r="P162" s="43">
        <v>6.6666666666666666E-2</v>
      </c>
    </row>
    <row r="163" spans="2:16" ht="15" x14ac:dyDescent="0.2">
      <c r="B163" s="48">
        <v>45343</v>
      </c>
      <c r="C163" s="37" t="s">
        <v>192</v>
      </c>
      <c r="D163" s="38" t="s">
        <v>425</v>
      </c>
      <c r="E163" s="39" t="s">
        <v>34</v>
      </c>
      <c r="F163" s="50" t="s">
        <v>637</v>
      </c>
      <c r="G163" s="49">
        <v>45348</v>
      </c>
      <c r="H163" s="25">
        <v>31512333</v>
      </c>
      <c r="I163" s="29">
        <v>0</v>
      </c>
      <c r="J163" s="26"/>
      <c r="K163" s="27"/>
      <c r="L163" s="28">
        <f t="shared" si="5"/>
        <v>31512333</v>
      </c>
      <c r="M163" s="49">
        <v>45482</v>
      </c>
      <c r="N163" s="55" t="s">
        <v>854</v>
      </c>
      <c r="O163" s="60" t="s">
        <v>45</v>
      </c>
      <c r="P163" s="43">
        <v>2.2388059701492536E-2</v>
      </c>
    </row>
    <row r="164" spans="2:16" ht="15" x14ac:dyDescent="0.2">
      <c r="B164" s="48">
        <v>45342</v>
      </c>
      <c r="C164" s="37" t="s">
        <v>193</v>
      </c>
      <c r="D164" s="38" t="s">
        <v>426</v>
      </c>
      <c r="E164" s="39" t="s">
        <v>34</v>
      </c>
      <c r="F164" s="50" t="s">
        <v>638</v>
      </c>
      <c r="G164" s="49">
        <v>45344</v>
      </c>
      <c r="H164" s="25">
        <v>36000000</v>
      </c>
      <c r="I164" s="29">
        <v>0</v>
      </c>
      <c r="J164" s="26"/>
      <c r="K164" s="27"/>
      <c r="L164" s="28">
        <f t="shared" si="5"/>
        <v>36000000</v>
      </c>
      <c r="M164" s="49">
        <v>45464</v>
      </c>
      <c r="N164" s="55" t="s">
        <v>855</v>
      </c>
      <c r="O164" s="60" t="s">
        <v>45</v>
      </c>
      <c r="P164" s="43">
        <v>5.8333333333333334E-2</v>
      </c>
    </row>
    <row r="165" spans="2:16" ht="15" x14ac:dyDescent="0.2">
      <c r="B165" s="48">
        <v>45341</v>
      </c>
      <c r="C165" s="37" t="s">
        <v>194</v>
      </c>
      <c r="D165" s="38" t="s">
        <v>427</v>
      </c>
      <c r="E165" s="39" t="s">
        <v>34</v>
      </c>
      <c r="F165" s="50" t="s">
        <v>639</v>
      </c>
      <c r="G165" s="49">
        <v>45344</v>
      </c>
      <c r="H165" s="25">
        <v>58500000</v>
      </c>
      <c r="I165" s="29">
        <v>0</v>
      </c>
      <c r="J165" s="26"/>
      <c r="K165" s="27"/>
      <c r="L165" s="28">
        <f t="shared" si="5"/>
        <v>58500000</v>
      </c>
      <c r="M165" s="49">
        <v>45479</v>
      </c>
      <c r="N165" s="55" t="s">
        <v>856</v>
      </c>
      <c r="O165" s="60" t="s">
        <v>45</v>
      </c>
      <c r="P165" s="43">
        <v>5.185185185185185E-2</v>
      </c>
    </row>
    <row r="166" spans="2:16" ht="15" x14ac:dyDescent="0.2">
      <c r="B166" s="48">
        <v>45343</v>
      </c>
      <c r="C166" s="37" t="s">
        <v>195</v>
      </c>
      <c r="D166" s="38" t="s">
        <v>428</v>
      </c>
      <c r="E166" s="39" t="s">
        <v>34</v>
      </c>
      <c r="F166" s="50" t="s">
        <v>640</v>
      </c>
      <c r="G166" s="49">
        <v>45344</v>
      </c>
      <c r="H166" s="25">
        <v>30506667</v>
      </c>
      <c r="I166" s="29">
        <v>0</v>
      </c>
      <c r="J166" s="26"/>
      <c r="K166" s="27"/>
      <c r="L166" s="28">
        <f t="shared" si="5"/>
        <v>30506667</v>
      </c>
      <c r="M166" s="49">
        <v>45487</v>
      </c>
      <c r="N166" s="55" t="s">
        <v>857</v>
      </c>
      <c r="O166" s="60" t="s">
        <v>45</v>
      </c>
      <c r="P166" s="43">
        <v>4.8951048951048952E-2</v>
      </c>
    </row>
    <row r="167" spans="2:16" ht="15" x14ac:dyDescent="0.2">
      <c r="B167" s="48">
        <v>45342</v>
      </c>
      <c r="C167" s="37" t="s">
        <v>196</v>
      </c>
      <c r="D167" s="38" t="s">
        <v>429</v>
      </c>
      <c r="E167" s="39" t="s">
        <v>34</v>
      </c>
      <c r="F167" s="38" t="s">
        <v>641</v>
      </c>
      <c r="G167" s="49">
        <v>45343</v>
      </c>
      <c r="H167" s="25">
        <v>45000000</v>
      </c>
      <c r="I167" s="29">
        <v>0</v>
      </c>
      <c r="J167" s="26"/>
      <c r="K167" s="27"/>
      <c r="L167" s="28">
        <f t="shared" si="5"/>
        <v>45000000</v>
      </c>
      <c r="M167" s="49">
        <v>45493</v>
      </c>
      <c r="N167" s="55" t="s">
        <v>858</v>
      </c>
      <c r="O167" s="60" t="s">
        <v>45</v>
      </c>
      <c r="P167" s="43">
        <v>5.3333333333333337E-2</v>
      </c>
    </row>
    <row r="168" spans="2:16" ht="15" x14ac:dyDescent="0.2">
      <c r="B168" s="48">
        <v>45343</v>
      </c>
      <c r="C168" s="37" t="s">
        <v>197</v>
      </c>
      <c r="D168" s="38" t="s">
        <v>430</v>
      </c>
      <c r="E168" s="39" t="s">
        <v>34</v>
      </c>
      <c r="F168" s="50" t="s">
        <v>642</v>
      </c>
      <c r="G168" s="49">
        <v>45344</v>
      </c>
      <c r="H168" s="25">
        <v>28220000</v>
      </c>
      <c r="I168" s="29">
        <v>0</v>
      </c>
      <c r="J168" s="26"/>
      <c r="K168" s="27"/>
      <c r="L168" s="28">
        <f t="shared" si="5"/>
        <v>28220000</v>
      </c>
      <c r="M168" s="49">
        <v>45464</v>
      </c>
      <c r="N168" s="55" t="s">
        <v>859</v>
      </c>
      <c r="O168" s="60" t="s">
        <v>45</v>
      </c>
      <c r="P168" s="43">
        <v>5.8333333333333334E-2</v>
      </c>
    </row>
    <row r="169" spans="2:16" ht="15" x14ac:dyDescent="0.2">
      <c r="B169" s="48">
        <v>45342</v>
      </c>
      <c r="C169" s="37" t="s">
        <v>198</v>
      </c>
      <c r="D169" s="38" t="s">
        <v>431</v>
      </c>
      <c r="E169" s="39" t="s">
        <v>34</v>
      </c>
      <c r="F169" s="50" t="s">
        <v>643</v>
      </c>
      <c r="G169" s="49">
        <v>45344</v>
      </c>
      <c r="H169" s="25">
        <v>34367667</v>
      </c>
      <c r="I169" s="29">
        <v>0</v>
      </c>
      <c r="J169" s="26"/>
      <c r="K169" s="27"/>
      <c r="L169" s="28">
        <f t="shared" si="5"/>
        <v>34367667</v>
      </c>
      <c r="M169" s="49">
        <v>45487</v>
      </c>
      <c r="N169" s="55" t="s">
        <v>860</v>
      </c>
      <c r="O169" s="60" t="s">
        <v>45</v>
      </c>
      <c r="P169" s="43">
        <v>4.8951048951048952E-2</v>
      </c>
    </row>
    <row r="170" spans="2:16" ht="15" x14ac:dyDescent="0.2">
      <c r="B170" s="48">
        <v>45343</v>
      </c>
      <c r="C170" s="37" t="s">
        <v>199</v>
      </c>
      <c r="D170" s="38" t="s">
        <v>432</v>
      </c>
      <c r="E170" s="39" t="s">
        <v>34</v>
      </c>
      <c r="F170" s="50" t="s">
        <v>644</v>
      </c>
      <c r="G170" s="49">
        <v>45344</v>
      </c>
      <c r="H170" s="25">
        <v>35000000</v>
      </c>
      <c r="I170" s="29">
        <v>0</v>
      </c>
      <c r="J170" s="26"/>
      <c r="K170" s="27"/>
      <c r="L170" s="28">
        <f t="shared" si="5"/>
        <v>35000000</v>
      </c>
      <c r="M170" s="49">
        <v>45494</v>
      </c>
      <c r="N170" s="55" t="s">
        <v>861</v>
      </c>
      <c r="O170" s="60" t="s">
        <v>45</v>
      </c>
      <c r="P170" s="43">
        <v>4.6666666666666669E-2</v>
      </c>
    </row>
    <row r="171" spans="2:16" ht="15" x14ac:dyDescent="0.2">
      <c r="B171" s="48">
        <v>45342</v>
      </c>
      <c r="C171" s="37" t="s">
        <v>200</v>
      </c>
      <c r="D171" s="38" t="s">
        <v>433</v>
      </c>
      <c r="E171" s="39" t="s">
        <v>34</v>
      </c>
      <c r="F171" s="50" t="s">
        <v>645</v>
      </c>
      <c r="G171" s="49">
        <v>45348</v>
      </c>
      <c r="H171" s="25">
        <v>30133680</v>
      </c>
      <c r="I171" s="29">
        <v>0</v>
      </c>
      <c r="J171" s="26"/>
      <c r="K171" s="27"/>
      <c r="L171" s="28">
        <f t="shared" si="5"/>
        <v>30133680</v>
      </c>
      <c r="M171" s="49">
        <v>45454</v>
      </c>
      <c r="N171" s="55" t="s">
        <v>862</v>
      </c>
      <c r="O171" s="60" t="s">
        <v>45</v>
      </c>
      <c r="P171" s="43">
        <v>2.8301886792452831E-2</v>
      </c>
    </row>
    <row r="172" spans="2:16" ht="15" x14ac:dyDescent="0.2">
      <c r="B172" s="48">
        <v>45343</v>
      </c>
      <c r="C172" s="37" t="s">
        <v>201</v>
      </c>
      <c r="D172" s="38" t="s">
        <v>434</v>
      </c>
      <c r="E172" s="39" t="s">
        <v>34</v>
      </c>
      <c r="F172" s="50" t="s">
        <v>646</v>
      </c>
      <c r="G172" s="49">
        <v>45348</v>
      </c>
      <c r="H172" s="25">
        <v>31217800</v>
      </c>
      <c r="I172" s="29">
        <v>0</v>
      </c>
      <c r="J172" s="26"/>
      <c r="K172" s="27"/>
      <c r="L172" s="28">
        <f t="shared" si="5"/>
        <v>31217800</v>
      </c>
      <c r="M172" s="49">
        <v>45498</v>
      </c>
      <c r="N172" s="55" t="s">
        <v>863</v>
      </c>
      <c r="O172" s="60" t="s">
        <v>45</v>
      </c>
      <c r="P172" s="43">
        <v>0.02</v>
      </c>
    </row>
    <row r="173" spans="2:16" ht="15" x14ac:dyDescent="0.2">
      <c r="B173" s="48">
        <v>45343</v>
      </c>
      <c r="C173" s="37" t="s">
        <v>202</v>
      </c>
      <c r="D173" s="38" t="s">
        <v>435</v>
      </c>
      <c r="E173" s="39" t="s">
        <v>34</v>
      </c>
      <c r="F173" s="50" t="s">
        <v>647</v>
      </c>
      <c r="G173" s="49">
        <v>45348</v>
      </c>
      <c r="H173" s="25">
        <v>28840000</v>
      </c>
      <c r="I173" s="29">
        <v>0</v>
      </c>
      <c r="J173" s="26"/>
      <c r="K173" s="27"/>
      <c r="L173" s="28">
        <f t="shared" si="5"/>
        <v>28840000</v>
      </c>
      <c r="M173" s="49">
        <v>45488</v>
      </c>
      <c r="N173" s="55" t="s">
        <v>864</v>
      </c>
      <c r="O173" s="60" t="s">
        <v>45</v>
      </c>
      <c r="P173" s="43">
        <v>2.1428571428571429E-2</v>
      </c>
    </row>
    <row r="174" spans="2:16" ht="15" x14ac:dyDescent="0.2">
      <c r="B174" s="48">
        <v>45343</v>
      </c>
      <c r="C174" s="37" t="s">
        <v>203</v>
      </c>
      <c r="D174" s="38" t="s">
        <v>436</v>
      </c>
      <c r="E174" s="39" t="s">
        <v>521</v>
      </c>
      <c r="F174" s="50" t="s">
        <v>562</v>
      </c>
      <c r="G174" s="49">
        <v>45344</v>
      </c>
      <c r="H174" s="25">
        <v>15300000</v>
      </c>
      <c r="I174" s="29">
        <v>0</v>
      </c>
      <c r="J174" s="26"/>
      <c r="K174" s="27"/>
      <c r="L174" s="28">
        <f t="shared" si="5"/>
        <v>15300000</v>
      </c>
      <c r="M174" s="49">
        <v>45494</v>
      </c>
      <c r="N174" s="55" t="s">
        <v>865</v>
      </c>
      <c r="O174" s="60" t="s">
        <v>45</v>
      </c>
      <c r="P174" s="43">
        <v>4.6666666666666669E-2</v>
      </c>
    </row>
    <row r="175" spans="2:16" ht="15" x14ac:dyDescent="0.2">
      <c r="B175" s="48">
        <v>45343</v>
      </c>
      <c r="C175" s="37" t="s">
        <v>204</v>
      </c>
      <c r="D175" s="38" t="s">
        <v>437</v>
      </c>
      <c r="E175" s="39" t="s">
        <v>34</v>
      </c>
      <c r="F175" s="50" t="s">
        <v>648</v>
      </c>
      <c r="G175" s="49">
        <v>45345</v>
      </c>
      <c r="H175" s="25">
        <v>24733333</v>
      </c>
      <c r="I175" s="29">
        <v>0</v>
      </c>
      <c r="J175" s="26"/>
      <c r="K175" s="27"/>
      <c r="L175" s="28">
        <f t="shared" si="5"/>
        <v>24733333</v>
      </c>
      <c r="M175" s="49">
        <v>45485</v>
      </c>
      <c r="N175" s="55" t="s">
        <v>866</v>
      </c>
      <c r="O175" s="60" t="s">
        <v>45</v>
      </c>
      <c r="P175" s="43">
        <v>4.2857142857142858E-2</v>
      </c>
    </row>
    <row r="176" spans="2:16" ht="15" x14ac:dyDescent="0.2">
      <c r="B176" s="48">
        <v>45342</v>
      </c>
      <c r="C176" s="37" t="s">
        <v>205</v>
      </c>
      <c r="D176" s="38" t="s">
        <v>438</v>
      </c>
      <c r="E176" s="39" t="s">
        <v>34</v>
      </c>
      <c r="F176" s="38" t="s">
        <v>649</v>
      </c>
      <c r="G176" s="49">
        <v>45344</v>
      </c>
      <c r="H176" s="25">
        <v>60000000</v>
      </c>
      <c r="I176" s="29">
        <v>0</v>
      </c>
      <c r="J176" s="26"/>
      <c r="K176" s="27"/>
      <c r="L176" s="28">
        <f t="shared" si="5"/>
        <v>60000000</v>
      </c>
      <c r="M176" s="49">
        <v>45494</v>
      </c>
      <c r="N176" s="55" t="s">
        <v>867</v>
      </c>
      <c r="O176" s="60" t="s">
        <v>45</v>
      </c>
      <c r="P176" s="43">
        <v>4.6666666666666669E-2</v>
      </c>
    </row>
    <row r="177" spans="2:16" ht="15" x14ac:dyDescent="0.2">
      <c r="B177" s="48">
        <v>45343</v>
      </c>
      <c r="C177" s="37" t="s">
        <v>206</v>
      </c>
      <c r="D177" s="38" t="s">
        <v>439</v>
      </c>
      <c r="E177" s="39" t="s">
        <v>34</v>
      </c>
      <c r="F177" s="50" t="s">
        <v>650</v>
      </c>
      <c r="G177" s="49">
        <v>45348</v>
      </c>
      <c r="H177" s="51">
        <v>41220600</v>
      </c>
      <c r="I177" s="29">
        <v>0</v>
      </c>
      <c r="J177" s="26"/>
      <c r="K177" s="27">
        <v>41220600</v>
      </c>
      <c r="L177" s="28">
        <f t="shared" si="5"/>
        <v>0</v>
      </c>
      <c r="M177" s="49">
        <v>45349</v>
      </c>
      <c r="N177" s="55" t="s">
        <v>868</v>
      </c>
      <c r="O177" s="60" t="s">
        <v>45</v>
      </c>
      <c r="P177" s="43">
        <v>1</v>
      </c>
    </row>
    <row r="178" spans="2:16" ht="15" x14ac:dyDescent="0.2">
      <c r="B178" s="48">
        <v>45343</v>
      </c>
      <c r="C178" s="37" t="s">
        <v>207</v>
      </c>
      <c r="D178" s="38" t="s">
        <v>440</v>
      </c>
      <c r="E178" s="39" t="s">
        <v>521</v>
      </c>
      <c r="F178" s="50" t="s">
        <v>651</v>
      </c>
      <c r="G178" s="49">
        <v>45345</v>
      </c>
      <c r="H178" s="25">
        <v>22735000</v>
      </c>
      <c r="I178" s="29">
        <v>0</v>
      </c>
      <c r="J178" s="26"/>
      <c r="K178" s="27"/>
      <c r="L178" s="28">
        <f t="shared" si="5"/>
        <v>22735000</v>
      </c>
      <c r="M178" s="49">
        <v>45495</v>
      </c>
      <c r="N178" s="55" t="s">
        <v>869</v>
      </c>
      <c r="O178" s="60" t="s">
        <v>45</v>
      </c>
      <c r="P178" s="43">
        <v>0.04</v>
      </c>
    </row>
    <row r="179" spans="2:16" ht="15" x14ac:dyDescent="0.2">
      <c r="B179" s="48">
        <v>45343</v>
      </c>
      <c r="C179" s="37" t="s">
        <v>208</v>
      </c>
      <c r="D179" s="38" t="s">
        <v>441</v>
      </c>
      <c r="E179" s="39" t="s">
        <v>34</v>
      </c>
      <c r="F179" s="50" t="s">
        <v>652</v>
      </c>
      <c r="G179" s="49">
        <v>45344</v>
      </c>
      <c r="H179" s="25">
        <v>38625000</v>
      </c>
      <c r="I179" s="29">
        <v>0</v>
      </c>
      <c r="J179" s="26"/>
      <c r="K179" s="27"/>
      <c r="L179" s="28">
        <f t="shared" si="5"/>
        <v>38625000</v>
      </c>
      <c r="M179" s="49">
        <v>45494</v>
      </c>
      <c r="N179" s="55" t="s">
        <v>870</v>
      </c>
      <c r="O179" s="60" t="s">
        <v>45</v>
      </c>
      <c r="P179" s="43">
        <v>4.6666666666666669E-2</v>
      </c>
    </row>
    <row r="180" spans="2:16" ht="15" x14ac:dyDescent="0.2">
      <c r="B180" s="48">
        <v>45343</v>
      </c>
      <c r="C180" s="37" t="s">
        <v>209</v>
      </c>
      <c r="D180" s="38" t="s">
        <v>442</v>
      </c>
      <c r="E180" s="39" t="s">
        <v>34</v>
      </c>
      <c r="F180" s="50" t="s">
        <v>653</v>
      </c>
      <c r="G180" s="49">
        <v>45344</v>
      </c>
      <c r="H180" s="25">
        <v>34367667</v>
      </c>
      <c r="I180" s="29">
        <v>0</v>
      </c>
      <c r="J180" s="26"/>
      <c r="K180" s="27"/>
      <c r="L180" s="28">
        <f t="shared" si="5"/>
        <v>34367667</v>
      </c>
      <c r="M180" s="49">
        <v>45487</v>
      </c>
      <c r="N180" s="55" t="s">
        <v>871</v>
      </c>
      <c r="O180" s="60" t="s">
        <v>45</v>
      </c>
      <c r="P180" s="43">
        <v>4.8951048951048952E-2</v>
      </c>
    </row>
    <row r="181" spans="2:16" ht="15" x14ac:dyDescent="0.2">
      <c r="B181" s="48">
        <v>45343</v>
      </c>
      <c r="C181" s="37" t="s">
        <v>210</v>
      </c>
      <c r="D181" s="38" t="s">
        <v>443</v>
      </c>
      <c r="E181" s="39" t="s">
        <v>34</v>
      </c>
      <c r="F181" s="50" t="s">
        <v>654</v>
      </c>
      <c r="G181" s="49">
        <v>45345</v>
      </c>
      <c r="H181" s="25">
        <v>34113600</v>
      </c>
      <c r="I181" s="29">
        <v>0</v>
      </c>
      <c r="J181" s="26"/>
      <c r="K181" s="27"/>
      <c r="L181" s="28">
        <f t="shared" si="5"/>
        <v>34113600</v>
      </c>
      <c r="M181" s="49">
        <v>45465</v>
      </c>
      <c r="N181" s="55" t="s">
        <v>872</v>
      </c>
      <c r="O181" s="60" t="s">
        <v>45</v>
      </c>
      <c r="P181" s="43">
        <v>0.05</v>
      </c>
    </row>
    <row r="182" spans="2:16" ht="15" x14ac:dyDescent="0.2">
      <c r="B182" s="48">
        <v>45345</v>
      </c>
      <c r="C182" s="37" t="s">
        <v>211</v>
      </c>
      <c r="D182" s="38" t="s">
        <v>444</v>
      </c>
      <c r="E182" s="39" t="s">
        <v>34</v>
      </c>
      <c r="F182" s="50" t="s">
        <v>655</v>
      </c>
      <c r="G182" s="49">
        <v>45350</v>
      </c>
      <c r="H182" s="25">
        <v>31217800</v>
      </c>
      <c r="I182" s="29">
        <v>0</v>
      </c>
      <c r="J182" s="26"/>
      <c r="K182" s="27"/>
      <c r="L182" s="28">
        <f t="shared" si="5"/>
        <v>31217800</v>
      </c>
      <c r="M182" s="49">
        <v>45500</v>
      </c>
      <c r="N182" s="55" t="s">
        <v>873</v>
      </c>
      <c r="O182" s="60" t="s">
        <v>45</v>
      </c>
      <c r="P182" s="43">
        <v>6.6666666666666671E-3</v>
      </c>
    </row>
    <row r="183" spans="2:16" ht="15" x14ac:dyDescent="0.2">
      <c r="B183" s="48">
        <v>45343</v>
      </c>
      <c r="C183" s="37" t="s">
        <v>212</v>
      </c>
      <c r="D183" s="38" t="s">
        <v>445</v>
      </c>
      <c r="E183" s="39" t="s">
        <v>34</v>
      </c>
      <c r="F183" s="50" t="s">
        <v>627</v>
      </c>
      <c r="G183" s="49">
        <v>45344</v>
      </c>
      <c r="H183" s="25">
        <v>42500000</v>
      </c>
      <c r="I183" s="29">
        <v>0</v>
      </c>
      <c r="J183" s="26"/>
      <c r="K183" s="27"/>
      <c r="L183" s="28">
        <f t="shared" si="5"/>
        <v>42500000</v>
      </c>
      <c r="M183" s="49">
        <v>45494</v>
      </c>
      <c r="N183" s="55" t="s">
        <v>874</v>
      </c>
      <c r="O183" s="60" t="s">
        <v>45</v>
      </c>
      <c r="P183" s="43">
        <v>4.6666666666666669E-2</v>
      </c>
    </row>
    <row r="184" spans="2:16" ht="15" x14ac:dyDescent="0.2">
      <c r="B184" s="48">
        <v>45343</v>
      </c>
      <c r="C184" s="37" t="s">
        <v>213</v>
      </c>
      <c r="D184" s="38" t="s">
        <v>446</v>
      </c>
      <c r="E184" s="39" t="s">
        <v>34</v>
      </c>
      <c r="F184" s="50" t="s">
        <v>519</v>
      </c>
      <c r="G184" s="49">
        <v>45344</v>
      </c>
      <c r="H184" s="25">
        <v>33000000</v>
      </c>
      <c r="I184" s="29">
        <v>0</v>
      </c>
      <c r="J184" s="26"/>
      <c r="K184" s="27"/>
      <c r="L184" s="28">
        <f t="shared" si="5"/>
        <v>33000000</v>
      </c>
      <c r="M184" s="49">
        <v>45494</v>
      </c>
      <c r="N184" s="55" t="s">
        <v>875</v>
      </c>
      <c r="O184" s="60" t="s">
        <v>45</v>
      </c>
      <c r="P184" s="43">
        <v>4.6666666666666669E-2</v>
      </c>
    </row>
    <row r="185" spans="2:16" ht="15" x14ac:dyDescent="0.2">
      <c r="B185" s="48">
        <v>45343</v>
      </c>
      <c r="C185" s="37" t="s">
        <v>214</v>
      </c>
      <c r="D185" s="38" t="s">
        <v>447</v>
      </c>
      <c r="E185" s="39" t="s">
        <v>34</v>
      </c>
      <c r="F185" s="50" t="s">
        <v>519</v>
      </c>
      <c r="G185" s="49">
        <v>45344</v>
      </c>
      <c r="H185" s="25">
        <v>37250000</v>
      </c>
      <c r="I185" s="29">
        <v>0</v>
      </c>
      <c r="J185" s="26"/>
      <c r="K185" s="27"/>
      <c r="L185" s="28">
        <f t="shared" si="5"/>
        <v>37250000</v>
      </c>
      <c r="M185" s="49">
        <v>45494</v>
      </c>
      <c r="N185" s="55" t="s">
        <v>876</v>
      </c>
      <c r="O185" s="60" t="s">
        <v>45</v>
      </c>
      <c r="P185" s="43">
        <v>4.6666666666666669E-2</v>
      </c>
    </row>
    <row r="186" spans="2:16" ht="15" x14ac:dyDescent="0.2">
      <c r="B186" s="48">
        <v>45343</v>
      </c>
      <c r="C186" s="37" t="s">
        <v>215</v>
      </c>
      <c r="D186" s="38" t="s">
        <v>448</v>
      </c>
      <c r="E186" s="39" t="s">
        <v>34</v>
      </c>
      <c r="F186" s="50" t="s">
        <v>656</v>
      </c>
      <c r="G186" s="49">
        <v>45345</v>
      </c>
      <c r="H186" s="25">
        <v>28218667</v>
      </c>
      <c r="I186" s="29">
        <v>0</v>
      </c>
      <c r="J186" s="26"/>
      <c r="K186" s="27"/>
      <c r="L186" s="28">
        <f t="shared" si="5"/>
        <v>28218667</v>
      </c>
      <c r="M186" s="49">
        <v>45488</v>
      </c>
      <c r="N186" s="55" t="s">
        <v>877</v>
      </c>
      <c r="O186" s="60" t="s">
        <v>45</v>
      </c>
      <c r="P186" s="43">
        <v>4.195804195804196E-2</v>
      </c>
    </row>
    <row r="187" spans="2:16" ht="15" x14ac:dyDescent="0.2">
      <c r="B187" s="48">
        <v>45348</v>
      </c>
      <c r="C187" s="37" t="s">
        <v>216</v>
      </c>
      <c r="D187" s="38" t="s">
        <v>449</v>
      </c>
      <c r="E187" s="39" t="s">
        <v>34</v>
      </c>
      <c r="F187" s="50" t="s">
        <v>657</v>
      </c>
      <c r="G187" s="49">
        <v>45356</v>
      </c>
      <c r="H187" s="25">
        <v>9600000</v>
      </c>
      <c r="I187" s="29">
        <v>0</v>
      </c>
      <c r="J187" s="26"/>
      <c r="K187" s="27"/>
      <c r="L187" s="28">
        <f t="shared" si="5"/>
        <v>9600000</v>
      </c>
      <c r="M187" s="49">
        <v>45416</v>
      </c>
      <c r="N187" s="55" t="s">
        <v>878</v>
      </c>
      <c r="O187" s="60" t="s">
        <v>45</v>
      </c>
      <c r="P187" s="43">
        <v>0</v>
      </c>
    </row>
    <row r="188" spans="2:16" ht="15" x14ac:dyDescent="0.2">
      <c r="B188" s="48">
        <v>45344</v>
      </c>
      <c r="C188" s="37" t="s">
        <v>217</v>
      </c>
      <c r="D188" s="38" t="s">
        <v>450</v>
      </c>
      <c r="E188" s="39" t="s">
        <v>34</v>
      </c>
      <c r="F188" s="50" t="s">
        <v>658</v>
      </c>
      <c r="G188" s="49">
        <v>45348</v>
      </c>
      <c r="H188" s="25">
        <v>34367667</v>
      </c>
      <c r="I188" s="29">
        <v>0</v>
      </c>
      <c r="J188" s="26"/>
      <c r="K188" s="27"/>
      <c r="L188" s="28">
        <f t="shared" si="5"/>
        <v>34367667</v>
      </c>
      <c r="M188" s="49">
        <v>45491</v>
      </c>
      <c r="N188" s="55" t="s">
        <v>879</v>
      </c>
      <c r="O188" s="60" t="s">
        <v>45</v>
      </c>
      <c r="P188" s="43">
        <v>2.097902097902098E-2</v>
      </c>
    </row>
    <row r="189" spans="2:16" ht="15" x14ac:dyDescent="0.2">
      <c r="B189" s="48">
        <v>45344</v>
      </c>
      <c r="C189" s="37" t="s">
        <v>218</v>
      </c>
      <c r="D189" s="38" t="s">
        <v>451</v>
      </c>
      <c r="E189" s="39" t="s">
        <v>34</v>
      </c>
      <c r="F189" s="50" t="s">
        <v>659</v>
      </c>
      <c r="G189" s="49">
        <v>45349</v>
      </c>
      <c r="H189" s="25">
        <v>68400000</v>
      </c>
      <c r="I189" s="29">
        <v>0</v>
      </c>
      <c r="J189" s="26"/>
      <c r="K189" s="27"/>
      <c r="L189" s="28">
        <f t="shared" si="5"/>
        <v>68400000</v>
      </c>
      <c r="M189" s="49">
        <v>45484</v>
      </c>
      <c r="N189" s="55" t="s">
        <v>880</v>
      </c>
      <c r="O189" s="60" t="s">
        <v>45</v>
      </c>
      <c r="P189" s="43">
        <v>1.4814814814814815E-2</v>
      </c>
    </row>
    <row r="190" spans="2:16" ht="15" x14ac:dyDescent="0.2">
      <c r="B190" s="48">
        <v>45343</v>
      </c>
      <c r="C190" s="37" t="s">
        <v>219</v>
      </c>
      <c r="D190" s="38" t="s">
        <v>452</v>
      </c>
      <c r="E190" s="39" t="s">
        <v>34</v>
      </c>
      <c r="F190" s="50" t="s">
        <v>660</v>
      </c>
      <c r="G190" s="49">
        <v>45344</v>
      </c>
      <c r="H190" s="25">
        <v>46000000</v>
      </c>
      <c r="I190" s="29">
        <v>0</v>
      </c>
      <c r="J190" s="26"/>
      <c r="K190" s="27"/>
      <c r="L190" s="28">
        <f t="shared" si="5"/>
        <v>46000000</v>
      </c>
      <c r="M190" s="49">
        <v>45494</v>
      </c>
      <c r="N190" s="55" t="s">
        <v>881</v>
      </c>
      <c r="O190" s="60" t="s">
        <v>45</v>
      </c>
      <c r="P190" s="43">
        <v>4.6666666666666669E-2</v>
      </c>
    </row>
    <row r="191" spans="2:16" ht="15" x14ac:dyDescent="0.2">
      <c r="B191" s="48">
        <v>45343</v>
      </c>
      <c r="C191" s="37" t="s">
        <v>220</v>
      </c>
      <c r="D191" s="38" t="s">
        <v>453</v>
      </c>
      <c r="E191" s="39" t="s">
        <v>34</v>
      </c>
      <c r="F191" s="50" t="s">
        <v>661</v>
      </c>
      <c r="G191" s="49">
        <v>45344</v>
      </c>
      <c r="H191" s="25">
        <v>38500000</v>
      </c>
      <c r="I191" s="29">
        <v>0</v>
      </c>
      <c r="J191" s="26"/>
      <c r="K191" s="27"/>
      <c r="L191" s="28">
        <f t="shared" si="5"/>
        <v>38500000</v>
      </c>
      <c r="M191" s="49">
        <v>45494</v>
      </c>
      <c r="N191" s="55" t="s">
        <v>882</v>
      </c>
      <c r="O191" s="60" t="s">
        <v>45</v>
      </c>
      <c r="P191" s="43">
        <v>4.6666666666666669E-2</v>
      </c>
    </row>
    <row r="192" spans="2:16" ht="15" x14ac:dyDescent="0.2">
      <c r="B192" s="48">
        <v>45343</v>
      </c>
      <c r="C192" s="37" t="s">
        <v>221</v>
      </c>
      <c r="D192" s="38" t="s">
        <v>454</v>
      </c>
      <c r="E192" s="39" t="s">
        <v>34</v>
      </c>
      <c r="F192" s="50" t="s">
        <v>662</v>
      </c>
      <c r="G192" s="49">
        <v>45345</v>
      </c>
      <c r="H192" s="25">
        <v>23673333</v>
      </c>
      <c r="I192" s="29">
        <v>0</v>
      </c>
      <c r="J192" s="26"/>
      <c r="K192" s="27"/>
      <c r="L192" s="28">
        <f t="shared" si="5"/>
        <v>23673333</v>
      </c>
      <c r="M192" s="49">
        <v>45479</v>
      </c>
      <c r="N192" s="55" t="s">
        <v>883</v>
      </c>
      <c r="O192" s="60" t="s">
        <v>45</v>
      </c>
      <c r="P192" s="43">
        <v>4.4776119402985072E-2</v>
      </c>
    </row>
    <row r="193" spans="2:16" ht="15" x14ac:dyDescent="0.2">
      <c r="B193" s="48">
        <v>45324</v>
      </c>
      <c r="C193" s="37" t="s">
        <v>222</v>
      </c>
      <c r="D193" s="38" t="s">
        <v>455</v>
      </c>
      <c r="E193" s="39" t="s">
        <v>34</v>
      </c>
      <c r="F193" s="50" t="s">
        <v>663</v>
      </c>
      <c r="G193" s="49">
        <v>45345</v>
      </c>
      <c r="H193" s="25">
        <v>39657333</v>
      </c>
      <c r="I193" s="29">
        <v>0</v>
      </c>
      <c r="J193" s="26"/>
      <c r="K193" s="27"/>
      <c r="L193" s="28">
        <f t="shared" si="5"/>
        <v>39657333</v>
      </c>
      <c r="M193" s="49">
        <v>45485</v>
      </c>
      <c r="N193" s="55" t="s">
        <v>884</v>
      </c>
      <c r="O193" s="60" t="s">
        <v>45</v>
      </c>
      <c r="P193" s="43">
        <v>4.2857142857142858E-2</v>
      </c>
    </row>
    <row r="194" spans="2:16" ht="15" x14ac:dyDescent="0.2">
      <c r="B194" s="48">
        <v>45343</v>
      </c>
      <c r="C194" s="37" t="s">
        <v>223</v>
      </c>
      <c r="D194" s="38" t="s">
        <v>456</v>
      </c>
      <c r="E194" s="39" t="s">
        <v>34</v>
      </c>
      <c r="F194" s="50" t="s">
        <v>664</v>
      </c>
      <c r="G194" s="49">
        <v>45344</v>
      </c>
      <c r="H194" s="25">
        <v>36260000</v>
      </c>
      <c r="I194" s="29">
        <v>0</v>
      </c>
      <c r="J194" s="26"/>
      <c r="K194" s="27"/>
      <c r="L194" s="28">
        <f t="shared" si="5"/>
        <v>36260000</v>
      </c>
      <c r="M194" s="49">
        <v>45491</v>
      </c>
      <c r="N194" s="55" t="s">
        <v>885</v>
      </c>
      <c r="O194" s="60" t="s">
        <v>45</v>
      </c>
      <c r="P194" s="43">
        <v>4.7619047619047616E-2</v>
      </c>
    </row>
    <row r="195" spans="2:16" ht="15" x14ac:dyDescent="0.2">
      <c r="B195" s="48">
        <v>45344</v>
      </c>
      <c r="C195" s="37" t="s">
        <v>224</v>
      </c>
      <c r="D195" s="38" t="s">
        <v>457</v>
      </c>
      <c r="E195" s="39" t="s">
        <v>34</v>
      </c>
      <c r="F195" s="50" t="s">
        <v>665</v>
      </c>
      <c r="G195" s="49">
        <v>45349</v>
      </c>
      <c r="H195" s="25">
        <v>33992000</v>
      </c>
      <c r="I195" s="29">
        <v>0</v>
      </c>
      <c r="J195" s="26"/>
      <c r="K195" s="27"/>
      <c r="L195" s="28">
        <f t="shared" si="5"/>
        <v>33992000</v>
      </c>
      <c r="M195" s="49">
        <v>45469</v>
      </c>
      <c r="N195" s="55" t="s">
        <v>886</v>
      </c>
      <c r="O195" s="60" t="s">
        <v>45</v>
      </c>
      <c r="P195" s="43">
        <v>1.6666666666666666E-2</v>
      </c>
    </row>
    <row r="196" spans="2:16" ht="15" x14ac:dyDescent="0.2">
      <c r="B196" s="48">
        <v>45344</v>
      </c>
      <c r="C196" s="37" t="s">
        <v>225</v>
      </c>
      <c r="D196" s="38" t="s">
        <v>458</v>
      </c>
      <c r="E196" s="39" t="s">
        <v>34</v>
      </c>
      <c r="F196" s="50" t="s">
        <v>666</v>
      </c>
      <c r="G196" s="49">
        <v>45345</v>
      </c>
      <c r="H196" s="25">
        <v>42500000</v>
      </c>
      <c r="I196" s="29">
        <v>0</v>
      </c>
      <c r="J196" s="26"/>
      <c r="K196" s="27"/>
      <c r="L196" s="28">
        <f t="shared" si="5"/>
        <v>42500000</v>
      </c>
      <c r="M196" s="49">
        <v>45495</v>
      </c>
      <c r="N196" s="55" t="s">
        <v>887</v>
      </c>
      <c r="O196" s="60" t="s">
        <v>45</v>
      </c>
      <c r="P196" s="43">
        <v>0.04</v>
      </c>
    </row>
    <row r="197" spans="2:16" ht="15" x14ac:dyDescent="0.2">
      <c r="B197" s="48">
        <v>45344</v>
      </c>
      <c r="C197" s="37" t="s">
        <v>226</v>
      </c>
      <c r="D197" s="38" t="s">
        <v>459</v>
      </c>
      <c r="E197" s="39" t="s">
        <v>34</v>
      </c>
      <c r="F197" s="50" t="s">
        <v>667</v>
      </c>
      <c r="G197" s="49">
        <v>45345</v>
      </c>
      <c r="H197" s="25">
        <v>44000000</v>
      </c>
      <c r="I197" s="29">
        <v>0</v>
      </c>
      <c r="J197" s="26"/>
      <c r="K197" s="27"/>
      <c r="L197" s="28">
        <f t="shared" si="5"/>
        <v>44000000</v>
      </c>
      <c r="M197" s="49">
        <v>45495</v>
      </c>
      <c r="N197" s="55" t="s">
        <v>888</v>
      </c>
      <c r="O197" s="60" t="s">
        <v>45</v>
      </c>
      <c r="P197" s="43">
        <v>0.04</v>
      </c>
    </row>
    <row r="198" spans="2:16" ht="15" x14ac:dyDescent="0.2">
      <c r="B198" s="48">
        <v>45344</v>
      </c>
      <c r="C198" s="37" t="s">
        <v>227</v>
      </c>
      <c r="D198" s="38" t="s">
        <v>460</v>
      </c>
      <c r="E198" s="39" t="s">
        <v>34</v>
      </c>
      <c r="F198" s="50" t="s">
        <v>668</v>
      </c>
      <c r="G198" s="49">
        <v>45350</v>
      </c>
      <c r="H198" s="25">
        <v>40000000</v>
      </c>
      <c r="I198" s="29">
        <v>0</v>
      </c>
      <c r="J198" s="26"/>
      <c r="K198" s="27"/>
      <c r="L198" s="28">
        <f t="shared" si="5"/>
        <v>40000000</v>
      </c>
      <c r="M198" s="49">
        <v>45500</v>
      </c>
      <c r="N198" s="55" t="s">
        <v>889</v>
      </c>
      <c r="O198" s="60" t="s">
        <v>45</v>
      </c>
      <c r="P198" s="43">
        <v>6.6666666666666671E-3</v>
      </c>
    </row>
    <row r="199" spans="2:16" ht="15" x14ac:dyDescent="0.2">
      <c r="B199" s="48">
        <v>45344</v>
      </c>
      <c r="C199" s="37" t="s">
        <v>228</v>
      </c>
      <c r="D199" s="38" t="s">
        <v>461</v>
      </c>
      <c r="E199" s="39" t="s">
        <v>34</v>
      </c>
      <c r="F199" s="50" t="s">
        <v>669</v>
      </c>
      <c r="G199" s="49">
        <v>45349</v>
      </c>
      <c r="H199" s="25">
        <v>30150000</v>
      </c>
      <c r="I199" s="29">
        <v>0</v>
      </c>
      <c r="J199" s="26"/>
      <c r="K199" s="27"/>
      <c r="L199" s="28">
        <f t="shared" si="5"/>
        <v>30150000</v>
      </c>
      <c r="M199" s="49">
        <v>45484</v>
      </c>
      <c r="N199" s="55" t="s">
        <v>890</v>
      </c>
      <c r="O199" s="60" t="s">
        <v>45</v>
      </c>
      <c r="P199" s="43">
        <v>1.4814814814814815E-2</v>
      </c>
    </row>
    <row r="200" spans="2:16" ht="15" x14ac:dyDescent="0.2">
      <c r="B200" s="48">
        <v>45344</v>
      </c>
      <c r="C200" s="37" t="s">
        <v>229</v>
      </c>
      <c r="D200" s="38" t="s">
        <v>462</v>
      </c>
      <c r="E200" s="39" t="s">
        <v>34</v>
      </c>
      <c r="F200" s="50" t="s">
        <v>670</v>
      </c>
      <c r="G200" s="49">
        <v>45345</v>
      </c>
      <c r="H200" s="25">
        <v>33000000</v>
      </c>
      <c r="I200" s="29">
        <v>0</v>
      </c>
      <c r="J200" s="26"/>
      <c r="K200" s="27"/>
      <c r="L200" s="28">
        <f t="shared" si="5"/>
        <v>33000000</v>
      </c>
      <c r="M200" s="49">
        <v>45495</v>
      </c>
      <c r="N200" s="55" t="s">
        <v>891</v>
      </c>
      <c r="O200" s="60" t="s">
        <v>45</v>
      </c>
      <c r="P200" s="43">
        <v>0.04</v>
      </c>
    </row>
    <row r="201" spans="2:16" ht="15" x14ac:dyDescent="0.2">
      <c r="B201" s="48">
        <v>45344</v>
      </c>
      <c r="C201" s="37" t="s">
        <v>230</v>
      </c>
      <c r="D201" s="38" t="s">
        <v>463</v>
      </c>
      <c r="E201" s="39" t="s">
        <v>34</v>
      </c>
      <c r="F201" s="50" t="s">
        <v>671</v>
      </c>
      <c r="G201" s="49">
        <v>45348</v>
      </c>
      <c r="H201" s="25">
        <v>37250000</v>
      </c>
      <c r="I201" s="29">
        <v>0</v>
      </c>
      <c r="J201" s="26"/>
      <c r="K201" s="27"/>
      <c r="L201" s="28">
        <f t="shared" si="5"/>
        <v>37250000</v>
      </c>
      <c r="M201" s="49">
        <v>45498</v>
      </c>
      <c r="N201" s="55" t="s">
        <v>892</v>
      </c>
      <c r="O201" s="60" t="s">
        <v>45</v>
      </c>
      <c r="P201" s="43">
        <v>0.02</v>
      </c>
    </row>
    <row r="202" spans="2:16" ht="15" x14ac:dyDescent="0.2">
      <c r="B202" s="48">
        <v>45344</v>
      </c>
      <c r="C202" s="37" t="s">
        <v>231</v>
      </c>
      <c r="D202" s="38" t="s">
        <v>464</v>
      </c>
      <c r="E202" s="39" t="s">
        <v>34</v>
      </c>
      <c r="F202" s="50" t="s">
        <v>667</v>
      </c>
      <c r="G202" s="49">
        <v>45349</v>
      </c>
      <c r="H202" s="25">
        <v>44000000</v>
      </c>
      <c r="I202" s="29">
        <v>0</v>
      </c>
      <c r="J202" s="26"/>
      <c r="K202" s="27"/>
      <c r="L202" s="28">
        <f t="shared" si="5"/>
        <v>44000000</v>
      </c>
      <c r="M202" s="49">
        <v>45499</v>
      </c>
      <c r="N202" s="55" t="s">
        <v>893</v>
      </c>
      <c r="O202" s="60" t="s">
        <v>45</v>
      </c>
      <c r="P202" s="43">
        <v>1.3333333333333334E-2</v>
      </c>
    </row>
    <row r="203" spans="2:16" ht="15" x14ac:dyDescent="0.2">
      <c r="B203" s="48">
        <v>45344</v>
      </c>
      <c r="C203" s="37" t="s">
        <v>232</v>
      </c>
      <c r="D203" s="38" t="s">
        <v>465</v>
      </c>
      <c r="E203" s="39" t="s">
        <v>34</v>
      </c>
      <c r="F203" s="50" t="s">
        <v>672</v>
      </c>
      <c r="G203" s="49">
        <v>45345</v>
      </c>
      <c r="H203" s="25">
        <v>29870000</v>
      </c>
      <c r="I203" s="29">
        <v>0</v>
      </c>
      <c r="J203" s="26"/>
      <c r="K203" s="27"/>
      <c r="L203" s="28">
        <f t="shared" si="5"/>
        <v>29870000</v>
      </c>
      <c r="M203" s="49">
        <v>45495</v>
      </c>
      <c r="N203" s="55" t="s">
        <v>894</v>
      </c>
      <c r="O203" s="60" t="s">
        <v>45</v>
      </c>
      <c r="P203" s="43">
        <v>0.04</v>
      </c>
    </row>
    <row r="204" spans="2:16" ht="15" x14ac:dyDescent="0.2">
      <c r="B204" s="48">
        <v>45345</v>
      </c>
      <c r="C204" s="37" t="s">
        <v>233</v>
      </c>
      <c r="D204" s="38" t="s">
        <v>466</v>
      </c>
      <c r="E204" s="39" t="s">
        <v>34</v>
      </c>
      <c r="F204" s="50" t="s">
        <v>667</v>
      </c>
      <c r="G204" s="49">
        <v>45348</v>
      </c>
      <c r="H204" s="25">
        <v>44000000</v>
      </c>
      <c r="I204" s="29">
        <v>0</v>
      </c>
      <c r="J204" s="26"/>
      <c r="K204" s="27"/>
      <c r="L204" s="28">
        <f t="shared" si="5"/>
        <v>44000000</v>
      </c>
      <c r="M204" s="49">
        <v>45498</v>
      </c>
      <c r="N204" s="55" t="s">
        <v>895</v>
      </c>
      <c r="O204" s="60" t="s">
        <v>45</v>
      </c>
      <c r="P204" s="43">
        <v>0.02</v>
      </c>
    </row>
    <row r="205" spans="2:16" ht="15" x14ac:dyDescent="0.2">
      <c r="B205" s="48">
        <v>45345</v>
      </c>
      <c r="C205" s="37" t="s">
        <v>234</v>
      </c>
      <c r="D205" s="38" t="s">
        <v>467</v>
      </c>
      <c r="E205" s="39" t="s">
        <v>34</v>
      </c>
      <c r="F205" s="50" t="s">
        <v>673</v>
      </c>
      <c r="G205" s="49">
        <v>45349</v>
      </c>
      <c r="H205" s="25">
        <v>33500000</v>
      </c>
      <c r="I205" s="29">
        <v>0</v>
      </c>
      <c r="J205" s="26"/>
      <c r="K205" s="27"/>
      <c r="L205" s="28">
        <f t="shared" si="5"/>
        <v>33500000</v>
      </c>
      <c r="M205" s="49">
        <v>45499</v>
      </c>
      <c r="N205" s="55" t="s">
        <v>896</v>
      </c>
      <c r="O205" s="60" t="s">
        <v>45</v>
      </c>
      <c r="P205" s="43">
        <v>1.3333333333333334E-2</v>
      </c>
    </row>
    <row r="206" spans="2:16" ht="15" x14ac:dyDescent="0.2">
      <c r="B206" s="48">
        <v>45345</v>
      </c>
      <c r="C206" s="37" t="s">
        <v>235</v>
      </c>
      <c r="D206" s="38" t="s">
        <v>468</v>
      </c>
      <c r="E206" s="39" t="s">
        <v>521</v>
      </c>
      <c r="F206" s="50" t="s">
        <v>674</v>
      </c>
      <c r="G206" s="49">
        <v>45349</v>
      </c>
      <c r="H206" s="25">
        <v>15300000</v>
      </c>
      <c r="I206" s="29">
        <v>0</v>
      </c>
      <c r="J206" s="26"/>
      <c r="K206" s="27"/>
      <c r="L206" s="28">
        <f t="shared" ref="L206:L253" si="6">+H206+J206-K206</f>
        <v>15300000</v>
      </c>
      <c r="M206" s="49">
        <v>45499</v>
      </c>
      <c r="N206" s="55" t="s">
        <v>897</v>
      </c>
      <c r="O206" s="60" t="s">
        <v>45</v>
      </c>
      <c r="P206" s="43">
        <v>1.3333333333333334E-2</v>
      </c>
    </row>
    <row r="207" spans="2:16" ht="15" x14ac:dyDescent="0.2">
      <c r="B207" s="48">
        <v>45345</v>
      </c>
      <c r="C207" s="37" t="s">
        <v>236</v>
      </c>
      <c r="D207" s="38" t="s">
        <v>469</v>
      </c>
      <c r="E207" s="39" t="s">
        <v>34</v>
      </c>
      <c r="F207" s="50" t="s">
        <v>675</v>
      </c>
      <c r="G207" s="49">
        <v>45349</v>
      </c>
      <c r="H207" s="25">
        <v>30000000</v>
      </c>
      <c r="I207" s="29">
        <v>0</v>
      </c>
      <c r="J207" s="26"/>
      <c r="K207" s="27"/>
      <c r="L207" s="28">
        <f t="shared" si="6"/>
        <v>30000000</v>
      </c>
      <c r="M207" s="49">
        <v>45499</v>
      </c>
      <c r="N207" s="55" t="s">
        <v>898</v>
      </c>
      <c r="O207" s="60" t="s">
        <v>45</v>
      </c>
      <c r="P207" s="43">
        <v>1.3333333333333334E-2</v>
      </c>
    </row>
    <row r="208" spans="2:16" ht="15" x14ac:dyDescent="0.2">
      <c r="B208" s="48">
        <v>45345</v>
      </c>
      <c r="C208" s="37" t="s">
        <v>237</v>
      </c>
      <c r="D208" s="38" t="s">
        <v>470</v>
      </c>
      <c r="E208" s="39" t="s">
        <v>34</v>
      </c>
      <c r="F208" s="50" t="s">
        <v>661</v>
      </c>
      <c r="G208" s="49">
        <v>45349</v>
      </c>
      <c r="H208" s="25">
        <v>38500000</v>
      </c>
      <c r="I208" s="29">
        <v>0</v>
      </c>
      <c r="J208" s="26"/>
      <c r="K208" s="27"/>
      <c r="L208" s="28">
        <f t="shared" si="6"/>
        <v>38500000</v>
      </c>
      <c r="M208" s="49">
        <v>45499</v>
      </c>
      <c r="N208" s="55" t="s">
        <v>899</v>
      </c>
      <c r="O208" s="60" t="s">
        <v>45</v>
      </c>
      <c r="P208" s="43">
        <v>1.3333333333333334E-2</v>
      </c>
    </row>
    <row r="209" spans="2:16" ht="15" x14ac:dyDescent="0.2">
      <c r="B209" s="48">
        <v>45345</v>
      </c>
      <c r="C209" s="37" t="s">
        <v>238</v>
      </c>
      <c r="D209" s="38" t="s">
        <v>471</v>
      </c>
      <c r="E209" s="39" t="s">
        <v>34</v>
      </c>
      <c r="F209" s="50" t="s">
        <v>661</v>
      </c>
      <c r="G209" s="49">
        <v>45349</v>
      </c>
      <c r="H209" s="25">
        <v>38500000</v>
      </c>
      <c r="I209" s="29">
        <v>0</v>
      </c>
      <c r="J209" s="26"/>
      <c r="K209" s="27"/>
      <c r="L209" s="28">
        <f t="shared" si="6"/>
        <v>38500000</v>
      </c>
      <c r="M209" s="49">
        <v>45499</v>
      </c>
      <c r="N209" s="55" t="s">
        <v>900</v>
      </c>
      <c r="O209" s="60" t="s">
        <v>45</v>
      </c>
      <c r="P209" s="43">
        <v>1.3333333333333334E-2</v>
      </c>
    </row>
    <row r="210" spans="2:16" ht="15" x14ac:dyDescent="0.2">
      <c r="B210" s="48">
        <v>45348</v>
      </c>
      <c r="C210" s="37" t="s">
        <v>239</v>
      </c>
      <c r="D210" s="38" t="s">
        <v>472</v>
      </c>
      <c r="E210" s="39" t="s">
        <v>676</v>
      </c>
      <c r="F210" s="50" t="s">
        <v>677</v>
      </c>
      <c r="G210" s="49">
        <v>45348</v>
      </c>
      <c r="H210" s="25">
        <v>5285000</v>
      </c>
      <c r="I210" s="29">
        <v>0</v>
      </c>
      <c r="J210" s="26"/>
      <c r="K210" s="27"/>
      <c r="L210" s="28">
        <f t="shared" si="6"/>
        <v>5285000</v>
      </c>
      <c r="M210" s="49">
        <v>45713</v>
      </c>
      <c r="N210" s="55" t="s">
        <v>901</v>
      </c>
      <c r="O210" s="60" t="s">
        <v>943</v>
      </c>
      <c r="P210" s="43">
        <v>8.21917808219178E-3</v>
      </c>
    </row>
    <row r="211" spans="2:16" ht="15" x14ac:dyDescent="0.2">
      <c r="B211" s="48">
        <v>45348</v>
      </c>
      <c r="C211" s="37" t="s">
        <v>239</v>
      </c>
      <c r="D211" s="38" t="s">
        <v>472</v>
      </c>
      <c r="E211" s="39" t="s">
        <v>676</v>
      </c>
      <c r="F211" s="50" t="s">
        <v>677</v>
      </c>
      <c r="G211" s="49">
        <v>45348</v>
      </c>
      <c r="H211" s="25">
        <v>257800</v>
      </c>
      <c r="I211" s="29">
        <v>0</v>
      </c>
      <c r="J211" s="26"/>
      <c r="K211" s="27"/>
      <c r="L211" s="28">
        <f t="shared" si="6"/>
        <v>257800</v>
      </c>
      <c r="M211" s="49">
        <v>45713</v>
      </c>
      <c r="N211" s="55" t="s">
        <v>901</v>
      </c>
      <c r="O211" s="60" t="s">
        <v>943</v>
      </c>
      <c r="P211" s="43">
        <v>8.21917808219178E-3</v>
      </c>
    </row>
    <row r="212" spans="2:16" ht="15" x14ac:dyDescent="0.2">
      <c r="B212" s="48">
        <v>45348</v>
      </c>
      <c r="C212" s="37" t="s">
        <v>240</v>
      </c>
      <c r="D212" s="38" t="s">
        <v>473</v>
      </c>
      <c r="E212" s="39" t="s">
        <v>34</v>
      </c>
      <c r="F212" s="38" t="s">
        <v>678</v>
      </c>
      <c r="G212" s="49">
        <v>45350</v>
      </c>
      <c r="H212" s="25">
        <v>31450000</v>
      </c>
      <c r="I212" s="29">
        <v>0</v>
      </c>
      <c r="J212" s="26"/>
      <c r="K212" s="27"/>
      <c r="L212" s="28">
        <f t="shared" si="6"/>
        <v>31450000</v>
      </c>
      <c r="M212" s="49">
        <v>45500</v>
      </c>
      <c r="N212" s="55" t="s">
        <v>902</v>
      </c>
      <c r="O212" s="60" t="s">
        <v>45</v>
      </c>
      <c r="P212" s="43">
        <v>6.6666666666666671E-3</v>
      </c>
    </row>
    <row r="213" spans="2:16" ht="15" x14ac:dyDescent="0.2">
      <c r="B213" s="48">
        <v>45348</v>
      </c>
      <c r="C213" s="37" t="s">
        <v>241</v>
      </c>
      <c r="D213" s="38" t="s">
        <v>474</v>
      </c>
      <c r="E213" s="39" t="s">
        <v>34</v>
      </c>
      <c r="F213" s="38" t="s">
        <v>679</v>
      </c>
      <c r="G213" s="49">
        <v>45358</v>
      </c>
      <c r="H213" s="25">
        <v>46686085</v>
      </c>
      <c r="I213" s="29">
        <v>0</v>
      </c>
      <c r="J213" s="26"/>
      <c r="K213" s="27"/>
      <c r="L213" s="28">
        <f t="shared" si="6"/>
        <v>46686085</v>
      </c>
      <c r="M213" s="49">
        <v>45504</v>
      </c>
      <c r="N213" s="55" t="s">
        <v>903</v>
      </c>
      <c r="O213" s="60" t="s">
        <v>45</v>
      </c>
      <c r="P213" s="43">
        <v>0</v>
      </c>
    </row>
    <row r="214" spans="2:16" ht="15" x14ac:dyDescent="0.2">
      <c r="B214" s="48">
        <v>45348</v>
      </c>
      <c r="C214" s="37" t="s">
        <v>242</v>
      </c>
      <c r="D214" s="38" t="s">
        <v>475</v>
      </c>
      <c r="E214" s="39" t="s">
        <v>34</v>
      </c>
      <c r="F214" s="38" t="s">
        <v>680</v>
      </c>
      <c r="G214" s="49">
        <v>45350</v>
      </c>
      <c r="H214" s="25">
        <v>47250000</v>
      </c>
      <c r="I214" s="29">
        <v>0</v>
      </c>
      <c r="J214" s="26"/>
      <c r="K214" s="27"/>
      <c r="L214" s="28">
        <f t="shared" si="6"/>
        <v>47250000</v>
      </c>
      <c r="M214" s="49">
        <v>45485</v>
      </c>
      <c r="N214" s="55" t="s">
        <v>904</v>
      </c>
      <c r="O214" s="60" t="s">
        <v>45</v>
      </c>
      <c r="P214" s="43">
        <v>7.4074074074074077E-3</v>
      </c>
    </row>
    <row r="215" spans="2:16" ht="15" x14ac:dyDescent="0.2">
      <c r="B215" s="48">
        <v>45345</v>
      </c>
      <c r="C215" s="37" t="s">
        <v>243</v>
      </c>
      <c r="D215" s="38" t="s">
        <v>476</v>
      </c>
      <c r="E215" s="39" t="s">
        <v>34</v>
      </c>
      <c r="F215" s="38" t="s">
        <v>681</v>
      </c>
      <c r="G215" s="49">
        <v>45349</v>
      </c>
      <c r="H215" s="25">
        <v>36846333</v>
      </c>
      <c r="I215" s="29">
        <v>0</v>
      </c>
      <c r="J215" s="26"/>
      <c r="K215" s="27"/>
      <c r="L215" s="28">
        <f t="shared" si="6"/>
        <v>36846333</v>
      </c>
      <c r="M215" s="49">
        <v>45492</v>
      </c>
      <c r="N215" s="55" t="s">
        <v>905</v>
      </c>
      <c r="O215" s="60" t="s">
        <v>45</v>
      </c>
      <c r="P215" s="43">
        <v>1.3986013986013986E-2</v>
      </c>
    </row>
    <row r="216" spans="2:16" ht="15" x14ac:dyDescent="0.2">
      <c r="B216" s="48">
        <v>45348</v>
      </c>
      <c r="C216" s="37" t="s">
        <v>244</v>
      </c>
      <c r="D216" s="38" t="s">
        <v>477</v>
      </c>
      <c r="E216" s="39" t="s">
        <v>34</v>
      </c>
      <c r="F216" s="38" t="s">
        <v>614</v>
      </c>
      <c r="G216" s="49">
        <v>45356</v>
      </c>
      <c r="H216" s="25">
        <v>31217800</v>
      </c>
      <c r="I216" s="29">
        <v>0</v>
      </c>
      <c r="J216" s="26"/>
      <c r="K216" s="27"/>
      <c r="L216" s="28">
        <f t="shared" si="6"/>
        <v>31217800</v>
      </c>
      <c r="M216" s="49">
        <v>45504</v>
      </c>
      <c r="N216" s="55" t="s">
        <v>906</v>
      </c>
      <c r="O216" s="60" t="s">
        <v>45</v>
      </c>
      <c r="P216" s="43">
        <v>0</v>
      </c>
    </row>
    <row r="217" spans="2:16" ht="15" x14ac:dyDescent="0.2">
      <c r="B217" s="48">
        <v>45348</v>
      </c>
      <c r="C217" s="37" t="s">
        <v>245</v>
      </c>
      <c r="D217" s="38" t="s">
        <v>478</v>
      </c>
      <c r="E217" s="39" t="s">
        <v>34</v>
      </c>
      <c r="F217" s="38" t="s">
        <v>682</v>
      </c>
      <c r="G217" s="49">
        <v>45350</v>
      </c>
      <c r="H217" s="25">
        <v>25000000</v>
      </c>
      <c r="I217" s="29">
        <v>0</v>
      </c>
      <c r="J217" s="26"/>
      <c r="K217" s="27"/>
      <c r="L217" s="28">
        <f t="shared" si="6"/>
        <v>25000000</v>
      </c>
      <c r="M217" s="49">
        <v>45500</v>
      </c>
      <c r="N217" s="55" t="s">
        <v>907</v>
      </c>
      <c r="O217" s="60" t="s">
        <v>45</v>
      </c>
      <c r="P217" s="43">
        <v>6.6666666666666671E-3</v>
      </c>
    </row>
    <row r="218" spans="2:16" ht="15" x14ac:dyDescent="0.2">
      <c r="B218" s="48">
        <v>45345</v>
      </c>
      <c r="C218" s="37" t="s">
        <v>246</v>
      </c>
      <c r="D218" s="38" t="s">
        <v>479</v>
      </c>
      <c r="E218" s="39" t="s">
        <v>34</v>
      </c>
      <c r="F218" s="38" t="s">
        <v>683</v>
      </c>
      <c r="G218" s="49">
        <v>45348</v>
      </c>
      <c r="H218" s="25">
        <v>40000000</v>
      </c>
      <c r="I218" s="29">
        <v>0</v>
      </c>
      <c r="J218" s="26"/>
      <c r="K218" s="27"/>
      <c r="L218" s="28">
        <f t="shared" si="6"/>
        <v>40000000</v>
      </c>
      <c r="M218" s="49">
        <v>45498</v>
      </c>
      <c r="N218" s="55" t="s">
        <v>908</v>
      </c>
      <c r="O218" s="60" t="s">
        <v>45</v>
      </c>
      <c r="P218" s="43">
        <v>0.02</v>
      </c>
    </row>
    <row r="219" spans="2:16" ht="15" x14ac:dyDescent="0.2">
      <c r="B219" s="48">
        <v>45348</v>
      </c>
      <c r="C219" s="37" t="s">
        <v>247</v>
      </c>
      <c r="D219" s="38" t="s">
        <v>480</v>
      </c>
      <c r="E219" s="39" t="s">
        <v>34</v>
      </c>
      <c r="F219" s="38" t="s">
        <v>684</v>
      </c>
      <c r="G219" s="49">
        <v>45351</v>
      </c>
      <c r="H219" s="25">
        <v>46000000</v>
      </c>
      <c r="I219" s="29">
        <v>0</v>
      </c>
      <c r="J219" s="26"/>
      <c r="K219" s="27"/>
      <c r="L219" s="28">
        <f t="shared" si="6"/>
        <v>46000000</v>
      </c>
      <c r="M219" s="49">
        <v>45501</v>
      </c>
      <c r="N219" s="55" t="s">
        <v>909</v>
      </c>
      <c r="O219" s="60" t="s">
        <v>45</v>
      </c>
      <c r="P219" s="43">
        <v>0</v>
      </c>
    </row>
    <row r="220" spans="2:16" ht="15" x14ac:dyDescent="0.2">
      <c r="B220" s="48">
        <v>45349</v>
      </c>
      <c r="C220" s="37" t="s">
        <v>248</v>
      </c>
      <c r="D220" s="38" t="s">
        <v>481</v>
      </c>
      <c r="E220" s="39" t="s">
        <v>34</v>
      </c>
      <c r="F220" s="38" t="s">
        <v>685</v>
      </c>
      <c r="G220" s="49">
        <v>45355</v>
      </c>
      <c r="H220" s="25">
        <v>31217800</v>
      </c>
      <c r="I220" s="29">
        <v>0</v>
      </c>
      <c r="J220" s="26"/>
      <c r="K220" s="27"/>
      <c r="L220" s="28">
        <f t="shared" si="6"/>
        <v>31217800</v>
      </c>
      <c r="M220" s="49">
        <v>45504</v>
      </c>
      <c r="N220" s="55" t="s">
        <v>910</v>
      </c>
      <c r="O220" s="60" t="s">
        <v>45</v>
      </c>
      <c r="P220" s="43">
        <v>0</v>
      </c>
    </row>
    <row r="221" spans="2:16" ht="15" x14ac:dyDescent="0.2">
      <c r="B221" s="48">
        <v>45348</v>
      </c>
      <c r="C221" s="37" t="s">
        <v>249</v>
      </c>
      <c r="D221" s="38" t="s">
        <v>482</v>
      </c>
      <c r="E221" s="39" t="s">
        <v>34</v>
      </c>
      <c r="F221" s="38" t="s">
        <v>686</v>
      </c>
      <c r="G221" s="49">
        <v>45355</v>
      </c>
      <c r="H221" s="25">
        <v>31217800</v>
      </c>
      <c r="I221" s="29">
        <v>0</v>
      </c>
      <c r="J221" s="26"/>
      <c r="K221" s="27"/>
      <c r="L221" s="28">
        <f t="shared" si="6"/>
        <v>31217800</v>
      </c>
      <c r="M221" s="49">
        <v>45504</v>
      </c>
      <c r="N221" s="55" t="s">
        <v>911</v>
      </c>
      <c r="O221" s="60" t="s">
        <v>45</v>
      </c>
      <c r="P221" s="43">
        <v>0</v>
      </c>
    </row>
    <row r="222" spans="2:16" ht="15" x14ac:dyDescent="0.2">
      <c r="B222" s="48">
        <v>45348</v>
      </c>
      <c r="C222" s="37" t="s">
        <v>250</v>
      </c>
      <c r="D222" s="38" t="s">
        <v>483</v>
      </c>
      <c r="E222" s="39" t="s">
        <v>34</v>
      </c>
      <c r="F222" s="38" t="s">
        <v>687</v>
      </c>
      <c r="G222" s="49">
        <v>45349</v>
      </c>
      <c r="H222" s="25">
        <v>50000000</v>
      </c>
      <c r="I222" s="29">
        <v>0</v>
      </c>
      <c r="J222" s="26"/>
      <c r="K222" s="27"/>
      <c r="L222" s="28">
        <f t="shared" si="6"/>
        <v>50000000</v>
      </c>
      <c r="M222" s="49">
        <v>45499</v>
      </c>
      <c r="N222" s="55" t="s">
        <v>912</v>
      </c>
      <c r="O222" s="60" t="s">
        <v>45</v>
      </c>
      <c r="P222" s="43">
        <v>1.3333333333333334E-2</v>
      </c>
    </row>
    <row r="223" spans="2:16" ht="15" x14ac:dyDescent="0.2">
      <c r="B223" s="48">
        <v>45349</v>
      </c>
      <c r="C223" s="37" t="s">
        <v>251</v>
      </c>
      <c r="D223" s="38" t="s">
        <v>484</v>
      </c>
      <c r="E223" s="39" t="s">
        <v>521</v>
      </c>
      <c r="F223" s="38" t="s">
        <v>688</v>
      </c>
      <c r="G223" s="49">
        <v>45350</v>
      </c>
      <c r="H223" s="25">
        <v>15250000</v>
      </c>
      <c r="I223" s="29">
        <v>0</v>
      </c>
      <c r="J223" s="26"/>
      <c r="K223" s="27"/>
      <c r="L223" s="28">
        <f t="shared" si="6"/>
        <v>15250000</v>
      </c>
      <c r="M223" s="49">
        <v>45500</v>
      </c>
      <c r="N223" s="55" t="s">
        <v>913</v>
      </c>
      <c r="O223" s="60" t="s">
        <v>45</v>
      </c>
      <c r="P223" s="43">
        <v>6.6666666666666671E-3</v>
      </c>
    </row>
    <row r="224" spans="2:16" ht="15" x14ac:dyDescent="0.2">
      <c r="B224" s="48">
        <v>45348</v>
      </c>
      <c r="C224" s="37" t="s">
        <v>252</v>
      </c>
      <c r="D224" s="38" t="s">
        <v>485</v>
      </c>
      <c r="E224" s="39" t="s">
        <v>34</v>
      </c>
      <c r="F224" s="38" t="s">
        <v>689</v>
      </c>
      <c r="G224" s="49">
        <v>45349</v>
      </c>
      <c r="H224" s="25">
        <v>29200000</v>
      </c>
      <c r="I224" s="29">
        <v>0</v>
      </c>
      <c r="J224" s="26"/>
      <c r="K224" s="27"/>
      <c r="L224" s="28">
        <f t="shared" si="6"/>
        <v>29200000</v>
      </c>
      <c r="M224" s="49">
        <v>45469</v>
      </c>
      <c r="N224" s="55" t="s">
        <v>914</v>
      </c>
      <c r="O224" s="60" t="s">
        <v>45</v>
      </c>
      <c r="P224" s="43">
        <v>1.6666666666666666E-2</v>
      </c>
    </row>
    <row r="225" spans="2:16" ht="15" x14ac:dyDescent="0.2">
      <c r="B225" s="48">
        <v>45349</v>
      </c>
      <c r="C225" s="37" t="s">
        <v>253</v>
      </c>
      <c r="D225" s="38" t="s">
        <v>486</v>
      </c>
      <c r="E225" s="39" t="s">
        <v>34</v>
      </c>
      <c r="F225" s="38" t="s">
        <v>690</v>
      </c>
      <c r="G225" s="49">
        <v>45352</v>
      </c>
      <c r="H225" s="25">
        <v>35436425</v>
      </c>
      <c r="I225" s="29">
        <v>0</v>
      </c>
      <c r="J225" s="26"/>
      <c r="K225" s="27"/>
      <c r="L225" s="28">
        <f t="shared" si="6"/>
        <v>35436425</v>
      </c>
      <c r="M225" s="49">
        <v>45504</v>
      </c>
      <c r="N225" s="55" t="s">
        <v>915</v>
      </c>
      <c r="O225" s="60" t="s">
        <v>45</v>
      </c>
      <c r="P225" s="43">
        <v>0</v>
      </c>
    </row>
    <row r="226" spans="2:16" ht="15" x14ac:dyDescent="0.2">
      <c r="B226" s="48">
        <v>45349</v>
      </c>
      <c r="C226" s="37" t="s">
        <v>254</v>
      </c>
      <c r="D226" s="38" t="s">
        <v>487</v>
      </c>
      <c r="E226" s="39" t="s">
        <v>34</v>
      </c>
      <c r="F226" s="38" t="s">
        <v>655</v>
      </c>
      <c r="G226" s="49">
        <v>45352</v>
      </c>
      <c r="H226" s="25">
        <v>31217800</v>
      </c>
      <c r="I226" s="29">
        <v>0</v>
      </c>
      <c r="J226" s="26"/>
      <c r="K226" s="27"/>
      <c r="L226" s="28">
        <f t="shared" si="6"/>
        <v>31217800</v>
      </c>
      <c r="M226" s="49">
        <v>45504</v>
      </c>
      <c r="N226" s="55" t="s">
        <v>916</v>
      </c>
      <c r="O226" s="60" t="s">
        <v>45</v>
      </c>
      <c r="P226" s="43">
        <v>0</v>
      </c>
    </row>
    <row r="227" spans="2:16" ht="15" x14ac:dyDescent="0.2">
      <c r="B227" s="48">
        <v>45349</v>
      </c>
      <c r="C227" s="37" t="s">
        <v>255</v>
      </c>
      <c r="D227" s="38" t="s">
        <v>488</v>
      </c>
      <c r="E227" s="39" t="s">
        <v>34</v>
      </c>
      <c r="F227" s="38" t="s">
        <v>691</v>
      </c>
      <c r="G227" s="49">
        <v>45352</v>
      </c>
      <c r="H227" s="25">
        <v>31217800</v>
      </c>
      <c r="I227" s="29">
        <v>0</v>
      </c>
      <c r="J227" s="26"/>
      <c r="K227" s="27"/>
      <c r="L227" s="28">
        <f t="shared" si="6"/>
        <v>31217800</v>
      </c>
      <c r="M227" s="49">
        <v>45504</v>
      </c>
      <c r="N227" s="55" t="s">
        <v>917</v>
      </c>
      <c r="O227" s="60" t="s">
        <v>45</v>
      </c>
      <c r="P227" s="43">
        <v>0</v>
      </c>
    </row>
    <row r="228" spans="2:16" ht="15" x14ac:dyDescent="0.2">
      <c r="B228" s="48">
        <v>45350</v>
      </c>
      <c r="C228" s="37" t="s">
        <v>256</v>
      </c>
      <c r="D228" s="38" t="s">
        <v>489</v>
      </c>
      <c r="E228" s="39" t="s">
        <v>34</v>
      </c>
      <c r="F228" s="38" t="s">
        <v>692</v>
      </c>
      <c r="G228" s="49">
        <v>45351</v>
      </c>
      <c r="H228" s="25">
        <v>30762667</v>
      </c>
      <c r="I228" s="29">
        <v>0</v>
      </c>
      <c r="J228" s="26"/>
      <c r="K228" s="27"/>
      <c r="L228" s="28">
        <f t="shared" si="6"/>
        <v>30762667</v>
      </c>
      <c r="M228" s="49">
        <v>45479</v>
      </c>
      <c r="N228" s="55" t="s">
        <v>918</v>
      </c>
      <c r="O228" s="60" t="s">
        <v>45</v>
      </c>
      <c r="P228" s="43">
        <v>0</v>
      </c>
    </row>
    <row r="229" spans="2:16" ht="15" x14ac:dyDescent="0.2">
      <c r="B229" s="48">
        <v>45349</v>
      </c>
      <c r="C229" s="37" t="s">
        <v>257</v>
      </c>
      <c r="D229" s="38" t="s">
        <v>490</v>
      </c>
      <c r="E229" s="39" t="s">
        <v>34</v>
      </c>
      <c r="F229" s="38" t="s">
        <v>693</v>
      </c>
      <c r="G229" s="49">
        <v>45352</v>
      </c>
      <c r="H229" s="25">
        <v>35436425</v>
      </c>
      <c r="I229" s="29">
        <v>0</v>
      </c>
      <c r="J229" s="26"/>
      <c r="K229" s="27"/>
      <c r="L229" s="28">
        <f t="shared" si="6"/>
        <v>35436425</v>
      </c>
      <c r="M229" s="49">
        <v>45504</v>
      </c>
      <c r="N229" s="55" t="s">
        <v>919</v>
      </c>
      <c r="O229" s="60" t="s">
        <v>45</v>
      </c>
      <c r="P229" s="43">
        <v>0</v>
      </c>
    </row>
    <row r="230" spans="2:16" ht="15" x14ac:dyDescent="0.2">
      <c r="B230" s="48">
        <v>45349</v>
      </c>
      <c r="C230" s="37" t="s">
        <v>258</v>
      </c>
      <c r="D230" s="38" t="s">
        <v>491</v>
      </c>
      <c r="E230" s="39" t="s">
        <v>34</v>
      </c>
      <c r="F230" s="38" t="s">
        <v>694</v>
      </c>
      <c r="G230" s="49">
        <v>45352</v>
      </c>
      <c r="H230" s="25">
        <v>34200000</v>
      </c>
      <c r="I230" s="29">
        <v>0</v>
      </c>
      <c r="J230" s="26"/>
      <c r="K230" s="27"/>
      <c r="L230" s="28">
        <f t="shared" si="6"/>
        <v>34200000</v>
      </c>
      <c r="M230" s="49">
        <v>45488</v>
      </c>
      <c r="N230" s="55" t="s">
        <v>920</v>
      </c>
      <c r="O230" s="60" t="s">
        <v>45</v>
      </c>
      <c r="P230" s="43">
        <v>0</v>
      </c>
    </row>
    <row r="231" spans="2:16" ht="15" x14ac:dyDescent="0.2">
      <c r="B231" s="48">
        <v>45349</v>
      </c>
      <c r="C231" s="37" t="s">
        <v>259</v>
      </c>
      <c r="D231" s="38" t="s">
        <v>492</v>
      </c>
      <c r="E231" s="39" t="s">
        <v>34</v>
      </c>
      <c r="F231" s="38" t="s">
        <v>695</v>
      </c>
      <c r="G231" s="49">
        <v>45350</v>
      </c>
      <c r="H231" s="25">
        <v>37066667</v>
      </c>
      <c r="I231" s="29">
        <v>0</v>
      </c>
      <c r="J231" s="26"/>
      <c r="K231" s="27"/>
      <c r="L231" s="28">
        <f t="shared" si="6"/>
        <v>37066667</v>
      </c>
      <c r="M231" s="49">
        <v>45489</v>
      </c>
      <c r="N231" s="55" t="s">
        <v>921</v>
      </c>
      <c r="O231" s="60" t="s">
        <v>45</v>
      </c>
      <c r="P231" s="43">
        <v>7.1942446043165471E-3</v>
      </c>
    </row>
    <row r="232" spans="2:16" ht="15" x14ac:dyDescent="0.2">
      <c r="B232" s="48">
        <v>45349</v>
      </c>
      <c r="C232" s="37" t="s">
        <v>260</v>
      </c>
      <c r="D232" s="38" t="s">
        <v>493</v>
      </c>
      <c r="E232" s="39" t="s">
        <v>34</v>
      </c>
      <c r="F232" s="38" t="s">
        <v>696</v>
      </c>
      <c r="G232" s="49">
        <v>45350</v>
      </c>
      <c r="H232" s="25">
        <v>30920000</v>
      </c>
      <c r="I232" s="29">
        <v>0</v>
      </c>
      <c r="J232" s="26"/>
      <c r="K232" s="27"/>
      <c r="L232" s="28">
        <f t="shared" si="6"/>
        <v>30920000</v>
      </c>
      <c r="M232" s="49">
        <v>45470</v>
      </c>
      <c r="N232" s="55" t="s">
        <v>922</v>
      </c>
      <c r="O232" s="60" t="s">
        <v>45</v>
      </c>
      <c r="P232" s="43">
        <v>8.3333333333333332E-3</v>
      </c>
    </row>
    <row r="233" spans="2:16" ht="15" x14ac:dyDescent="0.2">
      <c r="B233" s="48">
        <v>45349</v>
      </c>
      <c r="C233" s="37" t="s">
        <v>261</v>
      </c>
      <c r="D233" s="38" t="s">
        <v>494</v>
      </c>
      <c r="E233" s="39" t="s">
        <v>34</v>
      </c>
      <c r="F233" s="38" t="s">
        <v>697</v>
      </c>
      <c r="G233" s="49">
        <v>45352</v>
      </c>
      <c r="H233" s="25">
        <v>31217800</v>
      </c>
      <c r="I233" s="29">
        <v>0</v>
      </c>
      <c r="J233" s="26"/>
      <c r="K233" s="27"/>
      <c r="L233" s="28">
        <f t="shared" si="6"/>
        <v>31217800</v>
      </c>
      <c r="M233" s="49">
        <v>45504</v>
      </c>
      <c r="N233" s="55" t="s">
        <v>923</v>
      </c>
      <c r="O233" s="60" t="s">
        <v>45</v>
      </c>
      <c r="P233" s="43">
        <v>0</v>
      </c>
    </row>
    <row r="234" spans="2:16" ht="15" x14ac:dyDescent="0.2">
      <c r="B234" s="48">
        <v>45350</v>
      </c>
      <c r="C234" s="37" t="s">
        <v>262</v>
      </c>
      <c r="D234" s="38" t="s">
        <v>495</v>
      </c>
      <c r="E234" s="39" t="s">
        <v>34</v>
      </c>
      <c r="F234" s="38" t="s">
        <v>698</v>
      </c>
      <c r="G234" s="49">
        <v>45352</v>
      </c>
      <c r="H234" s="25">
        <v>30800000</v>
      </c>
      <c r="I234" s="29">
        <v>0</v>
      </c>
      <c r="J234" s="26"/>
      <c r="K234" s="27"/>
      <c r="L234" s="28">
        <f t="shared" si="6"/>
        <v>30800000</v>
      </c>
      <c r="M234" s="49">
        <v>45473</v>
      </c>
      <c r="N234" s="55" t="s">
        <v>924</v>
      </c>
      <c r="O234" s="60" t="s">
        <v>45</v>
      </c>
      <c r="P234" s="43">
        <v>0</v>
      </c>
    </row>
    <row r="235" spans="2:16" ht="15" x14ac:dyDescent="0.2">
      <c r="B235" s="48">
        <v>45349</v>
      </c>
      <c r="C235" s="37" t="s">
        <v>263</v>
      </c>
      <c r="D235" s="38" t="s">
        <v>496</v>
      </c>
      <c r="E235" s="39" t="s">
        <v>34</v>
      </c>
      <c r="F235" s="38" t="s">
        <v>699</v>
      </c>
      <c r="G235" s="49">
        <v>45350</v>
      </c>
      <c r="H235" s="25">
        <v>30920000</v>
      </c>
      <c r="I235" s="29">
        <v>0</v>
      </c>
      <c r="J235" s="26"/>
      <c r="K235" s="27"/>
      <c r="L235" s="28">
        <f t="shared" si="6"/>
        <v>30920000</v>
      </c>
      <c r="M235" s="49">
        <v>45470</v>
      </c>
      <c r="N235" s="55" t="s">
        <v>925</v>
      </c>
      <c r="O235" s="60" t="s">
        <v>45</v>
      </c>
      <c r="P235" s="43">
        <v>8.3333333333333332E-3</v>
      </c>
    </row>
    <row r="236" spans="2:16" ht="15" x14ac:dyDescent="0.2">
      <c r="B236" s="48">
        <v>45350</v>
      </c>
      <c r="C236" s="37" t="s">
        <v>264</v>
      </c>
      <c r="D236" s="38" t="s">
        <v>497</v>
      </c>
      <c r="E236" s="39" t="s">
        <v>34</v>
      </c>
      <c r="F236" s="50" t="s">
        <v>700</v>
      </c>
      <c r="G236" s="49">
        <v>45357</v>
      </c>
      <c r="H236" s="25">
        <v>30000000</v>
      </c>
      <c r="I236" s="29">
        <v>0</v>
      </c>
      <c r="J236" s="26"/>
      <c r="K236" s="27"/>
      <c r="L236" s="28">
        <f t="shared" si="6"/>
        <v>30000000</v>
      </c>
      <c r="M236" s="49">
        <v>45504</v>
      </c>
      <c r="N236" s="55" t="s">
        <v>926</v>
      </c>
      <c r="O236" s="60" t="s">
        <v>45</v>
      </c>
      <c r="P236" s="43">
        <v>0</v>
      </c>
    </row>
    <row r="237" spans="2:16" ht="15" x14ac:dyDescent="0.2">
      <c r="B237" s="48">
        <v>45350</v>
      </c>
      <c r="C237" s="37" t="s">
        <v>265</v>
      </c>
      <c r="D237" s="38" t="s">
        <v>498</v>
      </c>
      <c r="E237" s="39" t="s">
        <v>34</v>
      </c>
      <c r="F237" s="50" t="s">
        <v>655</v>
      </c>
      <c r="G237" s="49">
        <v>45352</v>
      </c>
      <c r="H237" s="25">
        <v>31217800</v>
      </c>
      <c r="I237" s="29">
        <v>0</v>
      </c>
      <c r="J237" s="26"/>
      <c r="K237" s="27"/>
      <c r="L237" s="28">
        <f t="shared" si="6"/>
        <v>31217800</v>
      </c>
      <c r="M237" s="49">
        <v>45504</v>
      </c>
      <c r="N237" s="55" t="s">
        <v>927</v>
      </c>
      <c r="O237" s="60" t="s">
        <v>45</v>
      </c>
      <c r="P237" s="43">
        <v>0</v>
      </c>
    </row>
    <row r="238" spans="2:16" ht="15" x14ac:dyDescent="0.2">
      <c r="B238" s="48">
        <v>45350</v>
      </c>
      <c r="C238" s="37" t="s">
        <v>266</v>
      </c>
      <c r="D238" s="38" t="s">
        <v>499</v>
      </c>
      <c r="E238" s="39" t="s">
        <v>34</v>
      </c>
      <c r="F238" s="50" t="s">
        <v>697</v>
      </c>
      <c r="G238" s="49">
        <v>45352</v>
      </c>
      <c r="H238" s="25">
        <v>31217800</v>
      </c>
      <c r="I238" s="29">
        <v>0</v>
      </c>
      <c r="J238" s="26"/>
      <c r="K238" s="27"/>
      <c r="L238" s="28">
        <f t="shared" si="6"/>
        <v>31217800</v>
      </c>
      <c r="M238" s="49">
        <v>45504</v>
      </c>
      <c r="N238" s="55" t="s">
        <v>928</v>
      </c>
      <c r="O238" s="60" t="s">
        <v>45</v>
      </c>
      <c r="P238" s="43">
        <v>0</v>
      </c>
    </row>
    <row r="239" spans="2:16" ht="15" x14ac:dyDescent="0.2">
      <c r="B239" s="48">
        <v>45350</v>
      </c>
      <c r="C239" s="37" t="s">
        <v>267</v>
      </c>
      <c r="D239" s="38" t="s">
        <v>500</v>
      </c>
      <c r="E239" s="39" t="s">
        <v>34</v>
      </c>
      <c r="F239" s="50" t="s">
        <v>701</v>
      </c>
      <c r="G239" s="49">
        <v>45355</v>
      </c>
      <c r="H239" s="25">
        <v>41200000</v>
      </c>
      <c r="I239" s="29">
        <v>0</v>
      </c>
      <c r="J239" s="26"/>
      <c r="K239" s="27"/>
      <c r="L239" s="28">
        <f t="shared" si="6"/>
        <v>41200000</v>
      </c>
      <c r="M239" s="49">
        <v>45504</v>
      </c>
      <c r="N239" s="55" t="s">
        <v>929</v>
      </c>
      <c r="O239" s="60" t="s">
        <v>45</v>
      </c>
      <c r="P239" s="43">
        <v>0</v>
      </c>
    </row>
    <row r="240" spans="2:16" ht="15" x14ac:dyDescent="0.2">
      <c r="B240" s="48">
        <v>45350</v>
      </c>
      <c r="C240" s="37" t="s">
        <v>268</v>
      </c>
      <c r="D240" s="38" t="s">
        <v>501</v>
      </c>
      <c r="E240" s="39" t="s">
        <v>34</v>
      </c>
      <c r="F240" s="50" t="s">
        <v>702</v>
      </c>
      <c r="G240" s="49">
        <v>45357</v>
      </c>
      <c r="H240" s="25">
        <v>35020000</v>
      </c>
      <c r="I240" s="29">
        <v>0</v>
      </c>
      <c r="J240" s="26"/>
      <c r="K240" s="27"/>
      <c r="L240" s="28">
        <f t="shared" si="6"/>
        <v>35020000</v>
      </c>
      <c r="M240" s="49">
        <v>45473</v>
      </c>
      <c r="N240" s="55" t="s">
        <v>930</v>
      </c>
      <c r="O240" s="60" t="s">
        <v>45</v>
      </c>
      <c r="P240" s="43">
        <v>0</v>
      </c>
    </row>
    <row r="241" spans="2:16" ht="15" x14ac:dyDescent="0.2">
      <c r="B241" s="48">
        <v>45350</v>
      </c>
      <c r="C241" s="37" t="s">
        <v>269</v>
      </c>
      <c r="D241" s="38" t="s">
        <v>502</v>
      </c>
      <c r="E241" s="39" t="s">
        <v>34</v>
      </c>
      <c r="F241" s="50" t="s">
        <v>646</v>
      </c>
      <c r="G241" s="49">
        <v>45352</v>
      </c>
      <c r="H241" s="25">
        <v>31217800</v>
      </c>
      <c r="I241" s="29">
        <v>0</v>
      </c>
      <c r="J241" s="26"/>
      <c r="K241" s="27"/>
      <c r="L241" s="28">
        <f t="shared" si="6"/>
        <v>31217800</v>
      </c>
      <c r="M241" s="49">
        <v>45504</v>
      </c>
      <c r="N241" s="55" t="s">
        <v>931</v>
      </c>
      <c r="O241" s="60" t="s">
        <v>45</v>
      </c>
      <c r="P241" s="43">
        <v>0</v>
      </c>
    </row>
    <row r="242" spans="2:16" ht="15" x14ac:dyDescent="0.2">
      <c r="B242" s="48">
        <v>45350</v>
      </c>
      <c r="C242" s="37" t="s">
        <v>270</v>
      </c>
      <c r="D242" s="38" t="s">
        <v>503</v>
      </c>
      <c r="E242" s="39" t="s">
        <v>34</v>
      </c>
      <c r="F242" s="50" t="s">
        <v>703</v>
      </c>
      <c r="G242" s="49">
        <v>45352</v>
      </c>
      <c r="H242" s="25">
        <v>31217800</v>
      </c>
      <c r="I242" s="29">
        <v>0</v>
      </c>
      <c r="J242" s="26"/>
      <c r="K242" s="27"/>
      <c r="L242" s="28">
        <f t="shared" si="6"/>
        <v>31217800</v>
      </c>
      <c r="M242" s="49">
        <v>45504</v>
      </c>
      <c r="N242" s="55" t="s">
        <v>932</v>
      </c>
      <c r="O242" s="60" t="s">
        <v>45</v>
      </c>
      <c r="P242" s="43">
        <v>0</v>
      </c>
    </row>
    <row r="243" spans="2:16" ht="15" x14ac:dyDescent="0.2">
      <c r="B243" s="48">
        <v>45351</v>
      </c>
      <c r="C243" s="37" t="s">
        <v>271</v>
      </c>
      <c r="D243" s="38" t="s">
        <v>504</v>
      </c>
      <c r="E243" s="39" t="s">
        <v>34</v>
      </c>
      <c r="F243" s="50" t="s">
        <v>646</v>
      </c>
      <c r="G243" s="49">
        <v>45355</v>
      </c>
      <c r="H243" s="25">
        <v>31217800</v>
      </c>
      <c r="I243" s="29">
        <v>0</v>
      </c>
      <c r="J243" s="26"/>
      <c r="K243" s="27"/>
      <c r="L243" s="28">
        <f t="shared" si="6"/>
        <v>31217800</v>
      </c>
      <c r="M243" s="49">
        <v>45504</v>
      </c>
      <c r="N243" s="55" t="s">
        <v>933</v>
      </c>
      <c r="O243" s="60" t="s">
        <v>45</v>
      </c>
      <c r="P243" s="43">
        <v>0</v>
      </c>
    </row>
    <row r="244" spans="2:16" ht="15" x14ac:dyDescent="0.2">
      <c r="B244" s="48">
        <v>45351</v>
      </c>
      <c r="C244" s="37" t="s">
        <v>272</v>
      </c>
      <c r="D244" s="38" t="s">
        <v>505</v>
      </c>
      <c r="E244" s="39" t="s">
        <v>34</v>
      </c>
      <c r="F244" s="50" t="s">
        <v>646</v>
      </c>
      <c r="G244" s="49">
        <v>45355</v>
      </c>
      <c r="H244" s="25">
        <v>31217800</v>
      </c>
      <c r="I244" s="29">
        <v>0</v>
      </c>
      <c r="J244" s="26"/>
      <c r="K244" s="27"/>
      <c r="L244" s="28">
        <f t="shared" si="6"/>
        <v>31217800</v>
      </c>
      <c r="M244" s="49">
        <v>45504</v>
      </c>
      <c r="N244" s="55" t="s">
        <v>934</v>
      </c>
      <c r="O244" s="60" t="s">
        <v>45</v>
      </c>
      <c r="P244" s="43">
        <v>0</v>
      </c>
    </row>
    <row r="245" spans="2:16" ht="15" x14ac:dyDescent="0.2">
      <c r="B245" s="48">
        <v>45350</v>
      </c>
      <c r="C245" s="37" t="s">
        <v>273</v>
      </c>
      <c r="D245" s="38" t="s">
        <v>506</v>
      </c>
      <c r="E245" s="39" t="s">
        <v>34</v>
      </c>
      <c r="F245" s="50" t="s">
        <v>704</v>
      </c>
      <c r="G245" s="49">
        <v>45352</v>
      </c>
      <c r="H245" s="25">
        <v>34000000</v>
      </c>
      <c r="I245" s="29">
        <v>0</v>
      </c>
      <c r="J245" s="26"/>
      <c r="K245" s="27"/>
      <c r="L245" s="28">
        <f t="shared" si="6"/>
        <v>34000000</v>
      </c>
      <c r="M245" s="49">
        <v>45473</v>
      </c>
      <c r="N245" s="55" t="s">
        <v>935</v>
      </c>
      <c r="O245" s="60" t="s">
        <v>45</v>
      </c>
      <c r="P245" s="43">
        <v>0</v>
      </c>
    </row>
    <row r="246" spans="2:16" ht="15" x14ac:dyDescent="0.2">
      <c r="B246" s="48">
        <v>45350</v>
      </c>
      <c r="C246" s="37" t="s">
        <v>274</v>
      </c>
      <c r="D246" s="38" t="s">
        <v>507</v>
      </c>
      <c r="E246" s="39" t="s">
        <v>34</v>
      </c>
      <c r="F246" s="50" t="s">
        <v>705</v>
      </c>
      <c r="G246" s="49">
        <v>45356</v>
      </c>
      <c r="H246" s="25">
        <v>26780000</v>
      </c>
      <c r="I246" s="29">
        <v>0</v>
      </c>
      <c r="J246" s="26"/>
      <c r="K246" s="27"/>
      <c r="L246" s="28">
        <f t="shared" si="6"/>
        <v>26780000</v>
      </c>
      <c r="M246" s="49">
        <v>45473</v>
      </c>
      <c r="N246" s="55" t="s">
        <v>936</v>
      </c>
      <c r="O246" s="60" t="s">
        <v>45</v>
      </c>
      <c r="P246" s="43">
        <v>0</v>
      </c>
    </row>
    <row r="247" spans="2:16" ht="15" x14ac:dyDescent="0.2">
      <c r="B247" s="48">
        <v>45350</v>
      </c>
      <c r="C247" s="37" t="s">
        <v>275</v>
      </c>
      <c r="D247" s="38" t="s">
        <v>508</v>
      </c>
      <c r="E247" s="39" t="s">
        <v>34</v>
      </c>
      <c r="F247" s="50" t="s">
        <v>646</v>
      </c>
      <c r="G247" s="49">
        <v>45352</v>
      </c>
      <c r="H247" s="25">
        <v>31217800</v>
      </c>
      <c r="I247" s="29">
        <v>0</v>
      </c>
      <c r="J247" s="26"/>
      <c r="K247" s="27"/>
      <c r="L247" s="28">
        <f t="shared" si="6"/>
        <v>31217800</v>
      </c>
      <c r="M247" s="49">
        <v>45504</v>
      </c>
      <c r="N247" s="55" t="s">
        <v>937</v>
      </c>
      <c r="O247" s="60" t="s">
        <v>45</v>
      </c>
      <c r="P247" s="43">
        <v>0</v>
      </c>
    </row>
    <row r="248" spans="2:16" ht="15" x14ac:dyDescent="0.2">
      <c r="B248" s="48">
        <v>45351</v>
      </c>
      <c r="C248" s="37" t="s">
        <v>276</v>
      </c>
      <c r="D248" s="38" t="s">
        <v>509</v>
      </c>
      <c r="E248" s="39" t="s">
        <v>34</v>
      </c>
      <c r="F248" s="50" t="s">
        <v>655</v>
      </c>
      <c r="G248" s="49">
        <v>45355</v>
      </c>
      <c r="H248" s="25">
        <v>31217800</v>
      </c>
      <c r="I248" s="29">
        <v>0</v>
      </c>
      <c r="J248" s="26"/>
      <c r="K248" s="27"/>
      <c r="L248" s="28">
        <f t="shared" si="6"/>
        <v>31217800</v>
      </c>
      <c r="M248" s="49">
        <v>45504</v>
      </c>
      <c r="N248" s="55" t="s">
        <v>938</v>
      </c>
      <c r="O248" s="60" t="s">
        <v>45</v>
      </c>
      <c r="P248" s="43">
        <v>0</v>
      </c>
    </row>
    <row r="249" spans="2:16" ht="15" x14ac:dyDescent="0.2">
      <c r="B249" s="48">
        <v>45351</v>
      </c>
      <c r="C249" s="37" t="s">
        <v>277</v>
      </c>
      <c r="D249" s="38" t="s">
        <v>510</v>
      </c>
      <c r="E249" s="39" t="s">
        <v>34</v>
      </c>
      <c r="F249" s="50" t="s">
        <v>655</v>
      </c>
      <c r="G249" s="49">
        <v>45355</v>
      </c>
      <c r="H249" s="25">
        <v>31217800</v>
      </c>
      <c r="I249" s="29">
        <v>0</v>
      </c>
      <c r="J249" s="26"/>
      <c r="K249" s="27"/>
      <c r="L249" s="28">
        <f t="shared" si="6"/>
        <v>31217800</v>
      </c>
      <c r="M249" s="49">
        <v>45504</v>
      </c>
      <c r="N249" s="55" t="s">
        <v>939</v>
      </c>
      <c r="O249" s="60" t="s">
        <v>45</v>
      </c>
      <c r="P249" s="43">
        <v>0</v>
      </c>
    </row>
    <row r="250" spans="2:16" ht="15" x14ac:dyDescent="0.2">
      <c r="B250" s="48">
        <v>45351</v>
      </c>
      <c r="C250" s="37" t="s">
        <v>278</v>
      </c>
      <c r="D250" s="38" t="s">
        <v>511</v>
      </c>
      <c r="E250" s="39" t="s">
        <v>34</v>
      </c>
      <c r="F250" s="50" t="s">
        <v>706</v>
      </c>
      <c r="G250" s="49">
        <v>45352</v>
      </c>
      <c r="H250" s="25">
        <v>32000000</v>
      </c>
      <c r="I250" s="29">
        <v>0</v>
      </c>
      <c r="J250" s="26"/>
      <c r="K250" s="27"/>
      <c r="L250" s="28">
        <f t="shared" si="6"/>
        <v>32000000</v>
      </c>
      <c r="M250" s="49">
        <v>45473</v>
      </c>
      <c r="N250" s="55" t="s">
        <v>940</v>
      </c>
      <c r="O250" s="60" t="s">
        <v>45</v>
      </c>
      <c r="P250" s="43">
        <v>0</v>
      </c>
    </row>
    <row r="251" spans="2:16" x14ac:dyDescent="0.2">
      <c r="B251" s="48">
        <v>45350</v>
      </c>
      <c r="C251" s="37" t="s">
        <v>279</v>
      </c>
      <c r="D251" s="38" t="s">
        <v>512</v>
      </c>
      <c r="E251" s="39" t="s">
        <v>707</v>
      </c>
      <c r="F251" s="50" t="s">
        <v>708</v>
      </c>
      <c r="G251" s="49">
        <v>45358</v>
      </c>
      <c r="H251" s="25">
        <v>707933105.70000005</v>
      </c>
      <c r="I251" s="29">
        <v>0</v>
      </c>
      <c r="J251" s="26"/>
      <c r="K251" s="27"/>
      <c r="L251" s="28">
        <f t="shared" si="6"/>
        <v>707933105.70000005</v>
      </c>
      <c r="M251" s="49">
        <v>45694</v>
      </c>
      <c r="N251" s="52" t="s">
        <v>941</v>
      </c>
      <c r="O251" s="60" t="s">
        <v>45</v>
      </c>
      <c r="P251" s="43">
        <v>0</v>
      </c>
    </row>
    <row r="252" spans="2:16" x14ac:dyDescent="0.2">
      <c r="B252" s="48">
        <v>45350</v>
      </c>
      <c r="C252" s="37" t="s">
        <v>280</v>
      </c>
      <c r="D252" s="38" t="s">
        <v>513</v>
      </c>
      <c r="E252" s="39" t="s">
        <v>707</v>
      </c>
      <c r="F252" s="50" t="s">
        <v>709</v>
      </c>
      <c r="G252" s="49">
        <v>45358</v>
      </c>
      <c r="H252" s="25">
        <v>60978464</v>
      </c>
      <c r="I252" s="29">
        <v>0</v>
      </c>
      <c r="J252" s="26"/>
      <c r="K252" s="27"/>
      <c r="L252" s="28">
        <f t="shared" si="6"/>
        <v>60978464</v>
      </c>
      <c r="M252" s="49">
        <v>45541</v>
      </c>
      <c r="N252" s="52" t="s">
        <v>942</v>
      </c>
      <c r="O252" s="60" t="s">
        <v>943</v>
      </c>
      <c r="P252" s="43">
        <v>0</v>
      </c>
    </row>
    <row r="253" spans="2:16" x14ac:dyDescent="0.2">
      <c r="B253" s="48">
        <v>45350</v>
      </c>
      <c r="C253" s="37" t="s">
        <v>280</v>
      </c>
      <c r="D253" s="38" t="s">
        <v>513</v>
      </c>
      <c r="E253" s="39" t="s">
        <v>707</v>
      </c>
      <c r="F253" s="50" t="s">
        <v>709</v>
      </c>
      <c r="G253" s="49">
        <v>45358</v>
      </c>
      <c r="H253" s="25">
        <v>303570071</v>
      </c>
      <c r="I253" s="29">
        <v>0</v>
      </c>
      <c r="J253" s="26"/>
      <c r="K253" s="27"/>
      <c r="L253" s="28">
        <f t="shared" si="6"/>
        <v>303570071</v>
      </c>
      <c r="M253" s="49">
        <v>45541</v>
      </c>
      <c r="N253" s="52" t="s">
        <v>942</v>
      </c>
      <c r="O253" s="60" t="s">
        <v>943</v>
      </c>
      <c r="P253" s="43">
        <v>0</v>
      </c>
    </row>
  </sheetData>
  <autoFilter ref="B12:Q18" xr:uid="{00000000-0009-0000-0000-000000000000}"/>
  <mergeCells count="7">
    <mergeCell ref="H8:K8"/>
    <mergeCell ref="H2:K2"/>
    <mergeCell ref="H3:K3"/>
    <mergeCell ref="H4:K4"/>
    <mergeCell ref="H5:K5"/>
    <mergeCell ref="H6:K6"/>
    <mergeCell ref="H7:K7"/>
  </mergeCells>
  <conditionalFormatting sqref="C13:C253">
    <cfRule type="duplicateValues" dxfId="3" priority="4"/>
  </conditionalFormatting>
  <conditionalFormatting sqref="D13:D253">
    <cfRule type="duplicateValues" dxfId="2" priority="3"/>
  </conditionalFormatting>
  <conditionalFormatting sqref="N117:N118 N13:N14 N16:N111 N122:N130 N113 N115 N120 N132:N176 N178:N253">
    <cfRule type="duplicateValues" dxfId="1" priority="2"/>
  </conditionalFormatting>
  <conditionalFormatting sqref="N177">
    <cfRule type="duplicateValues" dxfId="0" priority="1"/>
  </conditionalFormatting>
  <hyperlinks>
    <hyperlink ref="N13" r:id="rId1" xr:uid="{960BCB1F-79C7-4B26-87B4-69212DAA1DB0}"/>
    <hyperlink ref="N14" r:id="rId2" xr:uid="{EEFC8B10-EDD8-46F5-9B9C-603238C91EF7}"/>
    <hyperlink ref="N16" r:id="rId3" xr:uid="{1748B196-B566-4206-9917-57E215BD367A}"/>
    <hyperlink ref="N17" r:id="rId4" xr:uid="{F0ABC753-56ED-415E-92EF-700B7567B99A}"/>
    <hyperlink ref="N18" r:id="rId5" xr:uid="{A4886BEE-2F14-4276-B567-685DBA4040D4}"/>
    <hyperlink ref="N54" r:id="rId6" xr:uid="{EBF093E9-76C2-4AEF-B0BD-F01A412D1774}"/>
    <hyperlink ref="N45" r:id="rId7" xr:uid="{A0DD1A22-D804-48CA-9349-DD136EB846E0}"/>
    <hyperlink ref="N40" r:id="rId8" xr:uid="{2BEA96E9-9777-49DB-968E-73D8D04C69A3}"/>
    <hyperlink ref="N41" r:id="rId9" xr:uid="{390B8839-F75A-4459-BC88-0A2DBE21C475}"/>
    <hyperlink ref="N42" r:id="rId10" xr:uid="{0A6A2592-438F-4FA8-B062-2554E72EB4B8}"/>
    <hyperlink ref="N43" r:id="rId11" xr:uid="{32F4620F-2B1E-40C8-9584-15E1C051C078}"/>
    <hyperlink ref="N44" r:id="rId12" xr:uid="{121DFD83-DC79-4E61-8D65-2CD6D8E29A62}"/>
    <hyperlink ref="N46" r:id="rId13" xr:uid="{C2229FD7-87C8-4352-8163-36EA25CC0152}"/>
    <hyperlink ref="N47" r:id="rId14" xr:uid="{2DB85274-5228-4FA7-9E6A-259CCA532254}"/>
    <hyperlink ref="N48" r:id="rId15" xr:uid="{599F66A5-CEB9-40FD-9483-8D84EA0EFC1D}"/>
    <hyperlink ref="N49" r:id="rId16" xr:uid="{6B1BF474-374D-4EC9-B2B5-F6321A532279}"/>
    <hyperlink ref="N50" r:id="rId17" xr:uid="{58BBF9A9-1B0E-4CF6-A623-2D80D40A0E7A}"/>
    <hyperlink ref="N51" r:id="rId18" xr:uid="{1EAE295A-D746-4DF4-AE4B-FE19B92A9FEC}"/>
    <hyperlink ref="N52" r:id="rId19" xr:uid="{51CF9AC1-BC9A-4B44-A761-D6354401A9C1}"/>
    <hyperlink ref="N53" r:id="rId20" xr:uid="{C288D936-71C9-43DA-A9E5-A2451E6B58C0}"/>
    <hyperlink ref="N55" r:id="rId21" xr:uid="{84FAAF06-198E-4922-98F0-C0E558FA45D9}"/>
    <hyperlink ref="N56" r:id="rId22" xr:uid="{B33E6618-5792-498E-BE8F-B2B4EB4F3B8A}"/>
    <hyperlink ref="N57" r:id="rId23" xr:uid="{8A332DED-4507-4B35-BF69-B65BA9DA98FC}"/>
    <hyperlink ref="N58" r:id="rId24" xr:uid="{1D02496D-2251-4A27-9D29-8DD1389EF196}"/>
    <hyperlink ref="N59" r:id="rId25" xr:uid="{01DF1604-56AD-4868-8336-AA3DC1B75C3F}"/>
    <hyperlink ref="N60" r:id="rId26" xr:uid="{31363421-E665-4EC8-8C94-84111A3F63A1}"/>
    <hyperlink ref="N61" r:id="rId27" xr:uid="{6BE6827C-2D93-4C1E-AAE7-2D4590749139}"/>
    <hyperlink ref="N62" r:id="rId28" xr:uid="{F7321815-B898-462A-9F31-91F35AB68431}"/>
    <hyperlink ref="N64" r:id="rId29" xr:uid="{B0949CE8-9A97-41F6-9463-1CC96F23A2FA}"/>
    <hyperlink ref="N65" r:id="rId30" xr:uid="{04663590-6534-4349-BB89-845D59DB8DD6}"/>
    <hyperlink ref="N66" r:id="rId31" xr:uid="{2763DBC0-A1D4-4E61-9275-98CEA5DB4817}"/>
    <hyperlink ref="N67" r:id="rId32" xr:uid="{32D15E69-06BB-465D-9CBF-5C2898A8159A}"/>
    <hyperlink ref="N68" r:id="rId33" xr:uid="{85F7DC3B-FEC9-477C-856A-753C22C1D041}"/>
    <hyperlink ref="N69" r:id="rId34" xr:uid="{AF99512C-3EF1-4004-BDD0-170D35F1551A}"/>
    <hyperlink ref="N70" r:id="rId35" xr:uid="{FFD3EC57-8007-4473-93BE-EF282F7FE186}"/>
    <hyperlink ref="N71" r:id="rId36" xr:uid="{62346688-91B9-41F0-B114-CB3C298D44F3}"/>
    <hyperlink ref="N72" r:id="rId37" xr:uid="{4F500718-AA11-4FEA-A417-311FDFE48AD6}"/>
    <hyperlink ref="N73" r:id="rId38" xr:uid="{F268DC2F-9C2B-4E96-A709-C6B21DC29C62}"/>
    <hyperlink ref="N74" r:id="rId39" xr:uid="{D4EF8AC4-CFC6-4286-81C0-450B5EC89CF4}"/>
    <hyperlink ref="N75" r:id="rId40" xr:uid="{A78B33CE-914C-4B97-9CE0-B4B1BB002152}"/>
    <hyperlink ref="N76" r:id="rId41" xr:uid="{919E1780-EA09-4C91-A1E5-6CB9D3AA23D9}"/>
    <hyperlink ref="N77" r:id="rId42" xr:uid="{BE9BC436-8B07-4E80-B92B-B068EADF35D2}"/>
    <hyperlink ref="N78" r:id="rId43" xr:uid="{64BBC375-91FD-47D2-ACA9-83AB372A30DB}"/>
    <hyperlink ref="N79" r:id="rId44" xr:uid="{13F7D702-3388-4B6F-AD3F-8B2C910F9CD8}"/>
    <hyperlink ref="N80" r:id="rId45" xr:uid="{51E4E28A-A5CA-48CC-8299-033745E8D03D}"/>
    <hyperlink ref="N81" r:id="rId46" xr:uid="{744CBB9D-23CD-4DB7-B690-2E51C607B018}"/>
    <hyperlink ref="N82" r:id="rId47" xr:uid="{15773492-04C5-4825-8746-5B35CFAB64A5}"/>
    <hyperlink ref="N83" r:id="rId48" xr:uid="{BAD11277-30A8-4274-A5FB-C62F0B708351}"/>
    <hyperlink ref="N84" r:id="rId49" xr:uid="{3EB75EBB-93CF-4F08-B447-511FB4D87B00}"/>
    <hyperlink ref="N85" r:id="rId50" xr:uid="{04CFF684-CD41-4815-99DB-9B154687F5DB}"/>
    <hyperlink ref="N86" r:id="rId51" xr:uid="{61048596-BD4F-432F-8689-3474C0AC733B}"/>
    <hyperlink ref="N87" r:id="rId52" xr:uid="{AC5239F3-D802-41F3-8EA5-DD0186123997}"/>
    <hyperlink ref="N88" r:id="rId53" xr:uid="{3F8C1D1A-7CEB-463C-8AEE-C4E603E9A4BF}"/>
    <hyperlink ref="N89" r:id="rId54" xr:uid="{4C38A153-1247-4AE6-B3AC-522C56CB6DD0}"/>
    <hyperlink ref="N90" r:id="rId55" xr:uid="{7E70D24F-5793-4C5E-8D35-2850BED4AB7E}"/>
    <hyperlink ref="N91" r:id="rId56" xr:uid="{B68B074C-9029-49A5-AB44-20B9516ED7C3}"/>
    <hyperlink ref="N92" r:id="rId57" xr:uid="{5D3306AD-F71F-481C-9D8B-F0617779457B}"/>
    <hyperlink ref="N93" r:id="rId58" xr:uid="{D9804B11-BFDE-4539-B112-E7CF1926BB6D}"/>
    <hyperlink ref="N94" r:id="rId59" xr:uid="{E33C7BE7-CC0E-4928-8A44-0C7F215DFBD7}"/>
    <hyperlink ref="N95" r:id="rId60" xr:uid="{95080017-19D7-457B-B0C3-B01CB28207AA}"/>
    <hyperlink ref="N96" r:id="rId61" xr:uid="{0E269F47-3C34-4FED-A20A-A9E1526EEEB7}"/>
    <hyperlink ref="N97" r:id="rId62" xr:uid="{70B4EEA7-31AC-4653-BD50-4898103D0C9C}"/>
    <hyperlink ref="N98" r:id="rId63" xr:uid="{657DAB8A-97E5-47E8-9B1B-8297F8735892}"/>
    <hyperlink ref="N99" r:id="rId64" xr:uid="{5C34A90E-65E6-4CB3-9BF1-0E7D5D06F5DB}"/>
    <hyperlink ref="N100" r:id="rId65" xr:uid="{1F28FFAF-BAEE-405A-93BC-64928C041312}"/>
    <hyperlink ref="N101" r:id="rId66" xr:uid="{ECAC6799-6F36-45F8-B2AD-B5EC65722811}"/>
    <hyperlink ref="N102" r:id="rId67" xr:uid="{AB2AC573-37CB-498B-9A03-59501CCC001B}"/>
    <hyperlink ref="N103" r:id="rId68" xr:uid="{2A1789B4-3870-4F9B-B8F4-7DE2C4EBD448}"/>
    <hyperlink ref="N104" r:id="rId69" xr:uid="{8CDA9992-1F18-492C-8B03-3BF2361A058B}"/>
    <hyperlink ref="N105" r:id="rId70" xr:uid="{FDE7DF3D-B7F1-4377-8378-CCA3994E41C1}"/>
    <hyperlink ref="N106" r:id="rId71" xr:uid="{778170C8-2173-4622-8F98-ABCCCA5C698B}"/>
    <hyperlink ref="N107" r:id="rId72" xr:uid="{43CE1081-4A65-4D3E-9691-870D86BD6480}"/>
    <hyperlink ref="N108" r:id="rId73" xr:uid="{BADBDF98-11AE-4E16-93DC-2B8CF42C8757}"/>
    <hyperlink ref="N109" r:id="rId74" xr:uid="{288B185C-BD71-4077-9E32-91725BF23366}"/>
    <hyperlink ref="N110" r:id="rId75" xr:uid="{DEC82E1F-485C-4F15-913F-4DE7A5D15EE3}"/>
    <hyperlink ref="N111" r:id="rId76" xr:uid="{34E37988-9657-4E46-9A89-6BE37E9A9BDD}"/>
    <hyperlink ref="N116" r:id="rId77" xr:uid="{307C195F-DD82-4C04-99EA-D40877642E27}"/>
    <hyperlink ref="N118" r:id="rId78" xr:uid="{1F9B4829-37AB-4964-BE2D-7744DDCF04FD}"/>
    <hyperlink ref="N121" r:id="rId79" xr:uid="{7EAC59D4-7E69-4348-A362-7A996E399190}"/>
    <hyperlink ref="N123" r:id="rId80" xr:uid="{173C9269-59B8-4E44-A498-6D1E8F076761}"/>
    <hyperlink ref="N124" r:id="rId81" xr:uid="{D92A0E0A-B468-4D16-AB7A-9B4884FB6A67}"/>
    <hyperlink ref="N125" r:id="rId82" xr:uid="{25531844-0AC5-4C18-9C95-44BCE8FBC82C}"/>
    <hyperlink ref="N126" r:id="rId83" xr:uid="{2CD4DC0D-777E-4297-BDF3-2CBD323DD58E}"/>
    <hyperlink ref="N128" r:id="rId84" xr:uid="{B271C106-4E32-4FD6-9104-32C6B5109C44}"/>
    <hyperlink ref="N129" r:id="rId85" xr:uid="{1FC861FC-BCB7-4F47-A2C7-6D6607DF734E}"/>
    <hyperlink ref="N130" r:id="rId86" xr:uid="{70BA1F4C-2CB1-4EA4-B964-08A5F81FEDB1}"/>
    <hyperlink ref="N132" r:id="rId87" xr:uid="{1B4C75D2-489D-4B64-8465-324E7C357D9B}"/>
    <hyperlink ref="N136" r:id="rId88" xr:uid="{13F27A55-ECCF-4DB4-8EDC-A077FE1E98D8}"/>
    <hyperlink ref="N137" r:id="rId89" xr:uid="{79F6A003-DACD-4033-BD21-DB785CE47FF8}"/>
    <hyperlink ref="N138" r:id="rId90" xr:uid="{67980870-9B29-46FF-A3CA-2EFAAE50ECC6}"/>
    <hyperlink ref="N139" r:id="rId91" xr:uid="{D469667A-9075-4B17-8C47-2D51A7F31D3A}"/>
    <hyperlink ref="N141" r:id="rId92" xr:uid="{5C0E7D79-ABAB-49C9-9D8A-415B88E7C393}"/>
    <hyperlink ref="N142" r:id="rId93" xr:uid="{DD07D273-289D-4A8D-A803-096B22584313}"/>
    <hyperlink ref="N143" r:id="rId94" xr:uid="{7BE36F67-578B-4461-8A97-01158B6B8B8D}"/>
    <hyperlink ref="N144" r:id="rId95" xr:uid="{1BA0314E-0B91-48C0-B872-6817322F5531}"/>
    <hyperlink ref="N145" r:id="rId96" xr:uid="{B6D2F839-45E8-4220-9C7C-0B8DA805D875}"/>
    <hyperlink ref="N146" r:id="rId97" xr:uid="{ECE04F10-1C52-4475-ADD7-6C4748F0A168}"/>
    <hyperlink ref="N147" r:id="rId98" xr:uid="{592DF2AC-03B9-4507-84AE-72E222B2FB97}"/>
    <hyperlink ref="N148" r:id="rId99" xr:uid="{CE18F4B8-2FE4-47EA-B6BD-13FC37C649C5}"/>
    <hyperlink ref="N149" r:id="rId100" xr:uid="{7D634A4D-94F5-41C1-A19E-399DE6CB2511}"/>
    <hyperlink ref="N150" r:id="rId101" xr:uid="{8B7BA688-F883-4885-9ED0-24C29D13DB9B}"/>
    <hyperlink ref="N151" r:id="rId102" xr:uid="{B3956EA5-D46C-4980-9D04-4C177B180F77}"/>
    <hyperlink ref="N152" r:id="rId103" xr:uid="{B059CFB0-7BDE-44C6-A7D6-A06B42A06FD1}"/>
    <hyperlink ref="N153" r:id="rId104" xr:uid="{9C99EFCC-C40B-4AA2-B58A-AEB423786E65}"/>
    <hyperlink ref="N154" r:id="rId105" xr:uid="{BEC50D43-A662-4949-A11B-6C8F9CB2BF9B}"/>
    <hyperlink ref="N155" r:id="rId106" xr:uid="{2643C856-FD1F-48BC-B39B-2E25343A2124}"/>
    <hyperlink ref="N156" r:id="rId107" xr:uid="{9841FC54-6E5D-4AA8-A86A-ECB37113705C}"/>
    <hyperlink ref="N157" r:id="rId108" xr:uid="{B0BC3A2B-8DDB-4EA0-B362-CF0BEF3B1167}"/>
    <hyperlink ref="N158" r:id="rId109" xr:uid="{A663E298-69A4-4CF1-8786-2C665276B0E1}"/>
    <hyperlink ref="N115" r:id="rId110" xr:uid="{CA928735-217C-4327-834B-F0BEDBD2CE95}"/>
    <hyperlink ref="N113" r:id="rId111" xr:uid="{C97A694D-7222-402C-86FC-BA3BDE4BF056}"/>
    <hyperlink ref="N112" r:id="rId112" xr:uid="{2BB52F27-01D1-4D37-9ECD-7518EB4CF847}"/>
    <hyperlink ref="N114" r:id="rId113" xr:uid="{0F3EF62E-9D7C-4053-8FD1-D14D786BD8FE}"/>
    <hyperlink ref="N120" r:id="rId114" xr:uid="{564C4E80-1A6D-4394-9F6A-E1F576EF0512}"/>
    <hyperlink ref="N122" r:id="rId115" xr:uid="{4717F330-5D77-405B-B417-1860ADDD1085}"/>
    <hyperlink ref="N127" r:id="rId116" xr:uid="{71626E64-17E7-4D7B-B19E-EED225B55FDE}"/>
    <hyperlink ref="N133" r:id="rId117" xr:uid="{7EBCB1C5-4A8D-49F6-A968-F91D3845770E}"/>
    <hyperlink ref="N134" r:id="rId118" xr:uid="{2967EAC3-9540-4EC7-9121-7256C08D2C54}"/>
    <hyperlink ref="N135" r:id="rId119" xr:uid="{F2E773A0-D5F2-4CDB-94CE-E4371B02718B}"/>
    <hyperlink ref="N63" r:id="rId120" xr:uid="{7BB1D526-6020-482A-8114-0CC47DC45A21}"/>
    <hyperlink ref="N159" r:id="rId121" xr:uid="{1BBB08EF-89A7-4130-86B0-6C8BE4A03200}"/>
    <hyperlink ref="N160" r:id="rId122" xr:uid="{3ECA1671-9903-4699-853D-46A6EF7BC68F}"/>
    <hyperlink ref="N165" r:id="rId123" xr:uid="{51569BF2-0D7E-4372-BB6E-BDC2F310D064}"/>
    <hyperlink ref="N182" r:id="rId124" xr:uid="{6B928FED-5F64-43DB-A2E4-FD23B1C7BB82}"/>
    <hyperlink ref="N161" r:id="rId125" xr:uid="{542D2E2F-15AC-4A38-A13A-1AB8E22C11DA}"/>
    <hyperlink ref="N162" r:id="rId126" xr:uid="{BB7FEB4F-D111-43BD-BF06-DA5DFA36EE52}"/>
    <hyperlink ref="N163" r:id="rId127" xr:uid="{5DAFDAFC-3294-46EB-A768-C7FE3D4A1B95}"/>
    <hyperlink ref="N164" r:id="rId128" xr:uid="{D7FD9BF3-AF3D-472C-9342-B93105B6D7C4}"/>
    <hyperlink ref="N166" r:id="rId129" xr:uid="{D2425779-7A67-4715-BBCF-96431116E941}"/>
    <hyperlink ref="N167" r:id="rId130" xr:uid="{AD00FBED-B9A4-4219-863F-A0048B1B8F2B}"/>
    <hyperlink ref="N168" r:id="rId131" xr:uid="{5765F769-7C67-4C88-AF59-B03200F342BA}"/>
    <hyperlink ref="N169" r:id="rId132" xr:uid="{997F7141-FB48-4C8A-9F2D-8284F59B8562}"/>
    <hyperlink ref="N170" r:id="rId133" xr:uid="{E705AD53-554E-4034-92FF-535361C69D46}"/>
    <hyperlink ref="N171" r:id="rId134" xr:uid="{26D79F35-AF2F-4D86-A9DD-DE47E0AF4D45}"/>
    <hyperlink ref="N172" r:id="rId135" xr:uid="{3C53475F-57E1-48D8-8D6A-DC0ED10C51C4}"/>
    <hyperlink ref="N173" r:id="rId136" xr:uid="{48443047-F79E-466F-9BCA-9E1FEA9E4E57}"/>
    <hyperlink ref="N174" r:id="rId137" xr:uid="{4D18D1C9-00DE-4E63-B181-075211156FCE}"/>
    <hyperlink ref="N175" r:id="rId138" xr:uid="{2D5C44A6-4BEC-44AD-BBE6-3F82662D908B}"/>
    <hyperlink ref="N176" r:id="rId139" xr:uid="{3772848B-CD1E-41FD-9A45-D4B2FF8165C7}"/>
    <hyperlink ref="N178" r:id="rId140" xr:uid="{F0406AB1-5091-4499-A6C4-01DDC421D45F}"/>
    <hyperlink ref="N179" r:id="rId141" xr:uid="{213BE3A5-3001-4F39-91AB-322EE49C963B}"/>
    <hyperlink ref="N180" r:id="rId142" xr:uid="{204DF07B-330F-482D-97B1-9FFCC53C2A72}"/>
    <hyperlink ref="N181" r:id="rId143" xr:uid="{4DA5C28B-7292-4933-A166-238466DC4271}"/>
    <hyperlink ref="N183" r:id="rId144" xr:uid="{2AAE8886-7DC2-4B90-AC7F-61FFF18D0D8A}"/>
    <hyperlink ref="N184" r:id="rId145" xr:uid="{360341B3-30D7-4A09-BFF8-7B4EDC1286B5}"/>
    <hyperlink ref="N185" r:id="rId146" xr:uid="{1750BEED-9CD3-4D83-9DA0-8F354DEF4F02}"/>
    <hyperlink ref="N186" r:id="rId147" xr:uid="{8AE91F0E-A4AB-4D47-80EC-A5D0369CF5B2}"/>
    <hyperlink ref="N194" r:id="rId148" xr:uid="{12A3D328-F681-453D-8218-CA8BF92C76CA}"/>
    <hyperlink ref="N196" r:id="rId149" xr:uid="{FC84D35A-01F2-4905-A75C-E4ABDC512026}"/>
    <hyperlink ref="N187" r:id="rId150" xr:uid="{02F02ECD-49BD-4C08-A1C4-8777BB76AD8B}"/>
    <hyperlink ref="N188" r:id="rId151" xr:uid="{C59E4FEF-A573-440C-812E-B605655FD72D}"/>
    <hyperlink ref="N189" r:id="rId152" xr:uid="{2E44A0D8-5CDA-4818-BD69-4D7F8748A0AE}"/>
    <hyperlink ref="N190" r:id="rId153" xr:uid="{6D2D93B4-A761-4BC4-9438-18E93027AB4E}"/>
    <hyperlink ref="N195" r:id="rId154" xr:uid="{55248FF3-128E-410A-B381-940252C840EA}"/>
    <hyperlink ref="N197" r:id="rId155" xr:uid="{28C2DA07-EB65-4AD2-88EB-71A3FE435D9A}"/>
    <hyperlink ref="N199" r:id="rId156" xr:uid="{5ED74E3F-1321-4880-AE2A-BE60DE460221}"/>
    <hyperlink ref="N200" r:id="rId157" xr:uid="{66EF1E76-6E64-412F-957F-4EA1728FE3FF}"/>
    <hyperlink ref="N202" r:id="rId158" xr:uid="{FD9F03AF-3AA8-457E-B9B0-ACA7B12529EE}"/>
    <hyperlink ref="N203" r:id="rId159" xr:uid="{9376218C-0BE4-4357-AFB5-7E0891010AD2}"/>
    <hyperlink ref="N204" r:id="rId160" xr:uid="{413A3235-5302-4034-ACAF-D33FF0F1044E}"/>
    <hyperlink ref="N205" r:id="rId161" xr:uid="{12CD0416-9AEE-42DF-BE18-EC769119E89B}"/>
    <hyperlink ref="N206" r:id="rId162" xr:uid="{45CB79AF-17E5-4807-8D81-FCCD16D97E1F}"/>
    <hyperlink ref="N207" r:id="rId163" xr:uid="{B73782EE-6305-4203-9DAD-DB052360472C}"/>
    <hyperlink ref="N208" r:id="rId164" xr:uid="{F441902D-5F74-49A1-9B5E-97A2D7E44CC9}"/>
    <hyperlink ref="N209" r:id="rId165" xr:uid="{CF1DFB96-561D-4162-9CC2-CAFC58CFC183}"/>
    <hyperlink ref="N210" r:id="rId166" xr:uid="{E079EC13-DA69-4407-9E2F-73C5BC2D6E23}"/>
    <hyperlink ref="N211" r:id="rId167" xr:uid="{944F1588-F76E-48E5-9F62-D34741AF77C9}"/>
    <hyperlink ref="N239" r:id="rId168" xr:uid="{AC1ACC27-517E-475A-8234-BA5DEF6FC39D}"/>
    <hyperlink ref="N240" r:id="rId169" xr:uid="{41579083-4E1D-4BA5-ADB4-65BA1BC2AA43}"/>
    <hyperlink ref="N242" r:id="rId170" xr:uid="{55646547-4C6F-4CB4-9DB5-79A01414D5A9}"/>
    <hyperlink ref="N245" r:id="rId171" xr:uid="{44B0DF8C-F9AC-47FF-80DF-67F64AB35159}"/>
    <hyperlink ref="N246" r:id="rId172" xr:uid="{A8C793AE-EF04-4D36-B593-3C013A732974}"/>
    <hyperlink ref="N247" r:id="rId173" xr:uid="{DDFE8303-8789-4717-8D1F-2C73AC300FF5}"/>
    <hyperlink ref="N252" r:id="rId174" xr:uid="{17C3FC6C-B318-4C7F-A1AC-272371C0A036}"/>
    <hyperlink ref="N253" r:id="rId175" xr:uid="{36504EE6-0AA0-4E55-9A1F-DD181299C873}"/>
    <hyperlink ref="N251" r:id="rId176" xr:uid="{0F5B4C59-E59F-42C4-A2DA-CD32A5A30064}"/>
    <hyperlink ref="N177" r:id="rId177" xr:uid="{24E7ACF5-8968-4CBF-804E-02DD47E13C0D}"/>
  </hyperlinks>
  <pageMargins left="0.7" right="0.7" top="0.75" bottom="0.75" header="0.3" footer="0.3"/>
  <pageSetup orientation="portrait" r:id="rId17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2024-04-19T11:41:10Z</dcterms:modified>
  <cp:category/>
</cp:coreProperties>
</file>