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2024\Plan Mejoramiento Institucional\Informe Corte 30 de junio de 2024\"/>
    </mc:Choice>
  </mc:AlternateContent>
  <xr:revisionPtr revIDLastSave="0" documentId="13_ncr:1_{A66C020F-530B-4AD7-A56D-5198D9AE1606}" xr6:coauthVersionLast="47" xr6:coauthVersionMax="47" xr10:uidLastSave="{00000000-0000-0000-0000-000000000000}"/>
  <bookViews>
    <workbookView xWindow="-120" yWindow="-120" windowWidth="29040" windowHeight="15720" tabRatio="500" firstSheet="1" activeTab="1" xr2:uid="{00000000-000D-0000-FFFF-FFFF00000000}"/>
  </bookViews>
  <sheets>
    <sheet name="param" sheetId="1" state="hidden" r:id="rId1"/>
    <sheet name="seguimiento PMI 30-06-2024" sheetId="4" r:id="rId2"/>
    <sheet name="Estado tabla1" sheetId="5" state="hidden" r:id="rId3"/>
  </sheets>
  <externalReferences>
    <externalReference r:id="rId4"/>
  </externalReferences>
  <definedNames>
    <definedName name="_xlnm._FilterDatabase" localSheetId="2" hidden="1">'Estado tabla1'!$A$1:$AF$102</definedName>
    <definedName name="_xlnm._FilterDatabase" localSheetId="1" hidden="1">'seguimiento PMI 30-06-2024'!$A$1:$AMK$102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Z104" i="5" l="1"/>
  <c r="Z103" i="5"/>
  <c r="AC30" i="5"/>
  <c r="AF29" i="5"/>
  <c r="AD29" i="5"/>
  <c r="AE29" i="5" s="1"/>
  <c r="AC29" i="5"/>
  <c r="AF28" i="5"/>
  <c r="AD28" i="5"/>
  <c r="AE28" i="5" s="1"/>
  <c r="AC28" i="5"/>
  <c r="AF27" i="5"/>
  <c r="AD27" i="5"/>
  <c r="AE27" i="5" s="1"/>
  <c r="AC27" i="5"/>
  <c r="AF26" i="5"/>
  <c r="AD26" i="5"/>
  <c r="AE26" i="5" s="1"/>
  <c r="AC26" i="5"/>
  <c r="AF25" i="5"/>
  <c r="AD25" i="5"/>
  <c r="AE25" i="5" s="1"/>
  <c r="AC25" i="5"/>
  <c r="AF23" i="5"/>
  <c r="AD23" i="5"/>
  <c r="AE23" i="5" s="1"/>
  <c r="AC23" i="5"/>
  <c r="AF22" i="5"/>
  <c r="AD22" i="5"/>
  <c r="AE22" i="5" s="1"/>
  <c r="AC22" i="5"/>
  <c r="AF21" i="5"/>
  <c r="AD21" i="5"/>
  <c r="AE21" i="5" s="1"/>
  <c r="AC21" i="5"/>
  <c r="AF20" i="5"/>
  <c r="AD20" i="5"/>
  <c r="AE20" i="5" s="1"/>
  <c r="AC20" i="5"/>
  <c r="AF19" i="5"/>
  <c r="AD19" i="5"/>
  <c r="AE19" i="5" s="1"/>
  <c r="AC19" i="5"/>
  <c r="AF18" i="5"/>
  <c r="AD18" i="5"/>
  <c r="AE18" i="5" s="1"/>
  <c r="AC18" i="5"/>
  <c r="AF17" i="5"/>
  <c r="AD17" i="5"/>
  <c r="AE17" i="5" s="1"/>
  <c r="AC17" i="5"/>
  <c r="AF16" i="5"/>
  <c r="AD16" i="5"/>
  <c r="AE16" i="5" s="1"/>
  <c r="AC16" i="5"/>
  <c r="AF15" i="5"/>
  <c r="AD15" i="5"/>
  <c r="AE15" i="5" s="1"/>
  <c r="AC15" i="5"/>
  <c r="AF14" i="5"/>
  <c r="AD14" i="5"/>
  <c r="AE14" i="5" s="1"/>
  <c r="AC14" i="5"/>
  <c r="AF13" i="5"/>
  <c r="AD13" i="5"/>
  <c r="AE13" i="5" s="1"/>
  <c r="AC13" i="5"/>
  <c r="AF12" i="5"/>
  <c r="AD12" i="5"/>
  <c r="AE12" i="5" s="1"/>
  <c r="AC12" i="5"/>
  <c r="AF11" i="5"/>
  <c r="AD11" i="5"/>
  <c r="AE11" i="5" s="1"/>
  <c r="AC11" i="5"/>
  <c r="AF10" i="5"/>
  <c r="AD10" i="5"/>
  <c r="AE10" i="5" s="1"/>
  <c r="AC10" i="5"/>
  <c r="AF9" i="5"/>
  <c r="AD9" i="5"/>
  <c r="AE9" i="5" s="1"/>
  <c r="AC9" i="5"/>
  <c r="AF8" i="5"/>
  <c r="AD8" i="5"/>
  <c r="AE8" i="5" s="1"/>
  <c r="AC8" i="5"/>
  <c r="AF7" i="5"/>
  <c r="AD7" i="5"/>
  <c r="AE7" i="5" s="1"/>
  <c r="AC7" i="5"/>
  <c r="AF6" i="5"/>
  <c r="AD6" i="5"/>
  <c r="AE6" i="5" s="1"/>
  <c r="AC6" i="5"/>
  <c r="AF5" i="5"/>
  <c r="AD5" i="5"/>
  <c r="AE5" i="5" s="1"/>
  <c r="AC5" i="5"/>
  <c r="AF4" i="5"/>
  <c r="AD4" i="5"/>
  <c r="AE4" i="5" s="1"/>
  <c r="AC4" i="5"/>
  <c r="AF3" i="5"/>
  <c r="AD3" i="5"/>
  <c r="AE3" i="5" s="1"/>
  <c r="AC3" i="5"/>
  <c r="AF2" i="5"/>
  <c r="AD2" i="5"/>
  <c r="AE2" i="5" s="1"/>
  <c r="AC2" i="5"/>
  <c r="AB30" i="4"/>
  <c r="AE29" i="4"/>
  <c r="AC29" i="4"/>
  <c r="AD29" i="4" s="1"/>
  <c r="AB29" i="4"/>
  <c r="AE28" i="4"/>
  <c r="AC28" i="4"/>
  <c r="AD28" i="4" s="1"/>
  <c r="AB28" i="4"/>
  <c r="AE27" i="4"/>
  <c r="AC27" i="4"/>
  <c r="AD27" i="4" s="1"/>
  <c r="AB27" i="4"/>
  <c r="AE26" i="4"/>
  <c r="AC26" i="4"/>
  <c r="AD26" i="4" s="1"/>
  <c r="AB26" i="4"/>
  <c r="AE25" i="4"/>
  <c r="AC25" i="4"/>
  <c r="AD25" i="4" s="1"/>
  <c r="AB25" i="4"/>
  <c r="AE23" i="4"/>
  <c r="AC23" i="4"/>
  <c r="AD23" i="4" s="1"/>
  <c r="AB23" i="4"/>
  <c r="AE22" i="4"/>
  <c r="AC22" i="4"/>
  <c r="AD22" i="4" s="1"/>
  <c r="AB22" i="4"/>
  <c r="AE21" i="4"/>
  <c r="AC21" i="4"/>
  <c r="AD21" i="4" s="1"/>
  <c r="AB21" i="4"/>
  <c r="AE20" i="4"/>
  <c r="AC20" i="4"/>
  <c r="AD20" i="4" s="1"/>
  <c r="AB20" i="4"/>
  <c r="AE19" i="4"/>
  <c r="AC19" i="4"/>
  <c r="AD19" i="4" s="1"/>
  <c r="AB19" i="4"/>
  <c r="AE18" i="4"/>
  <c r="AC18" i="4"/>
  <c r="AD18" i="4" s="1"/>
  <c r="AB18" i="4"/>
  <c r="AE17" i="4"/>
  <c r="AC17" i="4"/>
  <c r="AD17" i="4" s="1"/>
  <c r="AB17" i="4"/>
  <c r="AE16" i="4"/>
  <c r="AC16" i="4"/>
  <c r="AD16" i="4" s="1"/>
  <c r="AB16" i="4"/>
  <c r="AE15" i="4"/>
  <c r="AC15" i="4"/>
  <c r="AD15" i="4" s="1"/>
  <c r="AB15" i="4"/>
  <c r="AE14" i="4"/>
  <c r="AC14" i="4"/>
  <c r="AD14" i="4" s="1"/>
  <c r="AB14" i="4"/>
  <c r="AE13" i="4"/>
  <c r="AC13" i="4"/>
  <c r="AD13" i="4" s="1"/>
  <c r="AB13" i="4"/>
  <c r="AE12" i="4"/>
  <c r="AC12" i="4"/>
  <c r="AD12" i="4" s="1"/>
  <c r="AB12" i="4"/>
  <c r="AE11" i="4"/>
  <c r="AC11" i="4"/>
  <c r="AD11" i="4" s="1"/>
  <c r="AB11" i="4"/>
  <c r="AE10" i="4"/>
  <c r="AC10" i="4"/>
  <c r="AD10" i="4" s="1"/>
  <c r="AB10" i="4"/>
  <c r="AE9" i="4"/>
  <c r="AC9" i="4"/>
  <c r="AD9" i="4" s="1"/>
  <c r="AB9" i="4"/>
  <c r="AE8" i="4"/>
  <c r="AC8" i="4"/>
  <c r="AD8" i="4" s="1"/>
  <c r="AB8" i="4"/>
  <c r="AE7" i="4"/>
  <c r="AC7" i="4"/>
  <c r="AD7" i="4" s="1"/>
  <c r="AB7" i="4"/>
  <c r="AE6" i="4"/>
  <c r="AC6" i="4"/>
  <c r="AD6" i="4" s="1"/>
  <c r="AB6" i="4"/>
  <c r="AE5" i="4"/>
  <c r="AC5" i="4"/>
  <c r="AD5" i="4" s="1"/>
  <c r="AB5" i="4"/>
  <c r="AE4" i="4"/>
  <c r="AC4" i="4"/>
  <c r="AD4" i="4" s="1"/>
  <c r="AB4" i="4"/>
  <c r="AE3" i="4"/>
  <c r="AC3" i="4"/>
  <c r="AD3" i="4" s="1"/>
  <c r="AB3" i="4"/>
  <c r="AE2" i="4"/>
  <c r="AC2" i="4"/>
  <c r="AD2" i="4" s="1"/>
  <c r="A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82" authorId="0" shapeId="0" xr:uid="{00000000-0006-0000-0300-000001000000}">
      <text>
        <r>
          <rPr>
            <sz val="11"/>
            <color rgb="FF000000"/>
            <rFont val="Calibri"/>
            <family val="2"/>
            <charset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Si la acción inicia en abril de 2024, técnicamente no es posible que la meta de 12 reportes se cumpla. Por lo tanto, se sugiere: 1. Replantear le meta rediciéndola a 8 o ampliar el plazo hasta abril de 2025.
Respuesta:
    Se ajusta la meta teniendo en cuenta que se realizan en promedio 2 reportes mensuales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82" authorId="0" shapeId="0" xr:uid="{00000000-0006-0000-0400-000001000000}">
      <text>
        <r>
          <rPr>
            <sz val="11"/>
            <color rgb="FF000000"/>
            <rFont val="Calibri"/>
            <family val="2"/>
            <charset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Si la acción inicia en abril de 2024, técnicamente no es posible que la meta de 12 reportes se cumpla. Por lo tanto, se sugiere: 1. Replantear le meta rediciéndola a 8 o ampliar el plazo hasta abril de 2025.
Respuesta:
    Se ajusta la meta teniendo en cuenta que se realizan en promedio 2 reportes mensuales</t>
        </r>
      </text>
    </comment>
  </commentList>
</comments>
</file>

<file path=xl/sharedStrings.xml><?xml version="1.0" encoding="utf-8"?>
<sst xmlns="http://schemas.openxmlformats.org/spreadsheetml/2006/main" count="3844" uniqueCount="719">
  <si>
    <t>Festivos</t>
  </si>
  <si>
    <t>Resultado</t>
  </si>
  <si>
    <t>Fuente</t>
  </si>
  <si>
    <t>Tipologia accion</t>
  </si>
  <si>
    <t>Estado accion</t>
  </si>
  <si>
    <t>SubEstado accion</t>
  </si>
  <si>
    <t>Dependencias</t>
  </si>
  <si>
    <t>Tipo proceso</t>
  </si>
  <si>
    <t>Procesos</t>
  </si>
  <si>
    <t>Area responsable</t>
  </si>
  <si>
    <t>No conformidad</t>
  </si>
  <si>
    <t>Auditoria Interna</t>
  </si>
  <si>
    <t>Acción Correctiva</t>
  </si>
  <si>
    <t>CUMPLIDA</t>
  </si>
  <si>
    <t>DENTRO DE TERMINOS</t>
  </si>
  <si>
    <t>1 Despacho</t>
  </si>
  <si>
    <t>Proceso estratégico</t>
  </si>
  <si>
    <t>Administración del SIG</t>
  </si>
  <si>
    <t>2.3 Subdireccion de Programas y Proyectos</t>
  </si>
  <si>
    <t>Observación</t>
  </si>
  <si>
    <t>Auditorias integrales</t>
  </si>
  <si>
    <t>Acción de Mejora</t>
  </si>
  <si>
    <t>CUMPLIDA PARCIALMENTE</t>
  </si>
  <si>
    <t>ELIMINADA</t>
  </si>
  <si>
    <t>1.1 Oficina de Control Interno</t>
  </si>
  <si>
    <t>Comunicaciones Publicas y Estratégicas</t>
  </si>
  <si>
    <t>1.3 Oficina de Comunicaciones</t>
  </si>
  <si>
    <t>Oportunidad de mejora</t>
  </si>
  <si>
    <t>Auditorias Internas Integrales</t>
  </si>
  <si>
    <t>Acción Preventiva</t>
  </si>
  <si>
    <t>INCUMPLIDA</t>
  </si>
  <si>
    <t>1.2 Oficina de Control Disciplinario</t>
  </si>
  <si>
    <t>Proceso misional</t>
  </si>
  <si>
    <t>Control de Vivienda y Veeduría a las Curadurías</t>
  </si>
  <si>
    <t>5 Subsecretaria de Inspeccion, Vigilancia y Control de Vivienda</t>
  </si>
  <si>
    <t xml:space="preserve">Informes de Ley </t>
  </si>
  <si>
    <t>EN EJECUCIÓN</t>
  </si>
  <si>
    <t>NO SE PUEDE DETERMINAR</t>
  </si>
  <si>
    <t>Proceso de evaluación y seguimiento</t>
  </si>
  <si>
    <t>Control Disciplinario</t>
  </si>
  <si>
    <t>N/A</t>
  </si>
  <si>
    <t>SIN INICIAR</t>
  </si>
  <si>
    <t>POR FUERA DE TERMINOS</t>
  </si>
  <si>
    <t>2 Subsecretaria de Planeacion y Politica</t>
  </si>
  <si>
    <t>Direccionamiento Estratégico</t>
  </si>
  <si>
    <t>Otros Seguimientos</t>
  </si>
  <si>
    <t>RETRASADA</t>
  </si>
  <si>
    <t>2.1 Subdireccion de Informacion Sectorial</t>
  </si>
  <si>
    <t>Evaluación, Asesoría y Mejoramiento</t>
  </si>
  <si>
    <t>2.2 Subdireccion de Gestion del Suelo</t>
  </si>
  <si>
    <t>Formulación de Lineamientos e Instrumentos de Vivienda y Hábitat</t>
  </si>
  <si>
    <t>Proceso de apoyo</t>
  </si>
  <si>
    <t>Gestión Contractual</t>
  </si>
  <si>
    <t>7.1 Subdireccion Administrativa</t>
  </si>
  <si>
    <t>2.4 Subdireccion de Servicios Publicos</t>
  </si>
  <si>
    <t>Gestión de Bienes, Servicios e Infraestructura</t>
  </si>
  <si>
    <t>3 Subsecretaria de Gestion Financiera</t>
  </si>
  <si>
    <t>Gestión de Soluciones Habitacionales</t>
  </si>
  <si>
    <t>3.1 Subdireccion de Recursos Privados</t>
  </si>
  <si>
    <t>Gestión de Talento Humano</t>
  </si>
  <si>
    <t>7 Subsecretaria de Gestion Corporativa</t>
  </si>
  <si>
    <t>3.2 Subdireccion de Recursos Publicos</t>
  </si>
  <si>
    <t>Gestión del Servicio al Ciudadano</t>
  </si>
  <si>
    <t>4 Subsecretaria de Coordinacion Operativa</t>
  </si>
  <si>
    <t>Gestión Documental</t>
  </si>
  <si>
    <t>4.1 Subdireccion de Apoyo a la Construccion</t>
  </si>
  <si>
    <t>Gestión Financiera</t>
  </si>
  <si>
    <t>7.2 Subdireccion Financiera</t>
  </si>
  <si>
    <t>4.2 Subdireccion de Barrios</t>
  </si>
  <si>
    <t>Gestión Jurídica</t>
  </si>
  <si>
    <t>6 Subsecretaria Juridica</t>
  </si>
  <si>
    <t>4.3 Subdireccion de Operaciones</t>
  </si>
  <si>
    <t>Gestión Tecnológica</t>
  </si>
  <si>
    <t>4.4 Subdireccion de Participacion y Relaciones con la Comunidad</t>
  </si>
  <si>
    <t>Gestión Territorial del Hábitat</t>
  </si>
  <si>
    <t>Instrumentos de Financiación para el Acceso a la Vivienda</t>
  </si>
  <si>
    <t>5.1 Subdireccion de Investigaciones y Control de Vivienda</t>
  </si>
  <si>
    <t>Producción de Información Sectorial</t>
  </si>
  <si>
    <t>5.2 Subdireccion de Prevencion y Seguimiento</t>
  </si>
  <si>
    <t>8.Ninguna</t>
  </si>
  <si>
    <t>FECHA HALLAZGO</t>
  </si>
  <si>
    <t>CAUSAS</t>
  </si>
  <si>
    <t>IMPACTO</t>
  </si>
  <si>
    <t>INDICADOR</t>
  </si>
  <si>
    <t>META</t>
  </si>
  <si>
    <t>FECHA INICIO</t>
  </si>
  <si>
    <t>FECHA TERMINACIÓN</t>
  </si>
  <si>
    <t>ANALISIS DE LA ACCIÓN</t>
  </si>
  <si>
    <t xml:space="preserve">AVANCE CUANTITATIVO DE LA ACCIÓN </t>
  </si>
  <si>
    <t>ESTADO DE LA ACCIÓN</t>
  </si>
  <si>
    <t>SUBESTADO DE LA ACCIÓN</t>
  </si>
  <si>
    <t>EVALUACIÓN DE LA EFICIENCIA</t>
  </si>
  <si>
    <t>EVALUACIÓN DE LA EFICACIA</t>
  </si>
  <si>
    <t>EVALUACIÓN DE LA EFECTIVIDAD</t>
  </si>
  <si>
    <t>Vigencia</t>
  </si>
  <si>
    <t>Vencimiento</t>
  </si>
  <si>
    <t>Alerta vencimiento</t>
  </si>
  <si>
    <t xml:space="preserve">No Presenta </t>
  </si>
  <si>
    <t xml:space="preserve">No Registra </t>
  </si>
  <si>
    <t>Un formato creado</t>
  </si>
  <si>
    <t>Un procedimiento actualizado</t>
  </si>
  <si>
    <t>No remisión de información por parte de la Subdirección de Recursos Públicos a la Subdirección Financiera.</t>
  </si>
  <si>
    <t>Sobrestimación en las cifras contables presentadas en los estados financieros de la Secretaría.</t>
  </si>
  <si>
    <t>x</t>
  </si>
  <si>
    <t xml:space="preserve">Perdida en la recuperación de recursos del distrito.
</t>
  </si>
  <si>
    <t>PMI 387</t>
  </si>
  <si>
    <t>Falta de gestión efectiva en la devolución de aportes por mayor valor pagado por seguridad social y parafiscales</t>
  </si>
  <si>
    <t>No se realizo seguimiento a la gestión de recobro de aportes por mayor valor pagado en seguridad social y parafiscales</t>
  </si>
  <si>
    <t>Realizar la gestión de cobro de mayores valores pagados en seguridad social y aportes de parafiscales, y realizar un informe mensual de la gestión realizada</t>
  </si>
  <si>
    <t xml:space="preserve"> Seguimiento de manera mensual a las solicitudes enviadas mediante cuadro de control.</t>
  </si>
  <si>
    <t>PMI 388</t>
  </si>
  <si>
    <t>Constituir el acto administrativo</t>
  </si>
  <si>
    <t>PMI 397</t>
  </si>
  <si>
    <t>Gestionar la reconstrucción de los documentos correspondientes a la vigencia 2013 de los 57 SDVE de mejoramiento habitacional por valor de $604.827.000 que se encuentran en copia y cumplen con los requisitos, al igual que realizar la reconstrucción de los documentos de los 1086 SDVE de mejoramiento habitacional por valor de $11.523.546.000 que no cumplen con los requisitos.</t>
  </si>
  <si>
    <t>No. de SDVE con documentos reconstruidos  / Total de Subsidios a reconstruir</t>
  </si>
  <si>
    <t>PMI 398</t>
  </si>
  <si>
    <t>Gestionar la reconstrucción de los documentos correspondientes a la vigencia 2014 de los 186 SDVE de mejoramiento habitacional por valor de $2.062.368.000 que se encuentran en copia y cumplen con los requisitos, al igual que realizar la reconstrucción de los documentos de los 162 SDVE de mejoramiento habitacional por valor de $1.796.256.000 que no cumplen con los requisitos.</t>
  </si>
  <si>
    <t>Una</t>
  </si>
  <si>
    <t xml:space="preserve">Observación </t>
  </si>
  <si>
    <t>Una mesa de trabajo realizada</t>
  </si>
  <si>
    <t>No aplica.</t>
  </si>
  <si>
    <t>Incumplimiento de los principios de coherencia, claridad, calidez, oportunidad y manejo de los sistemas de información en las respuestas de los derechos de petición</t>
  </si>
  <si>
    <t xml:space="preserve">Todos los procesos de la SDHT </t>
  </si>
  <si>
    <t xml:space="preserve">Falta de controles para la implementación y seguimiento de los criterios de calidad en las respuestas de los derechos de petición. </t>
  </si>
  <si>
    <t>Un documento creado</t>
  </si>
  <si>
    <t>Una solicitud realizada</t>
  </si>
  <si>
    <t>PMI 723</t>
  </si>
  <si>
    <t>No se encontraron en uso los termohigrómetros empleados para medir la temperatura y humedad de la sede de archivo, por tanto, no se cuenta con información para cumplir con las condiciones ambientales del entorno.</t>
  </si>
  <si>
    <t>• Dificultad para encontrar proveedores que den Soporte técnico a los termohigrómetros que no están funcionando.
• Escases de productos que cumplan la función de medir la temperatura y humedad.
• Los proveedores que realizan esta función de soporte técnico para los equipos, no cuentan con la documentación al día que les permite licitar con las entidades del distrito.</t>
  </si>
  <si>
    <t>Posibles afectaciones en el acervo documental que se encuentran en el archivo.</t>
  </si>
  <si>
    <t xml:space="preserve">Calibrar los termo higrómetros de manera adecuada, llevando su respectivo registro en el lugar donde reposa la documentación. </t>
  </si>
  <si>
    <t>Informe consolidado Mensual</t>
  </si>
  <si>
    <t>2 Informes en el 2022.</t>
  </si>
  <si>
    <t>Alta demanda de derechos de petición en la entidad, que requieren seguimiento oportuno para evitar vencimiento de términos.</t>
  </si>
  <si>
    <t>Reprocesos en la gestión de la administración, trámites y servicios de la Entidad. 
Errores de comunicación con la ciudadanía e insatisfacción ciudadana.
Posibles quejas y reclamos asociados a la inoportunidad, generando pérdida de credibilidad de la Entidad.</t>
  </si>
  <si>
    <t>La Entidad desconocía la normatividad aplicable de la Política de tratamiento de la información.</t>
  </si>
  <si>
    <t>INCUMPLIMIENTO NORMATIVO</t>
  </si>
  <si>
    <t>Subsecretaria de Gestión Corporativa</t>
  </si>
  <si>
    <t>PMI 753</t>
  </si>
  <si>
    <t>12 Carencia de inscripción de bases de datos ante la Superintendencia de Industria y Comercio y Política Tratamiento de Datos aportada ante la Superintendencia de Industria y Comercio </t>
  </si>
  <si>
    <t>Registrar la base de datos de la SDHT en el Registro Nacional de Base de Datos.</t>
  </si>
  <si>
    <t>Una actualización realizada y reporte anual.</t>
  </si>
  <si>
    <t>Radicado 3-2022-5440  del 14 de septiembre de 2022</t>
  </si>
  <si>
    <t>PMI 757</t>
  </si>
  <si>
    <t>Continuar con las acciones para normalizar y articular las herramientas para hacer seguimiento a los riesgos de contratación, desde su identificación hasta su seguimiento, evaluación y control a fin de concluir sobre el estado de cada uno y a nivel de toda la entidad.</t>
  </si>
  <si>
    <t>1. Proponer a la Subdirección Administrativa los riesgos tipo para cada modalidad de selección contractual</t>
  </si>
  <si>
    <t xml:space="preserve">Riesgos tipo propuestos / riesgos tipo solicitados </t>
  </si>
  <si>
    <t>uno por cada tipo de contratación</t>
  </si>
  <si>
    <t>2. Realizar una mesa de trabajo con la Subdirección Administrativa para discutir la propuesta.</t>
  </si>
  <si>
    <t xml:space="preserve">Mesa de trabajo programada/ mesa de trabajo ejecutada </t>
  </si>
  <si>
    <t>PMI 759</t>
  </si>
  <si>
    <t>Recopilar en un solo documento las causas cuyas acciones permitirán que se cumpla al 100% con las respuestas oportunas a los entes de control y de esta manera visualizar con mayor facilidad el contexto externo e interno para el cumplimiento de las necesidades de estas partes interesadas.</t>
  </si>
  <si>
    <t>1. Preparar y socializar el informe de evaluación y seguimiento respecto del trámite de respuesta a los requerimientos de los entes de control.</t>
  </si>
  <si>
    <t>Socialización Programada/ Socialización ejecutada</t>
  </si>
  <si>
    <t>PMI 760</t>
  </si>
  <si>
    <t>Continuar con las acciones para conocer la capacidad del proceso en cuanto a su infraestructura tecnológica, número de colaboradores requeridos, así como la existencia y mejoramiento de métodos de trabajo, a fin de asegurar que las tareas, actividades y compromisos del proceso se cumplen a cabalidad evitando retrasos en las mismas.</t>
  </si>
  <si>
    <t xml:space="preserve">1. Gestionar la búsqueda de una aplicación o Sistema de Información para la administración de la auditoría interna
</t>
  </si>
  <si>
    <t xml:space="preserve">Aplicativo Gestionado </t>
  </si>
  <si>
    <t xml:space="preserve"> Uno</t>
  </si>
  <si>
    <t xml:space="preserve"> 2. Revisar y actualizar el procedimiento PE01PR07 Eval y Seguimiento_V2. 
</t>
  </si>
  <si>
    <t>Formato actualizado/ formato Programado</t>
  </si>
  <si>
    <t>3. Estandarizar los métodos, estructura y contenido de los informes de seguimiento, evaluación y auditoría interna.</t>
  </si>
  <si>
    <t xml:space="preserve">Método estandarizado/ métodos Programados </t>
  </si>
  <si>
    <t xml:space="preserve">Tres </t>
  </si>
  <si>
    <t>PMI 761</t>
  </si>
  <si>
    <t>Fomentar el uso de gráficas para visualizar con mayor facilidad el comportamiento de las variables del proceso a través del tiempo que permita favorecer la evaluación de la mejora continua en el tiempo a través de un eficaz análisis de tendencias</t>
  </si>
  <si>
    <t>1. Estandarizar los métodos, estructura y contenido de los informes de seguimiento, evaluación y auditoría interna.</t>
  </si>
  <si>
    <t>Posibles ineficiencias administrativas relacionadas en la adquisición de unos airpods por parte de la SECRETARIA DISTRITAL DEL HÁBITAT.</t>
  </si>
  <si>
    <t>Investigación Sumaria
Expediente 20215003339900010E. EXPEDIENTE 20215003339900010E
POR LAS POSIBLES INEFICIENCIAS ADMINISTRATIVAS
EN LA ADQUISICIÓN DE UNOS AIRPODS POR PARTE DE
LA SECRETARIA DISTRITAL DEL HÁBITAT</t>
  </si>
  <si>
    <t>PMI 768</t>
  </si>
  <si>
    <t xml:space="preserve">Realizar seguimiento independiente a la publicación de los documentos contractuales en la plataforma SECOP II en todas su etapas de la  Adquisición de bienes y servicios a través de la Tienda Virtual del Estado Colombiano   </t>
  </si>
  <si>
    <t>Informe de evaluación comunicado / 1 informe de evaluación programado</t>
  </si>
  <si>
    <t xml:space="preserve">Verificar que los documentos respecto de la contratación pública y la adquisición de bienes y servicios se encuentren publicados en la plataforma SECOP II </t>
  </si>
  <si>
    <t xml:space="preserve">Radicado No. 3-2023-2756  del 24 de abril de 2023.  Respuesta  radicado No. 3-2023-2347. </t>
  </si>
  <si>
    <t>PMI 775</t>
  </si>
  <si>
    <t>Revisar la pertinencia de incluir dentro del procedimiento de planes de mejoramiento, la gestión a realizar por parte de las áreas frente a las recomendaciones generadas de los informes de auditoría</t>
  </si>
  <si>
    <t>Robustecer el seguimiento respecto de la implantación de las medidas recomendadas</t>
  </si>
  <si>
    <t>Actualizar el procedimiento PE01-PR08 Planes de mejoramiento versión 3 del 14 de septiembre de 2020 con los lineamientos respecto del tratamiento a las recomendaciones surtidas en los informes de auditoría.</t>
  </si>
  <si>
    <t>Procedimiento adoptado en el SIG /Procedimiento ajustado*100</t>
  </si>
  <si>
    <t>1 actualización del procedimiento</t>
  </si>
  <si>
    <t>PMI 779</t>
  </si>
  <si>
    <t>Es necesario mejorar la oportunidad en el flujo de información oportuna por parte de las áreas generadoras de los hechos contables.  (Informe de Evaluación del Sistema de Control Interno Contable vigencia 2022).</t>
  </si>
  <si>
    <t xml:space="preserve">Algunas áreas misionales entregan los insumos contables con posterioridad a las fechas programadas </t>
  </si>
  <si>
    <t xml:space="preserve">La entrega de la información por parte de algunas áreas misionales y de apoyo no es oportuna.  </t>
  </si>
  <si>
    <t xml:space="preserve">Incorporar en el ejercicio de seguimiento periódico que se realiza de solicitud de  información contable a las áreas, un mecanismo de alertas tempranas sobre el plazo máximo para su entrega, que permita mitigar el riesgo de la extemporaneidad. </t>
  </si>
  <si>
    <t xml:space="preserve">Número de comunicaciones/ Número de alertas </t>
  </si>
  <si>
    <t>PMI 780</t>
  </si>
  <si>
    <t>Si bien es cierto se incluyó en el PlC 2022, las capacitaciones o actualizaciones para el personal del proceso contable y financiero, no se evidenció seguimiento a su ejecución ni mecanismos para la evaluación de su eficacia e impacto.  (Informe de Evaluación del Sistema de Control Interno Contable vigencia 2022).</t>
  </si>
  <si>
    <t>No se evidenció seguimiento a su ejecución ni mecanismos para la evaluación de su eficacia e impacto.</t>
  </si>
  <si>
    <t xml:space="preserve">No se registra seguimiento  al PIC ni la eficacia e impacto  de las capacitaciones. </t>
  </si>
  <si>
    <t>Elaborar un informe semestral de monitoreo al PIC,  en el cual se incluya el seguimiento y evaluación a las capacitaciones, que  reflejen  su eficiencia y eficacia que contribuyan a una mejora continua.</t>
  </si>
  <si>
    <t>Elaboración informe</t>
  </si>
  <si>
    <t>Servicio a la Ciudadanía</t>
  </si>
  <si>
    <t>PMI 784</t>
  </si>
  <si>
    <t>La Entidad no cuenta actualmente con un sistema de turnos.
Cuenta con televisores que o están en uso y la carteleras no son informativas sobre los servicios que ofrecen.</t>
  </si>
  <si>
    <t xml:space="preserve">Falta de actualizaciones en los sistemas de información para la prestación del servicio a la ciudadanía </t>
  </si>
  <si>
    <t xml:space="preserve">
Errores de comunicación con la ciudadanía e insatisfacción ciudadana.</t>
  </si>
  <si>
    <t>Adelantar el proceso de contratación para la actualización del aplicativo de llamado de turnos Digiturno con llamados por Voz y Videos Informativos.</t>
  </si>
  <si>
    <t>Número de procesos de contratación que tengan como resultado la puesta en marcha de sistema de turnos.</t>
  </si>
  <si>
    <t>Radicado No 3-2023-3313 del 15 de mayo de 2023</t>
  </si>
  <si>
    <t>PMI 804</t>
  </si>
  <si>
    <t>No se ha podido realizar el proceso de contratación de un proveedor que realice la calibración y verificación a los termohigrómetros del archivo.</t>
  </si>
  <si>
    <t>No se puede realizar un monitoreo ambiental adecuado para asegurar la preservación de los documentos en la bodega de archivo central de la entidad.</t>
  </si>
  <si>
    <t>Realizar el proceso necesario de contratación de un proveedor que realice la calibración y verificación a los termohigrómetros del archivo.</t>
  </si>
  <si>
    <t>Termohigrómetros calibrados/Total de termohigrómetros</t>
  </si>
  <si>
    <t>Incluir un control de cambios en el cual se pueda verificar las actualizaciones realizadas a la Matriz de Riesgos y Oportunidades PG03-FO824 V1</t>
  </si>
  <si>
    <t>PMI 832</t>
  </si>
  <si>
    <t>Evaluar la conveniencia de implementar una herramienta que le permita a la oficina de Control Interno mantener disponible información documentada para sustentar de forma inmediata la implementación de las correcciones con ocasión de las no conformidades, cuando estas apliquen.</t>
  </si>
  <si>
    <t>Robustecer el seguimiento respecto de la implantación de correcciones que se deriven de observaciones y hallazgos de auditoría interna.</t>
  </si>
  <si>
    <t>Actualizar el procedimiento Planes de Mejoramiento incorporando los criterios y lineamientos respecto del tratamiento a las correcciones derivadas de ejercicios de auditoria</t>
  </si>
  <si>
    <t>PMI 834</t>
  </si>
  <si>
    <t>Documentar en el Plan de Mejoramiento Institucional las correcciones realizadas por el proceso evaluado respecto de las observaciones y hallazgos detectados</t>
  </si>
  <si>
    <t>No de correcciones documentadas en el Plan de Mejoramiento Institucional / Total de hallazgos y observaciones con correcciones * 100</t>
  </si>
  <si>
    <t xml:space="preserve">100% de correcciones documentadas </t>
  </si>
  <si>
    <t>PMI 840</t>
  </si>
  <si>
    <t>1. ISO 14001:2015 Numeral 6.1.2: No se evidencia que en la “Matriz de AIA 
del Proveedor de la obra BUILDING SAS”, Contrato de obra No. 994-2022, Mejoramiento de viviendas en Barrio Bella Flor, iniciado en octubre de 2022 se hayan evaluado los aspectos ambientales de: 
-Generación de residuos de construcción y demolición (RCD).
-Almacenamiento y consumo de productos químicos.
-Consumos (compra) de materiales para la obra. 
-Uso de herramientas.
-Generación de residuos ordinarios.
-Situaciones de emergencias.
razonablemente previsibles 
(Incendio, derrame de químicos, 
combustibles).
EVIDENCIA: Ausencia de la información en la 
“Matriz de Aspectos en Impactos Ambientales
del Proveedor de la obra BUILDING SAS”</t>
  </si>
  <si>
    <t>Afectación en la implementación del SGA bajo los requisitos de la norma ISO 14001:2015</t>
  </si>
  <si>
    <t>actividades realizadas / Actividades programadas</t>
  </si>
  <si>
    <t>PMI 853</t>
  </si>
  <si>
    <t>ISO 14001:2015 Numeral 8.1 
No se implementan controles eficaces para la gestión del riesgo químico acorde con las disposiciones de la Ley 55 de 1993 y la Resolución 773 de 2021.
(Hallazgo aplicable a este proceso por SST en apoyo con SIG-PIGA)
1. En la sede de archivo no se encuentran disponibles las Fichas de Datos de Seguridad - FDS de las sustancias químicas. 
2. Se tiene disponible un código QR para tres FDS, las cuales ni siquiera pueden ser consultadas por la persona de servicio de limpieza por no tener tecnología para la lectura del código QR.
3. En la sede principal en las bodegas de pintura, de mantenimiento y de aseo no se contaba con Fichas de Datos de Seguridad actualizadas, rótulos del sistema globalmente armonizado, matriz de compatibilidad y el personal  responsable no contaba con formación pertinente. 
4. No se mantiene un inventario actualizado de todos los productos químicos utilizados y sus peligros de acuerdo con el SGA- Sistema Globalmente Armonizado.
5. En el sótano se encontró recipientes de gel sanitizante  perteneciente a un proyecto de la  Subdirección de Participación sin Fichas de Datos de Seguridad, rótulo de sistema globalmente armonizado, no se cumplen condiciones de almacenamiento.</t>
  </si>
  <si>
    <t xml:space="preserve">No se encuentra estandarizado la metodología de productos químicos en la entidad </t>
  </si>
  <si>
    <t xml:space="preserve">3. La subdirección Administrativa a través del proceso de Talento Humano-Seguridad y Salud en el trabajo, validará que las empresas que prestan servicios a la SDHT como aquellas de servicios generales ,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t>
  </si>
  <si>
    <t>CLASIFICACIÓN DEL RESULTADO</t>
  </si>
  <si>
    <t>RADICADO DE LA FUENTE DEL RESULTADO</t>
  </si>
  <si>
    <t>FUENTE</t>
  </si>
  <si>
    <t>CÓDIGO DEL RESULTADO DEL INFORME</t>
  </si>
  <si>
    <t xml:space="preserve">DESCRIPCIÓN DEL RESULTADO </t>
  </si>
  <si>
    <t>RADICADOS PLAN DE MEJORAMIENTO</t>
  </si>
  <si>
    <t>CÓDIGO DE LA ACCION</t>
  </si>
  <si>
    <t>DESCRIPCIÓN DE LA ACCIÓN</t>
  </si>
  <si>
    <t>TIPOLOGIA DE LA ACCION</t>
  </si>
  <si>
    <t>PROCESO RESPONSABLE</t>
  </si>
  <si>
    <t xml:space="preserve">DEPENDENCIA RESPONSABLE </t>
  </si>
  <si>
    <t>Hallazgo</t>
  </si>
  <si>
    <t>Cogestor</t>
  </si>
  <si>
    <t>ACCION MODIFICADA</t>
  </si>
  <si>
    <t>Días faltantes</t>
  </si>
  <si>
    <t>PMI 221</t>
  </si>
  <si>
    <t>(Registro de las TRD en el registro único de series documentales) No se hizo entrega de las evidencias (copia) del certificado de registro expedido por Archivo General de la Nación al momento de la actual visita.</t>
  </si>
  <si>
    <t>La Entidad desconocía la normatividad aplicable para el registro de las series documentales,   producto de las TRD, con ocasión de la visita administrativa realizada en la vigencia 2017 y 2018 por el Archivo Distrital .</t>
  </si>
  <si>
    <t>El no contar con el "Registro de las TRD en el registro único de series documentales" genera deficiencias y falencias en la administración y organización de la información emitida por la SDHT.</t>
  </si>
  <si>
    <t>Radicado No 3-2024-3793, por la cual se, Valora y  Evalúa los PMI 221, PMI 388, PMI 723, PMI 753, PMI 780, PMI 784, Y PMI 804.</t>
  </si>
  <si>
    <t>Registrar las series documentales producto de las Tablas de Retención Actualizadas y Convalidadas por el Consejo Distrital de Archivo.</t>
  </si>
  <si>
    <t>Registro de las series documentales ante el Archivo General de la Nación posterior a la Convalidación por el Consejo Distrital de Archivos.</t>
  </si>
  <si>
    <t>7.1 Subdirección Administrativa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</si>
  <si>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Memorando No 2-2022-65880  del 31 de octubre de 2022  
Acta de la mesa de trabajo Gestión Documental para el seguimiento del PMI 
Acta Mesa de Trabajo del 14  junio y 10 julio  de 2023 .
Memorando No . 3-2023-8213
Memorando No . 3-2023-9273
Memorando No 3-2024-162
Radicado 3-2024-607
Radicado 2-2022-65880
Radicado 1-2023-7642
Radicado 2-2023-9948
Radicado 2-2023-41218
Radicado 1-2023-27208
Radicado 2-2023-101758
Memorando 3-2024-3330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El proceso para el presente seguimiento no aporta evidencias que permitan determinar avances adicionales respecto de la acción planteadas  de acuerdo con lo establecido en  la mesa de trabajo con Subdirección de Gestión Corporativa  para el seguimiento del PMI del  14 junio y 10 de julio  de 2023,. Mediante radicado No. 3-2023-8213 se solicito la eliminación de la acción PMI 221, valorada esta no aplica en tanto la Subdirección Administrativa solicitó la eliminación de la acción y/o cierre del hallazgo, petición que resulta improcedente por lo que no se acepta la solicitud, en razón a los argumentos relacionados en el radicado 3-2023-9273.Conforme a lo establecido en el Radicado No 3-2024-607,  se anexa copia de las comunicaciones  emitidas de los  meses de octubre del 2022,  25 de mayo, 22 de junio y  12 de diciembre de 2023, surtidas entre la SDHT y Consejo Distrital para la convalidación de TRD evidenciando la gestión adelantada por el proceso.  
Mediante radicado 2-2022-65880 se remitieron las TRD para la evaluación técnica del Archivo Distrital las cuales fueron valoradas según radicado 1-2023-7642 con el cual se cursaron observaciones para subsanar. Mediante radicado 2-2023-9948 el Archivo Distrital realiza citación a mesa de trabajo técnica para resolver inquietudes frente a las TRD. Posteriormente, mediante radicado No. 2-2023-41218 se presentan nuevamente las TRD al Archivo Distrital con las subsanaciones correspondientes de cuya revisión se identificaron nuevas inconsistencias que fueron comunicadas mediante radicado 1-2023-27208. Una vez subsanadas las inconsistencias, la Entidad volvió a enviar los instrumentos archivísticos según radicado 2-2023-101758. Con lo anterior se demuestra que la Entidad ha venido realizando las gestiones necesarias para convalidar las TRD. De acuerdo con la valoración de las evidencias, se concluye el estado de la acción “Cumplida” con salvedades.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CUMPLIDA - POR FUERA DE LOS TERMINOS – INEFECTIVA y el HALLAZGO CERRADO.
</t>
    </r>
    <r>
      <rPr>
        <sz val="11"/>
        <rFont val="Calibri"/>
        <family val="2"/>
        <charset val="1"/>
      </rPr>
      <t xml:space="preserve">
</t>
    </r>
    <r>
      <rPr>
        <b/>
        <sz val="11"/>
        <rFont val="Calibri"/>
        <family val="2"/>
        <charset val="1"/>
      </rPr>
      <t xml:space="preserve">SALVEDADES
</t>
    </r>
    <r>
      <rPr>
        <sz val="11"/>
        <rFont val="Calibri"/>
        <family val="2"/>
        <charset val="1"/>
      </rPr>
      <t xml:space="preserve">1. No se aportan evidencias ni soportes de las gestiones realizadas para la vigencia 2024.
2. Téngase en cuenta que la Entidad puede verse abocada a riesgos que pueden implicar nuevas observaciones o hallazgos en próximos ejercicios de auditoría si no se cuenta con las Tablas de Retención Documental convalidadas e implementadas
</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</si>
  <si>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
EVIDENCIA
</t>
    </r>
    <r>
      <rPr>
        <sz val="11"/>
        <rFont val="Calibri"/>
        <family val="2"/>
        <charset val="1"/>
      </rPr>
      <t xml:space="preserve">Conciliación Incapacidades, pdf
Incapacidades 01 pieza publicitaria 
Publicación Importancia del reporte de las Incapacidades, pdf
Seguimiento Colpensiones, 2-2021-19987 pdf
Seguimiento Devoluciones de aportes, lxs
Seguimiento Esap 1, pdf
Seguimiento Esap 1, pdf
Acta de Reunión del 14 de junio y 10 de Julio de 2023
Memorando No . 3-2023-8213
Memorando No . 3-2023-9273
Radicado No 3-2024-622
ANX-2024-352_3
ANX-2024-352_4
ANX-2024-352_6
ANX-2024-352_7
ANX-2024-352_8
Radicado  No 3-2024-607
Soporte pago ARL Positiva
Soporte pago EPS Compensar
Soporte pago Porvenir
Soporte pago SENA
Soporte Pago CCF compensar
Soporte pago ESAP
RTA Protección
RTA Colpensiones
RTA Sanitas
Informe final hallazgo 387 y 388
RTA ICBF
RTA MEN
Memorando 3-2024-3330
</t>
    </r>
    <r>
      <rPr>
        <b/>
        <sz val="11"/>
        <rFont val="Calibri"/>
        <family val="2"/>
        <charset val="1"/>
      </rPr>
      <t xml:space="preserve">
UBICACION
</t>
    </r>
    <r>
      <rPr>
        <sz val="11"/>
        <rFont val="Calibri"/>
        <family val="2"/>
        <charset val="1"/>
      </rPr>
      <t xml:space="preserve">https://sdht.sharepoint.com/:f:/s/OficinadeControlInterno/EhdFRfpXqYRErWovUc5OgMMBBVJ3pAGnXqKvJ2uEXBHfBg
</t>
    </r>
    <r>
      <rPr>
        <b/>
        <sz val="11"/>
        <rFont val="Calibri"/>
        <family val="2"/>
        <charset val="1"/>
      </rPr>
      <t xml:space="preserve">
VALORACIÓN DE LAS EVIDENCIAS
</t>
    </r>
    <r>
      <rPr>
        <sz val="11"/>
        <rFont val="Calibri"/>
        <family val="2"/>
        <charset val="1"/>
      </rPr>
      <t xml:space="preserve">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Mediante radicado No. 3-2023-8343 la Subsecretaría de Coordinación Operativa solicita la eliminación de la acción PMI 387,  la cual fue valorada  según radicado No. 3-2023-9280  determinando la  improcedencia de eliminar o conceptuar el cierre del hallazgo, manteniéndose en los mismos términos: se aporta radicado No 3-2023-622 mediante la cual se informa la gestión adelantada por la  subdirección administrativa correspondientes a la gestión de recobro de los recursos a las diferentes entidades por concepto de seguridad social, aportes parafiscales e incapacidades, para las vigencias 2019 al 2023, de igual manera se aporta correo electrónico del 18 ce mayo de 2023  donde se evidencia la trazabilidad de la  Solicitud de  comprobante de reintegro para vigencia 2017 al  2021, los cobros de mayores valores pagados en seguridad social y aportes de parafiscales,  de igual manera los documentos “a). Soporte pago ARL Positiva”, “ANX-2024-352_3”, “b). Soporte pago EPS Compensar” “c). Soporte pago Porvenir” “d). Soporte pago SENA”, “g). RTA PROTECCION”, “h). RTA COLPENSIONES”, “i). RTA SANITAS”, “j). RTA ICBF” y “k). RTA MEN” registran tiempos anteriores o posteriores al período establecido para el cumplimiento de la acción. El documento ANX-2024-352_7 no cuenta con el radicado correspondiente. No obstante lo anterior, y en concordancia con lo con conceptuado respecto de la acción No. 1“Formular un plan de acción que defina las acciones y tiempos requeridos para gestionar el recobro de las incapacidades que a la fecha se encuentran pendientes de pago por parte de las entidades promotoras de salud - EPS, de acuerdo con las etapas y condiciones década caso” suscrita en el Plan de Mejoramiento Contraloría de Bogotá para el hallazgo 3.3.1.1 se conceptúa como “Cumplida”.
 </t>
    </r>
    <r>
      <rPr>
        <b/>
        <sz val="11"/>
        <rFont val="Calibri"/>
        <family val="2"/>
        <charset val="1"/>
      </rPr>
      <t>AVANCE PORCENTUAL
10</t>
    </r>
    <r>
      <rPr>
        <sz val="11"/>
        <rFont val="Calibri"/>
        <family val="2"/>
        <charset val="1"/>
      </rPr>
      <t xml:space="preserve">0%
</t>
    </r>
    <r>
      <rPr>
        <b/>
        <sz val="11"/>
        <rFont val="Calibri"/>
        <family val="2"/>
        <charset val="1"/>
      </rPr>
      <t xml:space="preserve">
CONCEPTO
La acción se conceptúa:  CUMPLIDA- POR FUERA DE LOS TERMINOS Y HALLAZGO CERRADO.
</t>
    </r>
  </si>
  <si>
    <t>Efectuar la respectiva constitución de actos administrativos cuando haya lugar, con el apoyo jurídico de la entidad</t>
  </si>
  <si>
    <t>7.2 Subdirección Financiera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</si>
  <si>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Memorando No . 3-2023-8213
Memorando No . 3-2023-9273
Radicado No 3-2024-622
ANX-2024-352_3
ANX-2024-352_4
ANX-2024-352_6
ANX-2024-352_7
ANX-2024-352_8
Radicado  No 3-2024-607
Soporte pago ARL Positiva
Soporte pago EPS Compensar
Soporte pago Porvenir
Soporte pago SENA
Soporte Pago CCF compensar
Soporte pago ESAP
RTA Protección
RTA Colpensiones
RTA Sanitas
Informe final hallazgo 387 y 388
RTA ICBF
RTA MEN
Memorando 3-2024-3330
Radicado No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El proceso para el presente seguimiento no aporta evidencias que permitan determinar avances adicionales respecto de la acción  establecida, al igual que no se esta cumpliendo con lo establecido en la mesa de trabajo con Gestión corporativa y Subdirección financiera  del  28 de noviembre de 2022  para el seguimiento del PMI, de aportar evidencias del acto administrativo de la devolución de aportes de seguridad social y parafiscales, que permitan determinar avances adicionales respecto de la acción, esta se mantiene con el mismo avance estimado del período anterior.
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Mediante radicado No. 3-2023-8343 la Subsecretaría de Coordinación Operativa solicita la eliminación de la acción PMI 387,  la cual fue valorada  según radicado No. 3-2023-9280  determinando la  improcedencia de eliminar o conceptuar el cierre del hallazgo, manteniéndose en los mismos términos: se aporta radicado No 3-2023-622 mediante la cual se informa la gestión adelantada por la  subdirección administrativa correspondientes a la gestión de recobro de los recursos a las diferentes entidades por concepto de seguridad social, aportes parafiscales e incapacidades, para las vigencias 2019 al 2023, Los documentos “a). Soporte pago ARL Positiva”, “ANX-2024-352_3”, “b). Soporte pago EPS Compensar” “c). Soporte pago Porvenir” “d). Soporte pago SENA”, “g). RTA PROTECCION”, “h). RTA COLPENSIONES”, “i). RTA SANITAS”, “j). RTA ICBF” y “k). RTA MEN” registran tiempos anteriores o posteriores al período establecido para el cumplimiento de la acción. El documento ANX-2024-352_7 no
cuenta con el radicado correspondiente. No obstante, lo anterior, y en concordancia con lo con conceptuado respecto de la acción No. 1 “Formular un plan de acción que defina las acciones y tiempos requeridos para gestionar el recobro de las incapacidades que a la fecha se encuentran pendientes de pago por parte de las entidades promotoras de salud - EPS, de acuerdo con las etapas y condiciones de cada caso” suscrita en el Plan de Mejoramiento Contraloría de Bogotá para el hallazgo 3.3.1.1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CUMPLIDA- POR FUERA DE LOS TERMINOS Y HALLAZGO CERRADO.
</t>
    </r>
    <r>
      <rPr>
        <sz val="11"/>
        <rFont val="Calibri"/>
        <family val="2"/>
        <charset val="1"/>
      </rPr>
      <t xml:space="preserve">
</t>
    </r>
  </si>
  <si>
    <t>Observación No 1 :
El esquema de "Mejoramiento de Vivienda"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</si>
  <si>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2-2022-32911 Solicitud CVP paf.
3-2021-05754  Modificación Plan de Mejoramiento 
Estado Legalización Mejoramiento de Vivienda, paf.
Acta de la mesa de trabajo con la Subsecretaria de Gestión Financiera del 12 de julio de 2023  
3-2023-8915, pdf
Carpeta PMI 397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4. CVP 2013-Lourdes-Santa Fe-Hab 1.
ACTA LIQUIDACION PROYECTO.
Documentación 140 hogares beneficiarios.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Radicado No 3-2024-531
1, Resolución 446 de 2020
2.Memorando 3-2023-5677 del 10-08-23
3.Memorando 3-2023-8208 del 14-11-23
4.Memorando 3-2023-9621 del 26-12-23
5. Memorando 3-2024-3282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referenciando  140  actas por subsanar dentro del proceso de legalización contable que adelanta la secretaria, al igual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de igual manera  y de acuerdo a lo concertado en la mesa de trabajo se amplia la fecha final para el cumplimiento de la acción,  para el 15 de octubre de 2023. Para el seguimiento del mes de diciembre el Proceso no aporta evidencias del cumplimiento de la acción., por tal motivo esta permanece en los mismos términos del seguimiento anterior. El proceso aporta para el presente seguimiento radicado No 3-2023-8915 del 7 de diciembre de 2023, por medio del cual se reporta y se relacionan las evidencias del monitoreo realizado a las acciones vigentes a cargo de la subdirección de recursos públicos, evidenciando memorando No 3-2023-5677 del 10 de agosto de 2023 en el cual se relaciona 324 subsidios que cumplen con los criterios de legalización correspondientes a la vigencia 2013 y 2014 , al igual que las actas de liquidación y conforme a la acción establecida, de los 1143 subsidios de mejoramiento habitacional  se han legalizado a la fecha 986.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mismo estado del período anterior. Mediante radicado No. 3-2023-8915 la Subdirección de Recursos Públicos allegó descripción de la gestión y los soportes respecto de la implementación de la acción los cuales fueron valorados según radicado No. 3-2024-111 así: “</t>
    </r>
    <r>
      <rPr>
        <i/>
        <sz val="11"/>
        <rFont val="Calibri"/>
        <family val="2"/>
        <charset val="1"/>
      </rPr>
      <t xml:space="preserve">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mismas condiciones del período anterior. "más condiciones del período anterior. para el seguimiento de abril se aporta  por parte del proceso radicado No 3-2024 -531 del 23 de enero de 2024  relacionando la gestión adelantada para el cumplimiento de la acción aportando la Resolución No 446 del 30 de octubre de 2020  en la cual se  aprueba la depuración contable de 156 subsidios para la vigencia 2013  por un valor de $ 1.655.316.000, Memorando No 3-2023-5677 en  el cual se relaciona el comprobante contable entre los cuales se  constato  309 subsidios por un valor de $ 3.278.799.000 para la vigencia 2013, Memorando No 3-2023-8208 en  el cual se relaciona el comprobante contable entre los cuales se constato 28 subsidios por un valor de $ 297.108.000 vigencia 2013  y Memorando No 3-2023-9621 en  el cual se relaciona el comprobante contable entre los cuales se evidencia 249 subsidios por un valor de $2. 642.139.000 vigencia 2013 para un total de 742 subsidios  con un valor de $ 7.873.362.000, soportes  que permiten verificar la normalización y depuración del  65 % del monto total. por lo que se ajusta el avance porcentual de la acción.
</t>
    </r>
    <r>
      <rPr>
        <b/>
        <sz val="11"/>
        <rFont val="Calibri"/>
        <family val="2"/>
        <charset val="1"/>
      </rPr>
      <t xml:space="preserve">AVANCE PORCENTUAL
</t>
    </r>
    <r>
      <rPr>
        <sz val="11"/>
        <rFont val="Calibri"/>
        <family val="2"/>
        <charset val="1"/>
      </rPr>
      <t xml:space="preserve">65%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EN EJECUCION- CON AVANCE - POR FUERA DE LOS TERMINOS  y el HALLAZGO ABIERTO.
RECOMENDACIONES:
1. Los soportes que se aporten como evidencia deben contar con atributos de suficiencia, competencia, pertinencia, trazabilidad, completitud y relevancia, en tanto se encontraron varias de ellas que adolecen de este tipo de características.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 Compilar en un solo documento los soportes relacionados con comprobantes contables, Resoluciones de cierre contable, y de más documentos que permitan el cumplimiento de la acción, con el fin de asegurar su unicidad, prevenir la dispersión de documentos, mejorar las características y calidad de las evidencias y aumentar los niveles de confiabilidad y respaldo.
4. No obstante, dadas las dificultades antecedentes que se han registrado para el cumplimiento de la acción, esta Oficina realizará una verificación de la cuenta contable
“19080102" en el marco del Trabajo de Aseguramiento que será iniciado próximamente para verificar su estado y determinar el curso de los hallazgos que originaron las
acciones correctivas.
</t>
    </r>
  </si>
  <si>
    <t>SI</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</si>
  <si>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de reunión  No 11 del 4 de noviembre de 2021 
Acta de reunión No 12 del 9 de diciembre de 2021.
Acta de Reunión No 13 del  1 de febrero de 2022,  
2-2022-32911 Solicitud CVP paf.
3-2021-05754  Modificación Plan de Mejoramiento 
Estado Legalización Mejoramiento de Vivienda, paf.
Acta de la mesa de trabajo con la Subsecretaria de Gestión Financiera del 12 de julio de 2023.  
3-2023-8915, pdf
Carpeta PMI 398
Radicado No 3-2023-8915
3-2023-3244_SRPConv. Com. Sostenibilidad Contable.
3-2023-4051_SRP Rta 3-2023-3619.
3-2023-5204_SRP Rta 3-2023-4655
3-2023-5677_SRP Legalización Subsidios
Correo Solicitud legalización 08062023
Subsidios Legalizados Mejoramiento de Vivienda 2014.
CVP 2014-El Espino-Ciudad Bolívar-Hab 1
ACTA LIQUIDACION
Documentación 15 hogares beneficiarios.
Radicado No 3-2023-8915
3-2023-3244_SRPConv. Com. Sostenibilidad Contable
3-2023-4051_SRP Rta 3-2023-3619
3-2023-5204_SRP Rta 3-2023-4655
3-2023-5677_SRP Legalización Subsidios
Correo Solicitud legalización 08062023 
Subsidios Legalizados Mejoramiento de Vivienda 2014
CVP 2014-El Espino-Ciudad Bolívar-Hab 1
ACTA LIQUIDACION
Documentación 15 hogares beneficiarios
Radicado No 3-2024-531
1, Resolución 446 de 2020
2.Memorando 3-2023-5677 del 10-08-23
3.Memorando 3-2023-8208 del 14-11-23
Radicado 3-2024-3282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con referente a  140  actas por subsanar dentro del proceso de legalización contable que adelanta la secretaria, lo mismo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documentos  que de acuerdo con la meta establecida por  el proceso,  permiten determinar  un porcentaje de avance. Para el seguimiento del mes de diciembre el Proceso no aporta evidencias del cumplimiento de la acción., por tal motivo esta permanece en los mismos términos del seguimiento anterior. El proceso aporta para el presente seguimiento radicado No 3-2023-8915 del 7 de diciembre de 2023, por medio del cual se reporta y se relacionan las evidencias del monitoreo realizado a las acciones vigentes a cargo de la subdirección de recursos públicos, evidenciando memorando No 3-2023-5677 del 10 de agosto de 2023 en el cual se relaciona 15  subsidios que cumplen con los criterios de legalización correspondientes a la vigencia 2014 , al igual que las actas de liquidación correspondientes y conforme a la acción establecida, de los 348 subsidios de mejoramiento habitacional  se han legalizado a la fecha 155. Mediante radicado No. 3-2023-8915 se remitieron avances y soportes respecto de la implementación de la acción lo cual fue valorado por la Oficina de Control Interno comunicando los resultados mediante radicado No. 3-2024-111 con el cual se ratificó el mismo estado del período anterior. Mediante radicado No. 3-2023-8915 la Subdirección de Recursos Públicos allegó descripción de la gestión y los soportes respecto de la implementación de la acción los cuales fueron valorados según radicado No. 3-2024-111 así: “Se aportan comunicaciones internas que evidencian las gestiones que se vienen realizando para la reconstrucción de los expedientes de 186 SDVE de 2014 así como radicado 3-2023-5677 con el cual se solicitó a la Subdirección Financiera la legalización de 324 subsidios distritales de vivienda en la modalidad de Mejoramiento Habitacional de Vivienda por una cuantía de $3.445.119.000. Sin embargo, los soportes adolecen de registros idóneos que permitan comprobar que la cuantía por valor de $28,067,842,800 haya sido normalizada, depurada o legalizada, o que los 186 subsidios hayan sido reconocidos contablemente, razón por la cual se mantiene el estado en las mismas condiciones del período anterior". Para el seguimiento de abril se aporta  por parte del proceso radicado No 3-2024 -531 del 23 de enero de 2024  relacionando la gestión adelantada para el cumplimiento de la acción aportando la Resolución No 446 del 30 de octubre de 2020  en la cual se  aprueba la depuración contable de 68  subsidios para la vigencia 2014  por un valor de $ 753.984.000, Memorando No 3-2023-5677 en  el cual se relaciona el comprobante contable entre los cuales se  constato  15 subsidios por un valor de $ 166.320.000 para la vigencia 2014 y Memorando No 3-2023-8208 en  el cual se relaciona el comprobante contable entre los cuales se constato 211 subsidios por un valor de $ 2.339.568.000 vigencia 2014, para un total de 294 subsidios  con un valor de $ 3.259.872.000, soportes  que permiten verificar la normalización y depuración del  84 % del monto total. por lo que se ajusta el avance porcentual de la acción</t>
    </r>
    <r>
      <rPr>
        <i/>
        <sz val="11"/>
        <rFont val="Calibri"/>
        <family val="2"/>
        <charset val="1"/>
      </rPr>
      <t xml:space="preserve">.
</t>
    </r>
    <r>
      <rPr>
        <b/>
        <sz val="11"/>
        <rFont val="Calibri"/>
        <family val="2"/>
        <charset val="1"/>
      </rPr>
      <t xml:space="preserve">AVANCE PORCENTUAL
</t>
    </r>
    <r>
      <rPr>
        <sz val="11"/>
        <rFont val="Calibri"/>
        <family val="2"/>
        <charset val="1"/>
      </rPr>
      <t xml:space="preserve">84%
</t>
    </r>
    <r>
      <rPr>
        <b/>
        <sz val="11"/>
        <rFont val="Calibri"/>
        <family val="2"/>
        <charset val="1"/>
      </rPr>
      <t xml:space="preserve">CONCEPTO
</t>
    </r>
    <r>
      <rPr>
        <sz val="11"/>
        <rFont val="Calibri"/>
        <family val="2"/>
        <charset val="1"/>
      </rPr>
      <t>La acción se conceptúa</t>
    </r>
    <r>
      <rPr>
        <b/>
        <sz val="11"/>
        <rFont val="Calibri"/>
        <family val="2"/>
        <charset val="1"/>
      </rPr>
      <t xml:space="preserve"> EN EJECUCION - CON AVANCE - POR FUERA DE LOS TERMINOS  y el HALLAZGO ABIERTO.
RECOMENDACIONES:
1. Los soportes que se aporten como evidencia deben contar con atributos de suficiencia, competencia, pertinencia, trazabilidad, completitud y relevancia, en tanto se encontraron varias de ellas que adolecen de este tipo de características.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 Compilar en un solo documento los soportes relacionados con comprobantes contables, Resoluciones de cierre contable, y de más documentos que permitan el cumplimiento de la acción, con el fin de asegurar su unicidad, prevenir la dispersión de documentos, mejorar las características y calidad de las evidencias y aumentar los niveles de confiabilidad y respaldo.
4. No obstante, dadas las dificultades antecedentes que se han registrado para el cumplimiento de la acción, esta Oficina realizará una verificación de la cuenta contable
“19080102" en el marco del Trabajo de Aseguramiento que será iniciado próximamente para verificar su estado y determinar el curso de los hallazgos que originaron las
acciones correctivas.
</t>
    </r>
    <r>
      <rPr>
        <sz val="11"/>
        <rFont val="Calibri"/>
        <family val="2"/>
        <charset val="1"/>
      </rPr>
      <t xml:space="preserve">
</t>
    </r>
  </si>
  <si>
    <t>Auditoría interna bajo la norma ISO 14001:2015 al Sistema
de Gestión Ambiental (SGA) desarrolladas en la vigencia 2021</t>
  </si>
  <si>
    <t xml:space="preserve">Radicado  3-2022-5845  del 30 de Septiembre de 2022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</si>
  <si>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Mesa de trabajo PMI-Gestión Documental 22112022.pdf
Acta  mesa de trabajo del 14 de junio y 10 de julio de 2023 
Memorando No . 3-2023-8213
Memorando No . 3-2023-9273
Radicado No 3-2024-607
Formato PS03-FO200,pdf.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De acuerdo a los compromisos establecidos en la mesa de trabajo para la consolidación y recepción de soportes  de cada una de las acciones del PMI llevada a cabo en el mes de junio  de 2023, entre la oficina Asesora de Control Interno y el Proceso de Gestión Documental, para el presente  seguimiento no se aportaron evidencias que permitan determinar avances respecto de la acción planteada por lo que se mantiene el mismo porcentaje de avance. Mediante radicado No. 3-2023-8213,  se aporta la Resolución SDHT No. 925 de 2022 “Por la cual se declara desierto el Proceso de Contratación SDHT-MC-077-2022 cuyo objeto fue “Prestar los servicios de calibración y mantenimiento a los Dataloggers de Monitoreo y Control Ambiental para ala Adecuada Conservación del Acervo Documental de la Secretaría Distrital del Hábitat”, y se informa que “(…)se adquirieron dos termohigrómetros y se diligenció el formato PS03-FO200” Se aporta registro de temperatura y humedad relativa del mes de diciembre de 2023 donde se registra datos desde el 4 al 29 de diciembre de 2023 con lo cual se conceptúa la acción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CUMPLIDA-POR FUERA DE LOS TERMINOS y HALLAZGO CERRADO.    
</t>
    </r>
    <r>
      <rPr>
        <sz val="11"/>
        <rFont val="Calibri"/>
        <family val="2"/>
        <charset val="1"/>
      </rPr>
      <t xml:space="preserve">
</t>
    </r>
  </si>
  <si>
    <t>NO</t>
  </si>
  <si>
    <t xml:space="preserve">Radicado  3-2022-4257  del 27 de Julio de 2022
Radicado 3-2022-7928 del 23 de diciembre de 2022
</t>
  </si>
  <si>
    <t>7 Subsecretaria de Gestión Corporativa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</si>
  <si>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3-2022-7928 del 23 de diciembre de 2022
Acta  mesa de trabajo del 14 de junio y 10 de julio de 2023 
Memorando 3-2024-607
Acta de Comité Institucional de Gestión y Desempeño 009
Evidencia de base de datos en plataforma SIC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junio de 2023   se aporta  Radicado 3-2022-7928 del 23 de diciembre de 2022 donde  la Subsecretaria de Gestión Corporativa solicitó la ampliación de la fecha de cumplimiento hasta el 30 de junio de 2023,  la cual fue aceptada por la Oficina Asesora de Control Interno, al corte del mes de diciembre no se registran avances de la acción planteada. Se aporta Acta de reunión No 009 del 15 de noviembre de 2023 donde se aprueba la política de protección de datos personales, la cual
no es valorada como parte de la evidencia que demuestra el cumplimiento de la acción. No obstante, se cuenta con copia de correo electrónico allegado por la Superintendencia de Industria y Comercio evidenciando la creación a satisfacción del usuario y contraseña para el cargue del registro de la base de datos de la SDHT, con lo cual se conceptúa la acción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CUMPLIDA-POR FUERA DE LOS TERMINOS y HALLAZGO CERRADO</t>
    </r>
    <r>
      <rPr>
        <sz val="11"/>
        <rFont val="Calibri"/>
        <family val="2"/>
        <charset val="1"/>
      </rPr>
      <t xml:space="preserve">.    
</t>
    </r>
  </si>
  <si>
    <t>Auditorías Internas</t>
  </si>
  <si>
    <t>No Aplica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</si>
  <si>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Acta de Autocontrol No. 05 de 2023 del 31 de mayo de 2023
Correos electrónicos
Matriz de riesgos tipo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de Autocontrol  del 14 de abril de 2023 se determinó que la acción se encuentra “En Ejecución” y registra avances, pero es necesaria la ampliación del plazo de ejecución hasta el 30 de junio de 2023 para su cumplimiento. En el marco de la reunión de autocontrol No. 05 del 31 de mayo de 2023, se redefinió la fecha de cumplimiento para el 30 de septiembre de 2023. Se cuenta con una matriz que contiene un primer avance para la identificación de riesgos tipo para contratos de obra. Para el seguimiento con corte al 30 de junio de 2024 no se aportaron evidencias que permitan determinar los avances respecto de la acción planteada por el proceso , por lo que se mantiene el mismo porcentaje de avance.
</t>
    </r>
    <r>
      <rPr>
        <b/>
        <sz val="11"/>
        <rFont val="Calibri"/>
        <family val="2"/>
        <charset val="1"/>
      </rPr>
      <t xml:space="preserve">AVANCE PORCENTUAL
</t>
    </r>
    <r>
      <rPr>
        <sz val="11"/>
        <rFont val="Calibri"/>
        <family val="2"/>
        <charset val="1"/>
      </rPr>
      <t xml:space="preserve">20%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EN EJECUCIÓN -CON AVANCE- POR FUERA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</si>
  <si>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de Autocontrol del 14 de abril de 2023, la acción no registra avances toda vez que es dependiente de la acción PMI 757, razón por la cual se justifica la ampliación de la fecha de cumplimiento hasta el 30 de julio de 2023.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La acción se conceptúa:   </t>
    </r>
    <r>
      <rPr>
        <b/>
        <sz val="11"/>
        <rFont val="Calibri"/>
        <family val="2"/>
        <charset val="1"/>
      </rPr>
      <t>EN EJECUCION- SIN INICIAR -  POR FUERA  DE LOS TÉRMINOS y el HALLAZGO ABIERTO</t>
    </r>
    <r>
      <rPr>
        <sz val="11"/>
        <rFont val="Calibri"/>
        <family val="2"/>
        <charset val="1"/>
      </rPr>
      <t>.</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</si>
  <si>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Informes de auditoría de los procesos de Control de Vivienda y Veeduría a las Curadurías, Control Disciplinario y Gestión Territorial del Hábitat
Informes de gestión de la Oficina de Control Interno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No 3 Reunión control Interno del 14 abril de 2023, se verificó que la acción se encuentra “En Ejecución” y registra avances, pero es necesaria la ampliación de le fecha de cumplimiento hasta 31 de diciembre de 2023 para emitir informes periódicos respecto de la evolución en la atención de los requerimientos.
</t>
    </r>
    <r>
      <rPr>
        <b/>
        <sz val="11"/>
        <rFont val="Calibri"/>
        <family val="2"/>
        <charset val="1"/>
      </rPr>
      <t xml:space="preserve">AVANCE PORCENTUAL
</t>
    </r>
    <r>
      <rPr>
        <sz val="11"/>
        <rFont val="Calibri"/>
        <family val="2"/>
        <charset val="1"/>
      </rPr>
      <t xml:space="preserve">25%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EN EJECUCIÓN - CON AVANCE  - POR FUERA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</si>
  <si>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2-2023-47522 del 27 de junio de 2022
Radicado 2-2023-47522
Radicado 3-2023-7397
Radicado3-2023-9092
Radicado IDU 202350501632561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No 3 de Autocontrol del 14 de abril de 2023, la acción se encuentra “En Ejecución” y registra avances, pero es necesaria la ampliación de la fecha de cumplimiento hasta el 31 de diciembre de 2023 para consolidar el repositorio y las herramientas para la administración de la auditoría. 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de la planeación, ejecución, seguimiento, control y ajustes derivados de la ejecución del Plan Anual de Auditoría. También se registran avances en la adecuación de los instrumentos PMI y PM CB para mejorar los reportes y generar alertas preventivas oportunas respecto del estado de las acciones suscritas.
</t>
    </r>
    <r>
      <rPr>
        <b/>
        <sz val="11"/>
        <rFont val="Calibri"/>
        <family val="2"/>
        <charset val="1"/>
      </rPr>
      <t xml:space="preserve">AVANCE PORCENTUAL
</t>
    </r>
    <r>
      <rPr>
        <sz val="11"/>
        <rFont val="Calibri"/>
        <family val="2"/>
        <charset val="1"/>
      </rPr>
      <t xml:space="preserve">60%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EN EJECUCIÓN - CON AVANCES  -  POR FUERA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</si>
  <si>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Correos electrónicos
Documentos Borrador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No 3 de Autocontrol del 14 de abril de 2023, la acción se encuentra “En Ejecución” y registra avances, pero es necesaria la ampliación de le fecha de cumplimiento hasta 31 de julio de 2023 para incorporar nuevos aspectos con ocasión de la última auditoría interna al Sistema de Gestión de la Calidad bajo los requisitos del estándar NTC ISO 9001:2015. Se cuenta con documento borrador del procedimiento que se encuentra en revisión.
</t>
    </r>
    <r>
      <rPr>
        <b/>
        <sz val="11"/>
        <rFont val="Calibri"/>
        <family val="2"/>
        <charset val="1"/>
      </rPr>
      <t xml:space="preserve">AVANCE PORCENTUAL
</t>
    </r>
    <r>
      <rPr>
        <sz val="11"/>
        <rFont val="Calibri"/>
        <family val="2"/>
        <charset val="1"/>
      </rPr>
      <t xml:space="preserve">20%
</t>
    </r>
    <r>
      <rPr>
        <b/>
        <sz val="11"/>
        <rFont val="Calibri"/>
        <family val="2"/>
        <charset val="1"/>
      </rPr>
      <t xml:space="preserve">CONCEPTO
</t>
    </r>
    <r>
      <rPr>
        <sz val="11"/>
        <rFont val="Calibri"/>
        <family val="2"/>
        <charset val="1"/>
      </rPr>
      <t xml:space="preserve">La acción se conceptúa:  </t>
    </r>
    <r>
      <rPr>
        <b/>
        <sz val="11"/>
        <rFont val="Calibri"/>
        <family val="2"/>
        <charset val="1"/>
      </rPr>
      <t>EN EJECUCIÓN - CON AVANCE - POR FUERA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</si>
  <si>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Presentación
Informes de seguimiento, evaluación y auditoría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1"/>
        <rFont val="Calibri"/>
        <family val="2"/>
        <charset val="1"/>
      </rPr>
      <t xml:space="preserve">AVANCE PORCENTUAL
</t>
    </r>
    <r>
      <rPr>
        <sz val="11"/>
        <rFont val="Calibri"/>
        <family val="2"/>
        <charset val="1"/>
      </rPr>
      <t xml:space="preserve">70%
</t>
    </r>
    <r>
      <rPr>
        <b/>
        <sz val="11"/>
        <rFont val="Calibri"/>
        <family val="2"/>
        <charset val="1"/>
      </rPr>
      <t xml:space="preserve">CONCEPTO
</t>
    </r>
    <r>
      <rPr>
        <sz val="11"/>
        <rFont val="Calibri"/>
        <family val="2"/>
        <charset val="1"/>
      </rPr>
      <t xml:space="preserve">La acción se conceptúa: </t>
    </r>
    <r>
      <rPr>
        <b/>
        <sz val="11"/>
        <rFont val="Calibri"/>
        <family val="2"/>
        <charset val="1"/>
      </rPr>
      <t>EN EJECUCIÓN - CON AVANCE - POR FUERA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</si>
  <si>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
Presentación
Informes de evaluación, seguimiento y auditoría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1"/>
        <rFont val="Calibri"/>
        <family val="2"/>
        <charset val="1"/>
      </rPr>
      <t xml:space="preserve">AVANCE PORCENTUAL
</t>
    </r>
    <r>
      <rPr>
        <sz val="11"/>
        <rFont val="Calibri"/>
        <family val="2"/>
        <charset val="1"/>
      </rPr>
      <t xml:space="preserve">70%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EN EJECUCIÓN - CON AVANCE - POR FUERA DE LOS TÉRMINOS y el HALLAZGO ABIERTO</t>
    </r>
  </si>
  <si>
    <t>Radicado No. 1-2023-11967. AUTO DE CIERRE DE INVESTIGACIÓN SUMARIA
*20235000000070* *20235000000070*.
EXPEDIENTE 20215003339900010E
POR LAS POSIBLES INEFICIENCIAS ADMINISTRATIVAS
EN LA ADQUISICIÓN DE UNOS AIRPODS POR PARTE DE
LA SECRETARIA DISTRITAL DEL HÁBITAT</t>
  </si>
  <si>
    <t>Trinos en las redes sociales según se contiene el informe del Veeduría Distrital así:
(…) Carlos F. Galán @Carlos Galán 43min La gente en esta ciudad está muy golpeada
económicamente por las medidas que se han tomado para enfrentar la pandemia y los
funcionarios comprando audífonos de 1 millón de pesos? Qué vergüenza con los
contribuyentes.
Bogotá Firme @bogotamuyfirme · 4h ¿Qué tal esto? La Secretaría del Hábitat de
@Claudia López en diciembre compró 2 pares de Airdpods Pro Apple para ser usados por la
Secretaria @nadyamrangel, este capricho nos costó casi 2 millones de pesos.
¿No les alcanza el sueldo para comprárselos de su propio bolsillo? Cara con símbolos sobre
la boca Cara con símbolos sobre la boca”
https://twitter.com/carlosfgalan/status/1366430189304098823?s=24
https://twitter.com/dianadiago/status/1366374203583320065?s=24
https://twitter.com/aforerom/status/1366395899887423488?s=24 (…) (Galán
Pachón - Concejal, 2021)</t>
  </si>
  <si>
    <t>Radicado No 2-2023-30946 del 10 de mayo de 2023</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</si>
  <si>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No 3 reunión control interno  14-04-2023,pdf
Radicado 2-2023-30946  del 10 de abril de 2023 
Correos electrónicos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De acuerdo a lo establecido en el acta de autocontrol No 3 del 14 de abril de 2023, la acción se encuentra “En Ejecución” pero no registra avances toda vez que esta recientemente suscrita en el Plan de Mejoramiento Institucional. Se vienen realizando revisiones periódicas en el SECOP respecto de la publicación de los documentos contractuales.
</t>
    </r>
    <r>
      <rPr>
        <b/>
        <sz val="11"/>
        <rFont val="Calibri"/>
        <family val="2"/>
        <charset val="1"/>
      </rPr>
      <t xml:space="preserve">AVANCE PORCENTUAL
</t>
    </r>
    <r>
      <rPr>
        <sz val="11"/>
        <rFont val="Calibri"/>
        <family val="2"/>
        <charset val="1"/>
      </rPr>
      <t xml:space="preserve">30%
</t>
    </r>
    <r>
      <rPr>
        <b/>
        <sz val="11"/>
        <rFont val="Calibri"/>
        <family val="2"/>
        <charset val="1"/>
      </rPr>
      <t xml:space="preserve">CONCEPTO
</t>
    </r>
    <r>
      <rPr>
        <sz val="11"/>
        <rFont val="Calibri"/>
        <family val="2"/>
        <charset val="1"/>
      </rPr>
      <t xml:space="preserve">La acción se conceptúa:   </t>
    </r>
    <r>
      <rPr>
        <b/>
        <sz val="11"/>
        <rFont val="Calibri"/>
        <family val="2"/>
        <charset val="1"/>
      </rPr>
      <t>EN EJECUCION- CON AVANCES - DENTRO DE LOS TÉRMINOS y el HALLAZGO ABIERTO</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</si>
  <si>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Borrador de procedimiento
Correos electrónicos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Para el seguimiento  a corte de Junio de 2023 no se registran avances dado que la acción esta recientemente suscrita en el PMI en el mes de abril de 2023. Se cuenta con documento borrador del procedimiento que se encuentra en revisión.
</t>
    </r>
    <r>
      <rPr>
        <b/>
        <sz val="11"/>
        <rFont val="Calibri"/>
        <family val="2"/>
        <charset val="1"/>
      </rPr>
      <t xml:space="preserve">AVANCE PORCENTUAL
</t>
    </r>
    <r>
      <rPr>
        <sz val="11"/>
        <rFont val="Calibri"/>
        <family val="2"/>
        <charset val="1"/>
      </rPr>
      <t xml:space="preserve">20%
</t>
    </r>
    <r>
      <rPr>
        <b/>
        <sz val="11"/>
        <rFont val="Calibri"/>
        <family val="2"/>
        <charset val="1"/>
      </rPr>
      <t xml:space="preserve">CONCEPTO
</t>
    </r>
    <r>
      <rPr>
        <sz val="11"/>
        <rFont val="Calibri"/>
        <family val="2"/>
        <charset val="1"/>
      </rPr>
      <t>La acción se conceptúa</t>
    </r>
    <r>
      <rPr>
        <b/>
        <sz val="11"/>
        <rFont val="Calibri"/>
        <family val="2"/>
        <charset val="1"/>
      </rPr>
      <t xml:space="preserve"> EN EJECUCION - CON AVANCES - POR FUERA  DE LOS TÉRMINOS y el HALLAZGO ABIERTO</t>
    </r>
    <r>
      <rPr>
        <sz val="11"/>
        <rFont val="Calibri"/>
        <family val="2"/>
        <charset val="1"/>
      </rPr>
      <t>.</t>
    </r>
  </si>
  <si>
    <t xml:space="preserve">Radicado 3-2023-2071: Informe del Sistema de Control Interno Contable
</t>
  </si>
  <si>
    <t>Radicado 3-2023-2454: Allega Plan de Mejoramiento
Radicado 3-2023-2914: Inclusión en el PMI Institucional</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</si>
  <si>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3-2023-2454 del 14 de abril de 2023
Radicado 3-2023-4549 del 28 de junio de 2023
Radicado 3-2023-4909 del 12 de julio de 2023
Radicado 3-2023-2819 del 26 de abril de 2023.
Memorando  No 2-2023-54132 del 26 de julio de 2023 
Memorando No 3-2023-6607_1.pdf
ANX -2023-6760_2.pdf
ANX-2023-6760_3.pdf
Radicado No. 3-2023-7430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3-2023-6607 del 13 de septiembre de 2023 se aportan los radicados 3-2023-6563 del 18 de julio de 2023,  3-2023-5083 del 18 de julio de 2023 y 3-2023-7935 del 2 de noviembre de 2023, en los cuales se identifican las temáticas, plazos y responsables de remitir los insumos contables para la preparación y presentación de informes contables y su estado de cumplimiento, los cuales fuero valorados  en el plan de mejoramiento de la contraloría y Conforme a lo establecido en la mesa de trabajo con la Subsecretaria de Gestión Corporativa del 24 de enero de 2024,  la acción se conceptúa como cumplida.
</t>
    </r>
    <r>
      <rPr>
        <b/>
        <sz val="11"/>
        <rFont val="Calibri"/>
        <family val="2"/>
        <charset val="1"/>
      </rPr>
      <t xml:space="preserve">
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 </t>
    </r>
    <r>
      <rPr>
        <b/>
        <sz val="11"/>
        <rFont val="Calibri"/>
        <family val="2"/>
        <charset val="1"/>
      </rPr>
      <t>CUMPLIDA-DENTRO DE LOS TERMINOS y HALLAZGO CERRADO</t>
    </r>
    <r>
      <rPr>
        <sz val="11"/>
        <rFont val="Calibri"/>
        <family val="2"/>
        <charset val="1"/>
      </rPr>
      <t xml:space="preserve">.  
</t>
    </r>
    <r>
      <rPr>
        <b/>
        <sz val="11"/>
        <rFont val="Calibri"/>
        <family val="2"/>
        <charset val="1"/>
      </rPr>
      <t xml:space="preserve">RECOMENDACION:
</t>
    </r>
    <r>
      <rPr>
        <sz val="11"/>
        <rFont val="Calibri"/>
        <family val="2"/>
        <charset val="1"/>
      </rPr>
      <t xml:space="preserve">Mantener la implementación del mecanismo de alertas para lo restante de la vigencia a fin de contar con todos los insumos contables que permitan el cierre financiero de la vigencia sin contratiempos.
</t>
    </r>
  </si>
  <si>
    <t xml:space="preserve">Radicado  No 3-2023-2914  del 28 de abril de 2023 Respuesta al  Radicado No: 2-2023-2454  del 14 de abril de 2023, Respuesta  radicado No. 3-2023-2071.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</si>
  <si>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3-2023-2454 del 14 de abril de 2023
Acta  mesa de trabajo del 14 de junio y 10 de julio de 2023 
Radicado 3-2023-4549 del 28 de junio de 2023
Memorando  No 2-2023-54132 del 26 de julio de 2023 
Memorando No . 3-2023-7478
Memorando No . 3-2023-9359
Memorando No 3-2023-7478
Informe Plan Institucional de Capacitaciones Vigencia 2023
3-2023-5668 Invitación
Socialización de inscritos
Memorando 3-2023-9743
ANX-2023-9925_8 Carpeta
Radicado No. 3-2024-148 
Memorando 3-2024.607.pdf
informe de ejecución [sic] PIC 2do semestre 2023
Informe de ejecución [sic] PIC 2023 1er sem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 Se realizaron mesas de trabajo entre la Subsecretaría de Gestión Corporativa y la Subdirección Administrativa para revisar el estado de la acción, sin que se registren avances. Mediante radicado No. 3-2023-4549 del 28 de junio de 2023 la Oficina de Control Interno solicitó el reporte de avance respecto de la acción la cual no ha sido atendida hasta el momento. Conforme a lo establecido en el memorando 3-2023-7478 del 18 de octubre de 2023 se aporta por parte del proceso, Informe Plan Institucional de Capacitaciones Vigencia 2023, que comprende el periodo entre enero a junio de 2023 , evidenciando en la página 9 el seguimiento y evaluación de las capacitaciones en referencia con el contenido, aplicabilidad, claridad y materiales utilizados durante cada uno de las capacitaciones; para el segundo semestre de 2023 se aporta copia correo electrónico del 14 de agosto de 2023 de la invitación al evento de capacitación sobre la regulación contable publica, con el envío del soporte de inscripción a la capacitación de los funcionarios inscritos, actividad a llevarse a cabo el 30 y 31 de agosto de 2023, el proceso no aporta registros de ejecución de la capacitación del segundo semestre y conforme a lo establecido en la meta de la acción se conceptúa un porcentaje avance del 50 %”. Mediante radicado No. 3-2023-9743 la Subsecretaria de Gestión Corporativa allegó descripción de la gestión y los soportes respecto de la implementación de la acción los cuales fueron valorados según radicado No. 3-2024-148 así: “Se aporta registro de capacitación y certificado de asistencia al seminario de capacitación aplicada sobre regulación contable publica celebrada los días 30 y 31 de agosto de 2023 de las dos funcionarias inscritas. Sin embargo, no se aporta el segundo informe semestral de monitoreo al PIC de que trata la acción suscrita, por lo que se mantiene el mismo estado de avance que se describió en el radicado No. 3-2023-9359.”Se aportan como evidencias los informes de ejecución del Plan Institucional de Capacitación para el primer y segundo semestre de 2023,un registro de dos servidoras públicas inscritas a la “Invitación evento de capacitación aplicada sobre la regulación contable pública” con sus correspondientes certificados de asistencia, las cuales son suficientes para conceptuar la acción “Cumplida”
</t>
    </r>
    <r>
      <rPr>
        <i/>
        <sz val="11"/>
        <rFont val="Calibri"/>
        <family val="2"/>
        <charset val="1"/>
      </rPr>
      <t xml:space="preserve">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La acción se conceptúa</t>
    </r>
    <r>
      <rPr>
        <b/>
        <sz val="11"/>
        <rFont val="Calibri"/>
        <family val="2"/>
        <charset val="1"/>
      </rPr>
      <t xml:space="preserve"> CUMPLIDA-DENTRO  DE LOS TÉRMINOS y el HALLAZGO CERRADO.
</t>
    </r>
    <r>
      <rPr>
        <sz val="11"/>
        <rFont val="Calibri"/>
        <family val="2"/>
        <charset val="1"/>
      </rPr>
      <t xml:space="preserve">
</t>
    </r>
  </si>
  <si>
    <t xml:space="preserve">Correo del 29 de mayo de 2023 , de la subdirección administrativa, Correspondiente al informe de derechos de petición y calidad del servicio a la ciudadanía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</si>
  <si>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
EVIDENCIA
</t>
    </r>
    <r>
      <rPr>
        <sz val="11"/>
        <rFont val="Calibri"/>
        <family val="2"/>
        <charset val="1"/>
      </rPr>
      <t xml:space="preserve">Memorando 3-2023-3995 del 7 de junio de 2023 
Acta  mesa de trabajo del 14 de junio y 10 de julio de 2023 
Memorando No . 3-2023-8475
Memorando No . 3-2023-9300
Memorando 3-2024-607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junio de 2023 no se aportaron evidencias que permitan determinar los avances respecto de la acción planteada, dado que las acciones planteadas fueron suscritas dentro del Instrumento de seguimiento al PMI  en el mes de junio de 2023, Conforme a lo establecido en el memorando 3-2023-8475 del 21 de noviembre de 2023, se aporta por parte del proceso, copia de los estudios previos para contratación directa con fecha de noviembre de 2023 cuyo objeto a contratar es " ACTUALIZACION DEL LICEN CIAMIENTO “DIGITURNO” PARA LA ATENCIÓN AL CIUDADANO DE LA SECRETARÍA DISTRITAL DEL HÁBITAT", certificado de disponibilidad presupuestal No 1970 del 8 de noviembre de 2023 con el mismo objeto, al igual que pantallazo del proceso en la plataforma SECOP y conforme a lo establecido en la meta de la acción se conceptúa un porcentaje de avance del 80 %.,Mediante proceso de contratación directa SDHT-SGC-CD-038-2023 se realizó la contratación del Sistema de Digiturno que se concretó con el Contrato No. 850 de 2023 con CIEL INGENIERIA S.A.S con lo cual se conceptúa la acción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La acción se conceptúa:</t>
    </r>
    <r>
      <rPr>
        <b/>
        <sz val="11"/>
        <rFont val="Calibri"/>
        <family val="2"/>
        <charset val="1"/>
      </rPr>
      <t xml:space="preserve">  CUMPLIDA-DENTRO DE LOS TERMINOS y HALLAZGO CERRADO.    
</t>
    </r>
    <r>
      <rPr>
        <sz val="11"/>
        <rFont val="Calibri"/>
        <family val="2"/>
        <charset val="1"/>
      </rPr>
      <t xml:space="preserve">
</t>
    </r>
  </si>
  <si>
    <t>No se ha realizado calibración ni verificación a los termohigrómetros del archivo</t>
  </si>
  <si>
    <t xml:space="preserve">Radicado No 3-2023-3313 del 15 de mayo de 2023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</si>
  <si>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Acta  mesa de trabajo del 14 de junio y 10 de julio de 2023 
Memorando No . 3-2023-8213
Memorando No . 3-2023-9273
Radicado No 3-2024-607
Formato PS03-FO200,pdf.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Mediante radicado No. 3-2023-8213  Se aporta la Resolución SDHT No. 925 de 2022 “Por la cual se declara desierto el Proceso de Contratación SDHT-MC-077-2022 cuyo objeto fue “Prestar los servicios de calibración y mantenimiento a los Dataloggers de Monitoreo y Control Ambiental para ala Adecuada Conservación del Acervo Documental de la Secretaría Distrital del Hábitat”, y se informa que “(…)se adquirieron dos termohigrómetros y se diligenció el formato PS03-FO200”.Mediante radicado 3-2024-607 de 2024 se aporta por parte del proceso formato de control de temperatura y humedad relativa del mes de diciembre de 2023 donde se registra datos desde el 4 al 29 de diciembre y conforme a lo establecido en la mesa de trabajo con la Subsecretaria de Gestión Corporativa del 24 de enero de 2024, la acción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CUMPLIDA-DENTRO DE LOS TERMINOS y HALLAZGO CERRADO.  
</t>
    </r>
    <r>
      <rPr>
        <sz val="11"/>
        <rFont val="Calibri"/>
        <family val="2"/>
        <charset val="1"/>
      </rPr>
      <t xml:space="preserve">
</t>
    </r>
    <r>
      <rPr>
        <b/>
        <sz val="11"/>
        <rFont val="Calibri"/>
        <family val="2"/>
        <charset val="1"/>
      </rPr>
      <t xml:space="preserve">SALVEDAD
</t>
    </r>
    <r>
      <rPr>
        <sz val="11"/>
        <rFont val="Calibri"/>
        <family val="2"/>
        <charset val="1"/>
      </rPr>
      <t xml:space="preserve">No obstante que se conceptuó el cumplimiento de la acción, el registro aportado relaciona el día, hora y % de humidad relativa y la temperatura ambiente, más no demuestra que se haya realizado la calibración de los termo higrómetros.
</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</si>
  <si>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Documento borrador del procedimiento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Para el seguimiento  a corte de Junio de 2023 no se registran avances dado que la acción esta recientemente suscrita en el PMI en el mes de abril de 2023. Se cuenta con documento borrador del procedimiento que se encuentra en revisión.
</t>
    </r>
    <r>
      <rPr>
        <b/>
        <sz val="11"/>
        <rFont val="Calibri"/>
        <family val="2"/>
        <charset val="1"/>
      </rPr>
      <t xml:space="preserve">AVANCE PORCENTUAL
</t>
    </r>
    <r>
      <rPr>
        <sz val="11"/>
        <rFont val="Calibri"/>
        <family val="2"/>
        <charset val="1"/>
      </rPr>
      <t xml:space="preserve">20%
</t>
    </r>
    <r>
      <rPr>
        <b/>
        <sz val="11"/>
        <rFont val="Calibri"/>
        <family val="2"/>
        <charset val="1"/>
      </rPr>
      <t xml:space="preserve">CONCEPTO
</t>
    </r>
    <r>
      <rPr>
        <sz val="11"/>
        <rFont val="Calibri"/>
        <family val="2"/>
        <charset val="1"/>
      </rPr>
      <t xml:space="preserve">La acción se conceptúa:   </t>
    </r>
    <r>
      <rPr>
        <b/>
        <sz val="11"/>
        <rFont val="Calibri"/>
        <family val="2"/>
        <charset val="1"/>
      </rPr>
      <t>EN EJECUCION- CON AVANCES - POR FUERA DE LOS TÉRMINOS y el HALLAZGO ABIERTO</t>
    </r>
    <r>
      <rPr>
        <sz val="11"/>
        <rFont val="Calibri"/>
        <family val="2"/>
        <charset val="1"/>
      </rPr>
      <t xml:space="preserve">     </t>
    </r>
  </si>
  <si>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3-2023-3313 del 15 de mayo de 2023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AUTOVALORACIÓN DE LAS EVIDENCIAS
</t>
    </r>
    <r>
      <rPr>
        <sz val="11"/>
        <rFont val="Calibri"/>
        <family val="2"/>
        <charset val="1"/>
      </rPr>
      <t xml:space="preserve">Para el seguimiento  a corte de Junio de 2023 no se registran avances dado que la acción esta recientemente suscrita en el PMI en el mes de mayo de 2023. Para el seguimiento con corte al 30 de junio de 2024 no se aportaron evidencias que permitan determinar los avances respecto de la acción planteada por el proceso ,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 TÉRMINOS y HALLAZGO ABIERTO</t>
    </r>
  </si>
  <si>
    <t>1.Radicado 3-2023-2998 del 03 de mayo de 2023: Informe consolidado de auditoría interna bajo el concepto de los estándares NTC ISO 9001:2015 e ISO 14001:2015.
2. Radicado 3- 2023-7530 Informe Auditoria Ambiental Externa,</t>
  </si>
  <si>
    <t>Auditoria de certificación</t>
  </si>
  <si>
    <t>1. Ausencia de algunos aspectos ambientales en la matriz de identificación de aspectos e impactos ambientales Contrato de obra No. 994-2022.
2. En el plan de manejo ambiental del Contrato de obra No. 994-2022, se presento matriz de impactos ambientales, con nombre diferente al solicitado por la interventoría: Matriz de Identificación de Aspectos e Impactos Ambientales (MAIA).
3. Falta de Unificación entre Plan de Manejo Ambiental y la Matriz de AIA.
5. Desconocimiento del equipo técnico de formulación y supervisión del PG03-PR16 Procedimiento programa Consumo Sostenible V1 F.</t>
  </si>
  <si>
    <t xml:space="preserve">1. Afectación al seguimiento relacionado con la identificación clara de los aspectos ambientales, que relaciono puntual el auditor.2. Limite de acceso a la información, 
de los aspectos ambientales de la obra. </t>
  </si>
  <si>
    <t xml:space="preserve">Radicado No 3-2023-7436 del 14 de octubre de 2023 
</t>
  </si>
  <si>
    <t>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Acción:
1. Elaborar, establecer e implementar "Anexo Ambiental y SST" para los contratos diferentes a los contratos de Prestación de Servicios persona natural suscritos por el proceso de Gestión Territorial del Hábitat.</t>
  </si>
  <si>
    <t xml:space="preserve">Informe Final de interventoría 
No. de informe final de interventoría / No. Contrato vigente (994- 2022 obra- 1009- 2022 Interventoría)
</t>
  </si>
  <si>
    <t xml:space="preserve">
Un informe final por contrato vigente
</t>
  </si>
  <si>
    <t>4 Subsecretaria de Coordinación Operativa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</si>
  <si>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3-2023-6252
Radicado 3-2023-7436
Radicado 3-2024-224
ANX-2024-64-_2
ANX-2024-64-_3
ANX-2024-64-_4
Radicado 3-2024-22
Radicado No 3-2024-3070 Respuesta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3-2023-6252 la Subsecretaria de Coordinación Operativa solicito la ampliación de la causa y determino una nueva acción la cual fue valorada y aceptada por la Oficina de Control Interno siendo incorporada en el Plan de Mejoramiento Institucional conforme a lo informado en el radicado No 3-2023-7436. Para el presente seguimiento se aporta documento titulado “Anexo Ambiental, Seguridad y Salud en el Trabajo -SST &amp; Bioseguridad del Contratista” en el cual se establece los criterios a tener en cuenta para el diligenciamiento de la matriz de Aspectos e Impactos Ambientales en los diferentes contratos de obra y conforme a la acción establecida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en </t>
    </r>
    <r>
      <rPr>
        <b/>
        <sz val="11"/>
        <rFont val="Calibri"/>
        <family val="2"/>
        <charset val="1"/>
      </rPr>
      <t xml:space="preserve"> CUMPLIDA - DENTRO DE LOS TÉRMINOS y HALLAZGO CERRADOI
</t>
    </r>
    <r>
      <rPr>
        <sz val="11"/>
        <rFont val="Calibri"/>
        <family val="2"/>
        <charset val="1"/>
      </rPr>
      <t xml:space="preserve">
</t>
    </r>
  </si>
  <si>
    <t xml:space="preserve">Radicado No 3-2023-7436 del 14 de octubre de 2023 </t>
  </si>
  <si>
    <t>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3. Socializar a los contratistas de Obra, Interventoría y Consultoría el Anexo Ambiental y SST que contiene el Procedimiento PG03-PR16 Consumo Sostenible V1, la Guía de Compras Públicas sostenibles V3, las cláusulas Ambientales para la Adquisición de Bienes y/o Servicios y el contenido mínimo que se debe registrar en la Matriz de Identificación de Aspectos e Impactos Ambientales (MAIA)"</t>
  </si>
  <si>
    <t>Socialización de documento y anexos del PG03-PR16Procedimiento programa Consumo Sostenible
No. de socializaciones realizadas / Una socialización programada</t>
  </si>
  <si>
    <t>Un acta de socialización
del componente ambiental para los contratos
suscritos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</si>
  <si>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3-2023-5086 del 18 de julio de 2023
Acta seguimiento PMI de Gestión Territorial de Hábitat
Radicado 3-2023-6252 , pdf
ANX-2023-6414-3 pdf
Radicado no 3-2023-7436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Mediante radicado  3-2023-6252 del 30 de agosto de 2023 la Subsecretaria de Coordinación Operativa  en atención a las recomendaciones de la auditoria externa para la certificación ambiental de la SDHT, remite  cuadro en formato  Excel donde se registra los ajustes al hallazgo establecido  y radicado bajo en No 3-2023-3313 del 15 de mayo de 2023,  los cuales fueron  recibidos, valorados  y formalmente  registrados en el instrumento de seguimiento al PMI  por parte de la Oficina de Control Interno, para el seguimiento de diciembre el proceso no aporta avance de la acción por lo que esta se mantiene en los mismo términos,  Para el seguimiento con corte al 30 de junio  de 2024 no se aportaron evidencias que permitan determinar los avances respecto de la acción planteada por el proceso ,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La acción se conceptúa en </t>
    </r>
    <r>
      <rPr>
        <b/>
        <sz val="11"/>
        <rFont val="Calibri"/>
        <family val="2"/>
        <charset val="1"/>
      </rPr>
      <t xml:space="preserve"> EJECUCION- SIN AVANCE - POR FUERA DE LOS TÉRMINOS y HALLAZGO ABIERTO
</t>
    </r>
    <r>
      <rPr>
        <sz val="11"/>
        <rFont val="Calibri"/>
        <family val="2"/>
        <charset val="1"/>
      </rPr>
      <t xml:space="preserve">
</t>
    </r>
  </si>
  <si>
    <t>Radicado No 3-2023-3313 del 15 de mayo de 2023 y  Alcance  con el radicado 3-2023-3563 del 24 de mayo de 2023, radicado aclaratorio No 3-2024-93</t>
  </si>
  <si>
    <r>
      <rPr>
        <b/>
        <sz val="11"/>
        <rFont val="Calibri"/>
        <family val="2"/>
        <charset val="1"/>
      </rPr>
      <t xml:space="preserve">CORTE DEL SEGUIMIENTO
</t>
    </r>
    <r>
      <rPr>
        <sz val="11"/>
        <rFont val="Calibri"/>
        <family val="2"/>
        <charset val="1"/>
      </rPr>
      <t xml:space="preserve">Junio de 2024
EVIDENCIA
Radicado No 3-2023-3313 del 15 de mayo de 2023
Radicado 3-2023-3563 del 24 de mayo de 2023 
Acta mesa de trabajo del 13 de julio de 2023 
Memorando No 3-2023-8140
Radicado No 3-2024-93
Memorando 3-2024-607,pdf
Acta simulacro derrames, pdf
Hallazgo PMI 853 b Capacita [SIC]Riesgo Químico, Aseo y cafetería, julio de 2023
Informe Acciones Correctivas Riesgo Químico (1)
Informe Simulacro Riesgo Químico - Secretaría del Hábitat
Riesgo químico Brigada - PIGA 18 de abril
Memorando  3-2024-3330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
VALORACIÓN DE LAS EVIDENCIAS
</t>
    </r>
    <r>
      <rPr>
        <sz val="11"/>
        <rFont val="Calibri"/>
        <family val="2"/>
        <charset val="1"/>
      </rPr>
      <t xml:space="preserve">Mediante radicado No. 3-2023-3313 la Subdirección de Programas y Proyectos solicitó la modificación inicialmente establecida como "1. SGA diseñará un procedimiento de manejo para la identificación y control de sustancias químicas en la entidad asegurando actividades como (...)" por "3. Sensibilizar al personal de bienes y servicios, servicios generales, vigilancia, administración del edificio, brigadistas y en general sobre el manejo de sustancias químicas" lo cual fue aceptado por la Oficina de Control Interno, lo cual se reflejó en el estado consolidado comunicado mediante radicado No. 3-2023-6050. Nuevamente la Subdirección de Programas y Proyectos solicitó mediante radicado No. 3-2023-3563 da alcance al radicado 3-2023-3313 del 24 de mayo de 2023 solicitando una nueva modificación de la "Sensibilizar al personal de bienes y servicios, servicios generales, vigilancia, administración del edificio, brigadistas y en general sobre el manejo de sustancias químicas” por  "La subdirección Administrativa a través del proceso de Talento Humano-Seguridad y Salud en el trabajo, validará que las empresas que prestan servicios a la SDHT como aquellas de servicios generales,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modificación que quedó documentada en el Plan de Mejoramiento. Mediante radicado. No. 3-2023-5245 del 24 de julio de 2023,, la Oficina de Control Interno dio respuesta con las modificaciones realizadas en el Plan de Mejoramiento Institucional y allegó acta de seguimiento del 13 de julio de 2023. Mediante radicado No. 3-2023-8140 la Subdirección Administrativa envió la descripción de la gestión y los soportes respecto de la implementación de la acción los cuales fueron valorados según radicado No. 3-2024-93 así: “No se cuenta con reportes de gestión ni avances respecto de la implementación de la medida correctiva"
Mediante radicado 3-2024-607 de 2024 se aporta acta de asistencia /asesoría técnica en SST de Positiva compañía de seguros del 9 de noviembre de 2023 cuyo tema “ asesoría en el diseño del programa de prevención y atención de emergencias “donde se aborda el simulacro por derrame de sustancias químicas, de igual manera se evidencia lista de asistencia de capacitación en riesgo químico, SST y aseo del 24 de julio de 2023 con la participación de 24 personas del servicio de aselo y cafetería, informe del cumplimiento de la acción de mejora “Riesgo químico” donde se relaciona las capacitaciones adelantadas en los meses de julio, agosto, septiembre en manejo de sustancias químicas, primeros auxilios e inspección de seguimiento de la implementación del programa de riesgo químico de la empresa de aseo que presta el servicio en la SDHT. Los soportes resultan suficientes para conceptuara la acción “Cumplida”.
</t>
    </r>
    <r>
      <rPr>
        <b/>
        <sz val="11"/>
        <rFont val="Calibri"/>
        <family val="2"/>
        <charset val="1"/>
      </rPr>
      <t xml:space="preserve">
AVANCE PORCENTUAL
</t>
    </r>
    <r>
      <rPr>
        <sz val="11"/>
        <rFont val="Calibri"/>
        <family val="2"/>
        <charset val="1"/>
      </rPr>
      <t xml:space="preserve">100%
</t>
    </r>
    <r>
      <rPr>
        <b/>
        <sz val="11"/>
        <rFont val="Calibri"/>
        <family val="2"/>
        <charset val="1"/>
      </rPr>
      <t xml:space="preserve">
CONCEPTO
</t>
    </r>
    <r>
      <rPr>
        <sz val="11"/>
        <rFont val="Calibri"/>
        <family val="2"/>
        <charset val="1"/>
      </rPr>
      <t xml:space="preserve">Se conceptúa la acción </t>
    </r>
    <r>
      <rPr>
        <b/>
        <sz val="11"/>
        <rFont val="Calibri"/>
        <family val="2"/>
        <charset val="1"/>
      </rPr>
      <t>CUMPLIDA- POR FUERA DE LOS TERMINOS y HALLAZGO CERRADO</t>
    </r>
  </si>
  <si>
    <t>Radicado 3-2023-8737: Informe del Trabajo de Auditoría al Proceso de Control de Vivienda y Veeduría a las Curadurías</t>
  </si>
  <si>
    <t>PMI 854</t>
  </si>
  <si>
    <t>Observación No. 2 “Por inconsistencias entre los documentos alojados en el Mapa Interactivo y lo registrado en el según Listado Maestro de Documentos PG03-FO389 V5</t>
  </si>
  <si>
    <t>1. Herramienta de mapa interactivo y listado maestro de documentos aún muy manuales.
2. Alta rotación de personal
3. Falta de depuración de los documentos publicados en la herramienta del mapa interactivo
4. Ausencia de codificación e identificación de la totalidad de los documentos y formatos en el Mapa
Interactivo.</t>
  </si>
  <si>
    <t>1. Errores en la digitación de los documentos y cambio de fechas de ajuste de los documentos editables
2. Errores humanos en los trámites de los documentos, actualización del LMD
3. Documentos publicados en el mapa interactivo sin ser utilizados
4. Hallazgos de los entes externos que impliquen perdida de la certificación del sistema de gestión de calidad
5. Incumplimiento de los requisitos normativos  de documentos obsoletos</t>
  </si>
  <si>
    <t>Radicado No 3-2023-9023 del 13 de diciembre de 2023
Radicado No 3-2023-9332 del 19 de diciembre de 2023</t>
  </si>
  <si>
    <t>1.Revisar el listado maestro de documentos y ajustar las inconsistencias encontradas.</t>
  </si>
  <si>
    <t>Ajuste del Listado Maestro</t>
  </si>
  <si>
    <t>2.3 Subdirección de Programas y Proyectos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</si>
  <si>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3-2023-9792
PG03-FO389 LDM corte 27 dic 2023
Radicado 3-2023-9624
PG03-IN44 Instructivo para elaborar documentos que se requieran incorporar al Sistema Integrado de Gestión de la Entidad versión 8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t>
    </r>
    <r>
      <rPr>
        <i/>
        <sz val="11"/>
        <rFont val="Calibri"/>
        <family val="2"/>
        <charset val="1"/>
      </rPr>
      <t xml:space="preserve">Acción No. 1: Se aporta como evidencia el registro que contiene descripción de los ajustes respecto de las inconsistencias detectadas.”
</t>
    </r>
    <r>
      <rPr>
        <sz val="11"/>
        <rFont val="Calibri"/>
        <family val="2"/>
        <charset val="1"/>
      </rPr>
      <t xml:space="preserve">
</t>
    </r>
    <r>
      <rPr>
        <b/>
        <sz val="11"/>
        <rFont val="Calibri"/>
        <family val="2"/>
        <charset val="1"/>
      </rPr>
      <t xml:space="preserve">AVANCE PORCENTUAL
</t>
    </r>
    <r>
      <rPr>
        <sz val="11"/>
        <rFont val="Calibri"/>
        <family val="2"/>
        <charset val="1"/>
      </rPr>
      <t xml:space="preserve">100%
</t>
    </r>
    <r>
      <rPr>
        <b/>
        <sz val="11"/>
        <rFont val="Calibri"/>
        <family val="2"/>
        <charset val="1"/>
      </rPr>
      <t xml:space="preserve">
CONCEPTO
</t>
    </r>
    <r>
      <rPr>
        <sz val="11"/>
        <rFont val="Calibri"/>
        <family val="2"/>
        <charset val="1"/>
      </rPr>
      <t xml:space="preserve">Se conceptúa la acción </t>
    </r>
    <r>
      <rPr>
        <b/>
        <sz val="11"/>
        <rFont val="Calibri"/>
        <family val="2"/>
        <charset val="1"/>
      </rPr>
      <t>CUMPLIDA - POR FUERA DE LOS TERMINOS  y HALLAZGO CERRADO.</t>
    </r>
  </si>
  <si>
    <t>No</t>
  </si>
  <si>
    <t xml:space="preserve">Radicado 3-2023-9023 </t>
  </si>
  <si>
    <t>2. Solicitar a los procesos la revisión de su documentación para adelantar la depuración del mapa interactivo</t>
  </si>
  <si>
    <t>Solicitud de revisión de documentos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</si>
  <si>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3-2023-9792
PG03-FO389 LDM corte 27 dic 2023
Radicado 3-2023-9624
PG03-IN44 Instructivo para elaborar documentos que se requieran incorporar al Sistema Integrado de Gestión de la Entidad versión 8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t>
    </r>
    <r>
      <rPr>
        <i/>
        <sz val="11"/>
        <rFont val="Calibri"/>
        <family val="2"/>
        <charset val="1"/>
      </rPr>
      <t xml:space="preserve">Acción No. 2. Se aporta comunicación interna con la cual se solicitó a todos los procesos la revisión y depuración de documentos en el mapa interactivo.".
</t>
    </r>
    <r>
      <rPr>
        <sz val="11"/>
        <rFont val="Calibri"/>
        <family val="2"/>
        <charset val="1"/>
      </rPr>
      <t xml:space="preserve">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POR FUERA  DE LOS TERMINOS  y HALLAZGO CERRADO</t>
    </r>
  </si>
  <si>
    <t>Memorando No . 3-2023-9023</t>
  </si>
  <si>
    <t>3. Actualizar el instructivo PG03-IN44 Instructivo para elaborar documentos que se
requieran incorporar al Sistema Integrado de Gestión de la Entidad, con la indicación de incluir las fechas de tramites dentro de los formatos</t>
  </si>
  <si>
    <t>Actualización del
documento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</si>
  <si>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3-2023-9792
PG03-FO389 LDM corte 27 dic 2023
Radicado 3-2023-9624
PG03-IN44 Instructivo para elaborar documentos que se requieran incorporar al Sistema Integrado de Gestión de la Entidad versión 8 Solicitud Creación, Anulación o Modificación de Documentos
</t>
    </r>
    <r>
      <rPr>
        <b/>
        <sz val="11"/>
        <rFont val="Calibri"/>
        <family val="2"/>
        <charset val="1"/>
      </rPr>
      <t xml:space="preserve">
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Mediante radicado No. 3-2023-9023 del 01 de diciembre de 2023 se solicitó la revisión  de la propuesta de acciones el cual fue resuelto mediante radicado No. 3-2023-9332 con el cual se comunicó sobre la inclusión en el Plan de Mejoramiento Institucional. Mediante radicado No. 3-2023-9792 la Subdirección de Programas y Proyectos allegó descripción de la gestión y los soportes respecto de la implementación de la acción los cuales fueron valorados según radicado No. 3-2024-39 así: “</t>
    </r>
    <r>
      <rPr>
        <i/>
        <sz val="11"/>
        <rFont val="Calibri"/>
        <family val="2"/>
        <charset val="1"/>
      </rPr>
      <t xml:space="preserve">Acción No. 3. Se aporta el documento PG03-IN44 el cual se encuentra actualizado a la versión No. 8, comprobando su publicación y disponibilidad en el mapa interactivo, así como el registro de trámite del 27 de diciembre de 2023”.
</t>
    </r>
    <r>
      <rPr>
        <sz val="11"/>
        <rFont val="Calibri"/>
        <family val="2"/>
        <charset val="1"/>
      </rPr>
      <t xml:space="preserve">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CERRADO.</t>
    </r>
  </si>
  <si>
    <t xml:space="preserve">3-2023-9239 " REMISIÓN INFORME DEFINITIVO DEL TRABAJO DE AUDITORIA INTERNA AL PROCESO DE GESTIÓN
TEERRITORIAL DEL HABITAT CON EXTENSIÓN AL PROCESO DE GESTIÓN DE SOLUCIONES HABITACIONALES." </t>
  </si>
  <si>
    <t xml:space="preserve">Auditoria Integrales </t>
  </si>
  <si>
    <t>PMI 855</t>
  </si>
  <si>
    <t xml:space="preserve">Observación No. 1. Por debilidades en las etapas de identificación, análisis y valoración de los riesgos y no tipificación de riesgos fiscales. </t>
  </si>
  <si>
    <t>1. Debilidades en las etapas de identificación, análisis y valoración de los riesgos y no tipificación de riesgos fiscales desde el proceso de gestión contractual teniendo en cuenta que afecta a la Entidad.
2. Las eventualidades suscitadas especialmente relacionadas con varias de las obras que fueron contratadas y que quedaron sin terminar o abandonadas, y que han sido objeto de reiteradas quejas y requerimientos de los entes de control, ameritan una revisión y análisis estructural y profundo para que las causas sean reconocidas dentro del Sistema de Administración del Riesgo y se identifiquen aquellos que se derivan de los antecedentes contractuales presentados, aspectos que hoy no se encuentran identificados pero que para esta auditoría componen riesgos materializados reales, potenciales, emergentes y/o previsibles.</t>
  </si>
  <si>
    <t xml:space="preserve">La indeterminación de riesgos de tipo fiscal eleva la exposición y dejan con mayor vulnerabilidad al proceso en tanto no se tienen documentados controles concretos ni medidas contingentes ante eventuales riesgos fiscales, más aún, cuando en las dependencias que conforman el proceso no se adelantan actualmente investigaciones sobre presuntas responsabilidades fiscales, pero que desde ningún punto de vista lo eximen de su identificación y control </t>
  </si>
  <si>
    <t xml:space="preserve">3-2023- 9752" Mediante el cual se remite el Plan de mejoramiento 
3-2024-78 " observaciones y las recomendaciones para las subsanaciones correspondientes
3-2024-136"  Mediante la cual se Incorporan dentro del Instrumento de seguimiento al PMI </t>
  </si>
  <si>
    <t>Revisar y actualizar el mapa de riesgos de gestión y Corrupción junto con el proceso gestión contractual donde se tipifique y valoren riesgos fiscales</t>
  </si>
  <si>
    <t xml:space="preserve">Actualización Mapa de Riesgos </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</si>
  <si>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t>
    </r>
  </si>
  <si>
    <t xml:space="preserve">Radicado No 3-2023-5900  Programación Auditoria 
</t>
  </si>
  <si>
    <t>Auditorías Externas de Certificación</t>
  </si>
  <si>
    <t>Fortalecer la metodología de verificación al cumplimiento de los requisitos de tipo ambiental aplicables a los proveedores con los cuales interactúa la entidad acorde con los programas, proyectos u obras de tipo misional a implementar en cumplimiento de la misión de la entidad, y en los demás procesos de la entidad.</t>
  </si>
  <si>
    <t>¿Por qué en la etapa precontractual, no se contemplan la totalidad  de las cláusulas ambientales que abarquen al cumplimiento del objeto contractual y de la necesidad de información del SGA?
R/ En la etapa contractual no se implementan los anexos de la guía de CPS por parte de los supervisores 
¿Por qué en la etapa contractual no se implementan los anexos de la guía de CPS por parte de los supervisores? 
R/ Falta de aplicación del procedimiento PS07-PR01,donde se relaciona la guía de CPS.
¿Por qué falta de aplicación del procedimiento PS07-PR01,donde se relaciona la guía de CPS?
R/ Falta incluir verificación etapa pre contractual de inclusión de clausulas mínimos de contrato y verificación contractual de cumplimento durante la ejecución.
¿Por qué falta incluir verificación etapa pre contractual de inclusión de clausulas mínimos de contrato y verificación contractual de cumplimento durante la ejecución?.
R/ Falta de articulación al seguimiento de verificación durante la ejecución del contrato</t>
  </si>
  <si>
    <t xml:space="preserve">Fortalecer el  cumplimiento de las cláusulas ambientales. </t>
  </si>
  <si>
    <t>Radicado No 3-2023-8396 del 20 de  noviembre de 2023
Radicado No 3-2023-8620 del 27 de  noviembre de 2023
Radicado No 3-2023-9632 del 26 de diciembre de 2023</t>
  </si>
  <si>
    <t xml:space="preserve">Actualizar el documento PG03-IN53, donde se incluya las actividades de verificación </t>
  </si>
  <si>
    <t>Actualización de la guía de compras públicas sostenibles PG03-IN53
'No. actualizaciones realizadas/No actualizaciones programadas*100</t>
  </si>
  <si>
    <t>Una actualización guía de compras públicas sostenibles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</si>
  <si>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y verificada la ruta /mapa interactivo/ Administración del SIG/Instructivo, el documento PG03-IN53 no se encuentra actualizado,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Se conceptúa la acción: EN EJECUCION - SIN AVANCE - POR FUERA DE LOS TERMINOS  y HALLAZGO ABIERTO
</t>
    </r>
    <r>
      <rPr>
        <sz val="11"/>
        <rFont val="Calibri"/>
        <family val="2"/>
        <charset val="1"/>
      </rPr>
      <t xml:space="preserve">
</t>
    </r>
    <r>
      <rPr>
        <b/>
        <sz val="11"/>
        <rFont val="Calibri"/>
        <family val="2"/>
        <charset val="1"/>
      </rPr>
      <t xml:space="preserve">RECOMENDACION:
</t>
    </r>
    <r>
      <rPr>
        <sz val="11"/>
        <rFont val="Calibri"/>
        <family val="2"/>
        <charset val="1"/>
      </rPr>
      <t xml:space="preserve">1. Remitir a la oficina de control interno  mediante comunicación Oficial, evidencia del tramite  de la actualización del documento PG03-IN53, donde se incluya las actividades de verificación.
2. Remitir por medio de comunicación oficial en el caso que aplique evidencia de los requisitos de tipo ambiental aplicables a los proveedores con los cuales se celebro contrato de lo que lleva la vigencia 2024 interactúa la entidad </t>
    </r>
  </si>
  <si>
    <t>Socialización  a los supervisores de contrato sobre la guía de Compras Públicas Sostenible</t>
  </si>
  <si>
    <t>Actualización de la guía de compras públicas sostenibles PG03-IN53
'No. actualizaciones realizadas/No actualizaciones programadas*101</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</si>
  <si>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le proceso ,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POR FUERA DE LOS TERMINOS  y HALLAZGO ABIERTO
RECOMENDACION</t>
    </r>
    <r>
      <rPr>
        <sz val="11"/>
        <rFont val="Calibri"/>
        <family val="2"/>
        <charset val="1"/>
      </rPr>
      <t xml:space="preserve">:
1. Remitir a la oficina de control interno  mediante comunicación Oficial, evidencia  de la socialización a los supervisores  de la guía de compras publicas sostenibles, de los  contratos celebrados a la fecha,
</t>
    </r>
  </si>
  <si>
    <t xml:space="preserve">Solicitar por medio de Memorando la oficialización del Manual de Supervisores </t>
  </si>
  <si>
    <t>Actualización de la guía de compras públicas sostenibles PG03-IN53
'No. actualizaciones realizadas/No actualizaciones programadas*102</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</si>
  <si>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al 31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le proceso ,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
RECOMENDACION:
</t>
    </r>
    <r>
      <rPr>
        <sz val="11"/>
        <rFont val="Calibri"/>
        <family val="2"/>
        <charset val="1"/>
      </rPr>
      <t xml:space="preserve">1. Remitir a la oficina de control interno  mediante comunicación Oficial, evidencia  de la socialización de la guía de compras publicas sostenibles.
</t>
    </r>
  </si>
  <si>
    <t>PMI 856</t>
  </si>
  <si>
    <t>Observación 2. Por el incumplimiento del artículo 12 de la Resolución 753 de 21 de octubre de 2020, por la cual se modifica la Resolución 233 del 8 de junio de 2018.</t>
  </si>
  <si>
    <t>1. No aceptación por parte de la oficina de control interno, sobre que las fechas de publicaciones de los informes pueden realizarse con anterioridad a la fecha máxima establecida en la Resolución 753 de 2020, " “Artículo 12.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2. No aceptación por parte de la oficina de control interno, sobre la publicación del tercer informe 2022, ya que el mismo se encontraba publicado pero no se encontraba plenamente identificado.
3. No remisión oportuna de los Informes de gestión por parte de la Secretaria Distrital de Planeación</t>
  </si>
  <si>
    <t>Incumplimiento  por parte de la entidad en las fechas de publicación, que podría acarrear acciones administrativas por parte de los órganos de control.</t>
  </si>
  <si>
    <t>3-2024-136</t>
  </si>
  <si>
    <t>Verificar trimestralmente que los informes de gestión se encuentren publicados en el link dispuesto por la entidad en su página web institucional</t>
  </si>
  <si>
    <t>Verificación trimestral pagina web de la entidad
Verificación trimestral pagina web de la entidad/ Informes publicados en la pagina web de la SDHT</t>
  </si>
  <si>
    <t>4.2 Subdirección de Barrios</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</si>
  <si>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t>
    </r>
    <r>
      <rPr>
        <sz val="11"/>
        <rFont val="Calibri"/>
        <family val="2"/>
        <charset val="1"/>
      </rPr>
      <t xml:space="preserve">UBICACION
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AVANCE PORCENTUAL
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</si>
  <si>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no</t>
  </si>
  <si>
    <t>Fortalecer la metodología de verificación a la eficacia en la gestión del riesgo para el SGA.</t>
  </si>
  <si>
    <t>¿Por qué no se visibiliza las evidencias de cumplimiento de los controles?
R/No se ha incluido dentro de la PG03-FO824 Matriz de riesgo y oportunidades SGA una forma de visibilizar las evidencias de cumplimiento.
¿Por qué no se ha incluido dentro de la PG03-FO824 Matriz de riesgo y oportunidades SGA una forma de visibilizar las evidencias de cumplimiento?
R/ No se ha tenido en cuenta la ubicación digital de las evidencias en la PG03-FO824 Matriz de riesgo y oportunidades   para la aplicación de los controles operacionales.
¿Por qué no se ha tenido en cuenta la ubicación digital de las evidencias en la PG03-FO824 Matriz de riesgo y oportunidades   para la aplicación de los controles operacionales?</t>
  </si>
  <si>
    <t>Mejorar la visualización de las evidencias de cumplimiento</t>
  </si>
  <si>
    <t>Actualizar la PG03-FO824 Matriz de riesgo y oportunidades incluyendo los link de evidencias a los seguimientos que se realizan a los controles relacionados a los riesgos ambientales.</t>
  </si>
  <si>
    <t>Actualización de la PG03-FO824 Matriz de riesgo y oportunidades
'No. actualizaciones realizadas/No actualizaciones programadas*100</t>
  </si>
  <si>
    <t>Una actualización PG03-FO824 Matriz de riesgo y oportunidades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</si>
  <si>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y verificada la ruta /mapa interactivo/ Administración del SIG/Instructivo, el documento PG03-FO824 no se encuentra actualizado, ,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
RECOMENDACION:
1. </t>
    </r>
    <r>
      <rPr>
        <sz val="11"/>
        <rFont val="Calibri"/>
        <family val="2"/>
        <charset val="1"/>
      </rPr>
      <t xml:space="preserve">Remitir a la oficina de control interno  mediante comunicación Oficial, evidencia  de la actualización  del documento  PG03-FO824 Matriz de riesgo y oportunidades.
</t>
    </r>
  </si>
  <si>
    <t>PMI 857</t>
  </si>
  <si>
    <t>Objeciones Observación No. 3. Por deficiencias en la remisión de copia de las respuestas a las peticiones trasladadas por los organismos de control, errores en la digitalización de los datos de los destinatarios, remisión a correos electrónicos de funcionarios, debilidades en el cargue de anexos y finalización extemporánea del trámite en el Sistema de Información SIGA</t>
  </si>
  <si>
    <t xml:space="preserve">Debilidad en la finalización de manera oportuna en el Sistema de Información Documental SIGA, todo tipo de peticiones, quejas, reclamos, sugerencias, invitaciones o cualquier otro requerimiento, conforme a la gestión adelantada en los términos. </t>
  </si>
  <si>
    <t>Incumplimiento por parte de la entidad en las fechas de respuesta en el Sistema de Información Documental SIGA</t>
  </si>
  <si>
    <t>Solicitar y participar en la capacitación a la Subdirección Administrativa sobre el manejo adecuado del cierre de las peticiones y/o cualquier requerimiento en el Sistema de Información Documental SIGA</t>
  </si>
  <si>
    <t xml:space="preserve">Capacitación del Sistema de Información Documental SIGA.
Lista de asistencia </t>
  </si>
  <si>
    <t>Realizar seguimiento al aplicativo SIGA, frente a l cierre oportuno de las peticiones y/o cualquier requerimiento en el Sistema de Información Documental SIGA.</t>
  </si>
  <si>
    <t xml:space="preserve">Acción Correctiva </t>
  </si>
  <si>
    <t>Alertas y Seguimiento al Sistema de Información Documental SIGA  
Correos de alertas y seguimiento por parte de la SCO al Sistema de Información Documental SIGA</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</si>
  <si>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</si>
  <si>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Fortalecer la metodología de verificación a la eficacia en el cumplimiento de los requisitos legales para el SGA.</t>
  </si>
  <si>
    <t xml:space="preserve">¿Por qué falta de informe de las evaluaciones del cumplimiento de los requisitos legales ambientales en el formato PG03-FO810 Matriz de requisitos legales Ambiental?
R/ Ausencia de inclusión de las actividades en el PG03-PR04 Identificación y evaluación legal Ambiental:
 -Realización de informe de cumplimiento de lo legal ambiental.
- Gestión de la información faltante de acuerdo al resultado del informe. 
¿Por qué Ausencia de inclusión de las actividades en el PG03-PR04 Identificación y evaluación legal Ambiental:
 -Realización de informe de cumplimiento de lo legal ambiental.
- Gestión de la información faltante de acuerdo al resultado del informe? </t>
  </si>
  <si>
    <t>Mejor la metodología del cumplimiento de los requisitos ambientales de los proveedores</t>
  </si>
  <si>
    <t>Incluir PG03-FO810 Matriz de requisitos legales Ambiental, donde se incluya el informe de cumpliendo de los requisitos.</t>
  </si>
  <si>
    <t>Actualización PG03-FO810 Matriz de requisitos legales Ambiental
'No. actualizaciones realizadas/No actualizaciones programadas*100</t>
  </si>
  <si>
    <t xml:space="preserve">Una Actualización PG03-FO810 Matriz de requisitos legales Ambiental.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</si>
  <si>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SIG/otro, evidenciando  que el documento PG03-Fo810 " Matriz de Requisitos Ambiental, no se cuenta actualizado conforme  a lo establecido en la acción, por lo que se mantiene el mismo porcentaje del seguimiento anterior.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
</t>
    </r>
  </si>
  <si>
    <t>Actualización PG03-PR04 Identificación y evaluación legal Ambiental.
'No. actualizaciones realizadas/No actualizaciones programadas*100</t>
  </si>
  <si>
    <t>Una Actualización PG03-PR04 Identificación y evaluación legal Ambiental.</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</si>
  <si>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SIG/otro, evidenciando  que el documento PG03-Fo810 " Matriz de Requisitos Ambiental, no se cuenta actualizado conforme  a lo establecido en la acción, por lo que se mantiene el mismo porcentaje del seguimiento anterior.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 xml:space="preserve">EN EJECUCION - SIN AVANCE - POR FUERA  DE LOS TERMINOS  y HALLAZGO ABIERTO
</t>
    </r>
  </si>
  <si>
    <t>PMI 858</t>
  </si>
  <si>
    <t>Observación N° 5: Por no contar evidencia que permita demostrar el
cumplimiento del artículo 6° del Decreto No. 058 de 2018.</t>
  </si>
  <si>
    <t xml:space="preserve">Ausencia del Documento Técnico de Soporte (DTS) correspondiente al Decreto 058 de 2018, se identifica la dificultad de concretar las acciones y/o alcance de la Subdirección de Apoyo a la Construcción, como coordinadora del Decreto, por ende, no es posible determinar hasta qué punto es posible incidir desde esta subdirección en las acciones de cumplimiento que emitan las entidades relacionadas.
</t>
  </si>
  <si>
    <t>No se encuentra evidencia que demuestre que la Entidad haya expedido el acto administrativo que desarrolle los precitados numerales del 1 al 5 como tampoco normatividad precedente 
que regule los trámites que trámites vinculados de la cadena de Urbanismo y Construcción.</t>
  </si>
  <si>
    <t>Solicitar concepto a la Subsecretaría jurídica de la Secretaría Distrital del Hábitat sobre la pertinencia de las acciones mencionadas en el artículo 6 del Decreto 058 de 2018</t>
  </si>
  <si>
    <t>Concepto Jurídico</t>
  </si>
  <si>
    <t>4.1 Subdirección de Apoyo a la Construcción</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</si>
  <si>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</si>
  <si>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Elaboración De Concepto Técnico de Soporte del Decreto 058 de 2018, que permita identificar los aspectos que le dan alcance a la Subdirección de Apoyo a la Construcción para ejercer mayor control sobre las acciones que las entidades realizan sobre los trámites relacionados en el Decreto en Mención.</t>
  </si>
  <si>
    <t>SOLICITUD DE CONCEPTO ENVIADO
1 Documento Concepto Técnico de soporte</t>
  </si>
  <si>
    <t>Solicitar a las entidades relacionadas en el decreto 058 de 2018, el estado actual de los trámites vinculados en la ventanilla Única de la Construcción</t>
  </si>
  <si>
    <t>Oficios radicados con asunto solicitud de estado de trámites vinculados a VUC
Numero de oficios solicitados/ Número de entidades del Dec 058 de 2018</t>
  </si>
  <si>
    <t>Fortalecer la integración y verificación en su eficacia a las pruebas de los procedimientos establecidos para las posibles emergencias ambientales aplicables a la entidad acorde con su contexto y análisis de los aspectos ambientales.</t>
  </si>
  <si>
    <t xml:space="preserve">¿Por qué no se posee una metodología documentada para comprobar la verificación de las emergencias ambientales?
R/  No se encuentra dentro del PG03-IN49 Instructivo para la atención de emergencias y simulacros ambientales, la metodología de verificación de la eficacia de las pruebas de emergencias.
¿No se tuvo en cuenta establecer la metodología de verificación durante la creación del PG03-IN49 Instructivo para la atención de emergencias y simulacros ambientales? </t>
  </si>
  <si>
    <t xml:space="preserve">Fortalecer la eficacia de los simulacros ambientales </t>
  </si>
  <si>
    <t>Actualizar el PG03-IN49 Instructivo para la atención de emergencias y simulacros ambientales, donde se establezca una metodología de verificación a las pruebas de emergencias ambientales.</t>
  </si>
  <si>
    <t>Actualización PG03-IN49 Instructivo para la atención de emergencias y simulacros ambientales
No. actualizaciones realizadas/No actualizaciones programadas*100</t>
  </si>
  <si>
    <t>Una Actualización PG03-IN49 Instructivo para la atención de emergencias y simulacros ambientales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</si>
  <si>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PG03-IN49 Instructivo para la atención de emergencias  y simulacros ambientales V4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SIG/instructivo, evidenciando  que el documento "Instructivo para la atención de emergencias y simulacros ambientales" PG03-IN49 -V4, se encuentra  actualizado con fecha del 22 de marzo de 2024  y disponible para su consulta y conforme  a lo establecido en la acción,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CERRADO</t>
    </r>
  </si>
  <si>
    <t>Crear formato de evaluación de los simulacros ambientales que se realicen en la entidad.</t>
  </si>
  <si>
    <t>Creación de formato
No. Formato creado/No de formatos planificados * 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</si>
  <si>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PG03-FO944 Formato de Evaluación de Simulacros Ambientales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 evidenciando  que el documento " Formato de Evaluación de Simulacros Ambientales " PG03-FO944- V1, se encuentra  aprobado  y disponible para su consulta y conforme  a lo establecido en la acción,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CERRADO</t>
    </r>
  </si>
  <si>
    <t>PMI 859</t>
  </si>
  <si>
    <t>Observación No. 6. Por incertidumbre en los datos respecto de los tiempos
de gestión y reducción en días de los trámites de la cadena de urbanismo y
construcción.</t>
  </si>
  <si>
    <t>Dentro de la VUC las bases de datos para el seguimiento a los trámites se encuentran separadas por ser procesos independientes</t>
  </si>
  <si>
    <t>Incompleto seguimiento del desarrollo de los trámites</t>
  </si>
  <si>
    <t>Desarrollar nuevas funcionalidades dentro de la VUC Ventanilla Única de la Construcción para estimar estadísticas para la medición de tiempos de la cadena de tramites de Urbanismo y Construcción.</t>
  </si>
  <si>
    <t xml:space="preserve">Desarrollo  funcional
Un desarrollo funcional 
</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</si>
  <si>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t>
    </r>
    <r>
      <rPr>
        <sz val="11"/>
        <rFont val="Calibri"/>
        <family val="2"/>
        <charset val="1"/>
      </rPr>
      <t xml:space="preserve">UBICACION
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AVANCE PORCENTUAL
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</si>
  <si>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Fortalecer la cobertura en las temáticas de divulgación y formación al personal en lo asociado al SGA.</t>
  </si>
  <si>
    <t>¿Por qué no se evidencia una mayor participación de funcionarios y contratistas en el momento de capacitaciones y/o actividades referente al SGA?
R/ No se tiene una estrategia definida para la divulgación de las capacitaciones para aumentar la participación de los funcionarios y contratistas.
¿Por qué no se tiene una estrategia definida para la divulgación de las capacitaciones para aumentar la participación de los funcionarios y contratistas?</t>
  </si>
  <si>
    <t>Reforzar los conocimientos ambientales de los funcionarios y contratistas</t>
  </si>
  <si>
    <t>Realizar mesa de trabajo con talento humano donde se determine una estrategia para la divulgación de los temas referentes al SGA</t>
  </si>
  <si>
    <t>Mesa de trabajo 
No. mes de trabajo realizadas/No mesa de trabajo programadas*100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</si>
  <si>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POR FUERA DE LOS TERMINOS  y HALLAZGO ABIERTO</t>
    </r>
  </si>
  <si>
    <t xml:space="preserve">PMI 860 </t>
  </si>
  <si>
    <t>Observación No. 7. Por debilidades en la estructuración del Banco de
Materiales</t>
  </si>
  <si>
    <t xml:space="preserve">a. Los procesos de contratación desarrollados a través del Banco Distrital de Materiales (BDM) en el módulo tecnológico de la SDHT son estructurados por  la Caja de Vivienda Popular (CVP) 
b.Falta de actualización de la información de los procesos de contratación por parte de la entidad estructuradora Caja de Vivienda Popular (CVP). </t>
  </si>
  <si>
    <t xml:space="preserve">El desarrollo de la plataforma permitirá obtener materiales a bajo costo y esto  nos va a permitir abarcar más viviendas con este beneficio a través del programa Plan tarrazas. </t>
  </si>
  <si>
    <t>Solicitar mediante oficio a la Caja de Vivienda Popular (CVP) la información actualizada de precios de acuerdo al mercado, para la actualización en el módulo del Banco Distrital de Materiales.</t>
  </si>
  <si>
    <t xml:space="preserve">Solicitud de actualización de materiales a la Caja de Vivienda Popular
Numero de Actualizaciones 
</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</si>
  <si>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</si>
  <si>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PMI 860</t>
  </si>
  <si>
    <t>Verificar con servicio civil la integración de responsabilidad y autoridad, y competencias aplicables para el SGA, ello acorde con la consulta generada a la entidad de servicio civil.</t>
  </si>
  <si>
    <t>¿Por qué no se tiene integridad en las competencias ambientales con las funciones de los funcionarios?
R/ No se encuentra estipulado en el manual de funciones 
¿Por qué el Departamento Administrativo del Servicio Civil, no se realizó la integración en los temas ambientales con la función de los funcionarios?</t>
  </si>
  <si>
    <t>Fortalecer los roles y responsabilidades de los funcionarios de la entidad.</t>
  </si>
  <si>
    <t>Solicitar a  Gestión de Talento Humano la respuesta del Departamento Administrativo del Servicio Civil sobre integrar en el manual de funciones las competencias ambientales.</t>
  </si>
  <si>
    <t>Solicitud a  Gestión de Talento Humano la respuesta del Departamento Administrativo del Servicio Civil
'No. Solicitudes realizadas /No. Solicitudes programadas * 100</t>
  </si>
  <si>
    <t>PMI 861</t>
  </si>
  <si>
    <t>Observación No. 8. Por inconsistencias en los informes de gestión de ex -servidores públicos que fungieron como Subdirectores de Apoyo a la Construcción.</t>
  </si>
  <si>
    <t>Por error de digitación informe de gestión radicado con el numero 1-2023-38131 -
- Por que el servidor publico trabajó en la entidad desde enero del 2019 informe radicado bajo el numero 1-2023-17264</t>
  </si>
  <si>
    <t>Inconsistencia en la información entregada por los ex servidores que fungieron como subdirectores de apoyo la construcción.</t>
  </si>
  <si>
    <t>Elaborar documento aclaratorio de los informes de gestión radicados con los números 1-2023-17264 y 1-2023-38131</t>
  </si>
  <si>
    <t>Documento aclaratorio</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</si>
  <si>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t>
    </r>
  </si>
  <si>
    <t>a) Verificar la clasificación correcta en el análisis de los aspectos ambientales, acorde con la naturaleza de la actividad, ya sea normal, anormal o de emergencia.</t>
  </si>
  <si>
    <t>¿Por qué no se evidencia una acorde clasificación de las frecuencias de algunas aspectos ambientales identificados?
R/Se evidencias aspectos ambientales que son rutinarios que son clasificados por no rutinarios.
¿Por qué Se evidencias aspectos ambientales que son rutinarios que son clasificados por no rutinarios?
R/ Falta de conocimiento de la frecuencia en que se realiza algunas actividades de la entidad.
¿Por qué falta de conocimiento de la frecuencia en que se realiza algunas actividades de la entidad?</t>
  </si>
  <si>
    <t>Fortalecer los aspectos ambientales de la entidad.</t>
  </si>
  <si>
    <t>Actualizar la Matriz de Aspectos e Impactos Ambientales donde se corrija las frecuencia de las actividades que realiza la entidad en los diferentes procesos e incluir las nuevas emergencias ambientales identificadas</t>
  </si>
  <si>
    <t>Actualizar la Matriz de Aspectos e Impactos Ambientales 
'No. actualizaciones realizadas/No actualizaciones programadas*100</t>
  </si>
  <si>
    <t>Una actualización de la Matriz de Aspectos e Impactos Ambientales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</si>
  <si>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Matriz de aspectos e impactos ambientales PG03-FO796- V3 _ Diligenciado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Matriz de aspectos e impactos ambientales PG03-FO796- V3 _ Diligenciado, no se encuentra actualizado conforme  a lo establecido en la acción, por lo que se mantiene el mismo porcentaje del seguimiento anterior.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POR FUERA DE LOS TERMINOS  y HALLAZGO ABIERTO</t>
    </r>
  </si>
  <si>
    <t>PMI 862</t>
  </si>
  <si>
    <t>Observación No. 9. Por no evidenciar la concreción de ninguna de las propuestas de racionalización.</t>
  </si>
  <si>
    <t xml:space="preserve">Impedimento de comprometer a las entidades receptoras a atender las propuestas de racionalización presentadas, se evidencia la dificultad de obtener respuesta de las acciones de racionalización adoptadas por la entidad.
  </t>
  </si>
  <si>
    <t>No es posible identificar si alguna de las propuestas de racionalización o simplificación fue 
concretada</t>
  </si>
  <si>
    <t>Enviar las propuestas de racionalización a las entidades, por oficio mediante el gestor oficial de correspondencia (SIGA), con copia a servicio a la ciudadanía de la Secretaría General.</t>
  </si>
  <si>
    <t xml:space="preserve">Propuesta radicadas en  las entidades
</t>
  </si>
  <si>
    <t>Desarrollar dentro de la VUC, un módulo dónde se cargue el total de las propuestas de racionalización presentadas y que permita reportar un seguimiento del estado de implementación o rechazo de la propuesta.</t>
  </si>
  <si>
    <t>Desarrollo en Producción</t>
  </si>
  <si>
    <t>b) Verificar posibles emergencias aplicables acorde con el contexto de la entidad en su análisis de aspectos e impactos ambientales.</t>
  </si>
  <si>
    <t>¿Por qué usencia de análisis a mayor profundidad para determinar nuevas emergencias ambientales?
R/ No se evidencia el análisis del contexto ambiental y los programas PIGA que puedan determinar nuevas emergencias ambientales.
¿Por qué no se evidencia el análisis del contexto ambiental y los programas PIGA que puedan determinar nuevas emergencias ambientales?</t>
  </si>
  <si>
    <t>Fortalecer los controles a las emergencias ambientales</t>
  </si>
  <si>
    <t>Actualizar la Matriz de Aspectos e Impactos Ambientales 
'No. actualizaciones realizadas/No actualizaciones programadas*101</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</si>
  <si>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DENTRO DE LOS TERMINOS  y HALLAZGO ABIERTO</t>
    </r>
  </si>
  <si>
    <t>PMI 863</t>
  </si>
  <si>
    <t xml:space="preserve">Observación No 13. Por deficiencias en aspectos técnicos de acabados. (MVAL_07042)
Observación No 14. Por deficiencias en la instalación de los flanches del Inmueble. (MVAL_06941)
Observación No. 15. Por deficiencias técnicas en la nivelación del mobiliario instalado y del enchape del piso.(MVAL_07774)
Observación No. 16. Por deficiencias en la instalación de los elementos de protección de filos y bordes.  (MVAL_07731)
Observación No. 17. Por deficiencias técnicas por ondulaciones en el cielo raso. (MVAL_07042)
Observación No. 18. Por deficiencias técnicas en el emboquillamiento de enchapes. (MVAL_01123)
</t>
  </si>
  <si>
    <t>1.  Los beneficiarios de esta obra, no informaron la deficiencias en aspecto técnico de las intervenciones.
2. Los beneficiarios recibieron a entera satisfacción las intervenciones realizadas a su vivienda</t>
  </si>
  <si>
    <t>Imagen desfavorable de la entidad</t>
  </si>
  <si>
    <t>Realizar visita de verificación de los aspectos técnicos de los Mejoramientos de vivienda objeto de las observaciones y determinar si es objeto de posventa.</t>
  </si>
  <si>
    <t>Acta de visita 
Acta de visita/ visita programada</t>
  </si>
  <si>
    <r>
      <rPr>
        <b/>
        <sz val="6.5"/>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
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AVANCE PORCENTUA</t>
    </r>
    <r>
      <rPr>
        <sz val="11"/>
        <rFont val="Calibri"/>
        <family val="2"/>
        <charset val="1"/>
      </rPr>
      <t xml:space="preserve">L
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</si>
  <si>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a) Fortalecer la frecuencia de verificación a los posibles resultados de no cumplimiento al momento de efectuar las inspecciones ambientales a nivel locativo.</t>
  </si>
  <si>
    <t>¿Por qué no se evidencia la falta de seguimiento a los no cumplimiento de los resultados de las inspecciones?
R/ Los formatos de inspección no se encuentran integrados para realizar el seguimiento de los resultados.
¿por qué los formatos de inspección no se encuentran integrados para realizar el seguimiento de los resultados?
R/ Carencia de análisis en los resultados de inspección
¿Por qué la Carencia de análisis en los resultados de inspección?</t>
  </si>
  <si>
    <t>Mejorar el seguimiento al cumplimiento de los hallazgos</t>
  </si>
  <si>
    <t>Actualizar los formatos de los procedimiento correspondientes a los programas PIGA, donde se incluya el plan de acción a seguir y su respectivo seguimiento hasta el cumplimiento de lo observado en la inspección.</t>
  </si>
  <si>
    <t>Actualización de formatos de cumplimientos ambientales
'No. actualizaciones realizadas/No actualizaciones programadas*100</t>
  </si>
  <si>
    <t>12 formatos actualizados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</si>
  <si>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PG03-FO797, Seguimiento al consumo de agua  -V3",  
PG03-FO798, Inventario de sistemas hidrosanitarios  - V3, 
PG03-FO799, Revisión  de sistemas Hidrosanitarios  y puntos de agua  V3, 
PG03-FO800, Revisión de fugas de agua no perceptibles (no visibles) - V3, 
PG03-FO850, Inspección  puntos de almacenamiento temporal de residuos-V3, 
PG03-FO851, Inspección de puntos ecológicos y contenedores-V3, 
PG03-FO852, Registro-Control -Medición y Seguimiento Consumos de Mantenimiento -V3, 
PG03-FO853, Registro-Control -Medición y Seguimiento  Gestión  Llantas Usadas -V3, 
PG03-FO858, Seguimiento  consumo de energías  Percapita por sede- V3 , 
PG03-FO859, Inventario de sistemas de iluminación -V3, 
PG03-FO861, Registro  control de apagado  de equipos-V3, 
PG03-FO898, Formato desarrollo actividades PIGA-V3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abril de 2024  se verifico la ruta / Mapa Interactivo/Estratégicos /Administración del SIG/Formatos, evidenciando  que los documentos  "Seguimiento al consumo de agua  PG03-FO797- V3",  Inventario de sistemas hidrosanitarios  PG03-FO798- V3, Revisión  de sistemas Hidrosanitarios  y puntos de agua PG03-FO799- V3, Revisión de fugas de agua no perceptibles (no visibles) PG03-FO800- V3, Inspección  puntos de almacenamiento temporal de residuos PG03-FO850-V3, Inspección de puntos ecológicos y contenedores PG03-FO851-V3, Registro-Control -Medición y Seguimiento Consumos de Mantenimiento PG03-FO852-V3, Registro-Control -Medición y Seguimiento  Gestión  Llantas Usadas PG03-FO853-V3, Seguimiento  consumo de energías  Percapita por sede PG03-FO858- V3 , Inventario de sistemas de iluminación PG03-FO859-V3, Registro  control de apagado  de equipos PG03-FO861-V3, Formato desarrollo actividades PIGA PG03-FO898-V3, con fecha de actualización del 14 de mayo de 2024, se encuentran  aprobados  y disponibles para su consulta y conforme  a lo establecido en la acción,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CERRADA</t>
    </r>
  </si>
  <si>
    <t>PMI 864</t>
  </si>
  <si>
    <t>“Observación No. 4. Por inconsistencias, errores, desactualización y normas derogadas referenciadas en los requisitos legales identificados en el denominado “Normograma” no fue propuesta ninguna medida correctiva tal como fue informado en el radicado 3-2024-78,</t>
  </si>
  <si>
    <t>El proceso no formuló ninguna medida correctiva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</si>
  <si>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N/A.  
</t>
    </r>
    <r>
      <rPr>
        <b/>
        <sz val="11"/>
        <rFont val="Calibri"/>
        <family val="2"/>
        <charset val="1"/>
      </rPr>
      <t xml:space="preserve">AVANCE PORCENTUAL
</t>
    </r>
    <r>
      <rPr>
        <sz val="11"/>
        <rFont val="Calibri"/>
        <family val="2"/>
        <charset val="1"/>
      </rPr>
      <t xml:space="preserve">N/A
</t>
    </r>
    <r>
      <rPr>
        <b/>
        <sz val="11"/>
        <rFont val="Calibri"/>
        <family val="2"/>
        <charset val="1"/>
      </rPr>
      <t xml:space="preserve">CONCEPTO
</t>
    </r>
    <r>
      <rPr>
        <sz val="11"/>
        <rFont val="Calibri"/>
        <family val="2"/>
        <charset val="1"/>
      </rPr>
      <t>N/A</t>
    </r>
  </si>
  <si>
    <t>b) Fortalecer en la generación oportuna a los requerimientos de mantenimiento acorde con los resultados de las inspecciones locativas ambientales.</t>
  </si>
  <si>
    <t>¿Por qué no se evidencia la falta de seguimiento a los no cumplimiento de los resultados de las inspecciones?
R/Los formatos de inspección no se encuentran integrados para realizar el seguimiento de los resultados.
¿Por qué los formatos de inspección no se encuentran integrados para realizar el seguimiento de los resultados?
R/ Carencia de análisis en los resultados de inspección
¿Por qué la Carencia de análisis en los resultados de inspección?</t>
  </si>
  <si>
    <t>PMI 865</t>
  </si>
  <si>
    <t>c) Fortalecer la metodología de análisis a los resultados obtenidos de las verificaciones obtenidas de las inspecciones ambientales.</t>
  </si>
  <si>
    <t>¿Por qué el formato PG03-FO863 Formato Inspección de condiciones Ambientales V1, PG03-PR15 Procedimiento programa implementación de prácticas ambientalmente sostenibles V1 F en la numeral 5.5. No contempla la actividad análisis de la información y el formato establecido no cuenta con la matriz de Informe de resultados?
R/ Porque PG03-FO863 Formato Inspección de condiciones Ambientales V1 - no cuenta con una sección que permita realizar la trazabilidad al seguimiento.
¿Por que no se ha integrado o tenido en cuenta  los hallazgos de las inspecciones y las acciones para su mitigación y seguimiento?</t>
  </si>
  <si>
    <t>Lograr tranversabilidad en el cumplimiento de los hallazgos encontrados en las inspecciones ambientales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</si>
  <si>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PG03-FO797, Seguimiento al consumo de agua  -V3",  
PG03-FO798, Inventario de sistemas hidrosanitarios  - V3, 
PG03-FO799, Revisión  de sistemas Hidrosanitarios  y puntos de agua  V3, 
PG03-FO800, Revisión de fugas de agua no perceptibles (no visibles) - V3, 
PG03-FO850, Inspección  puntos de almacenamiento temporal de residuos-V3, 
PG03-FO851, Inspección de puntos ecológicos y contenedores-V3, 
PG03-FO852, Registro-Control -Medición y Seguimiento Consumos de Mantenimiento -V3, 
PG03-FO853, Registro-Control -Medición y Seguimiento  Gestión  Llantas Usadas -V3, 
PG03-FO858, Seguimiento  consumo de energías  Percapita por sede- V3 , 
PG03-FO859, Inventario de sistemas de iluminación -V3, 
PG03-FO861, Registro  control de apagado  de equipos-V3, 
PG03-FO898, Formato desarrollo actividades PIGA-V3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abril de 2024  se verifico la ruta / Mapa Interactivo/Estratégicos /Administración del SIG/Formatos, evidenciando  que los documentos  "Seguimiento al consumo de agua  PG03-FO797- V3",  Inventario de sistemas hidrosanitarios  PG03-FO798- V3, Revisión  de sistemas Hidrosanitarios  y puntos de agua PG03-FO799- V3, Revisión de fugas de agua no perceptibles (no visibles) PG03-FO800- V3, Inspección  puntos de almacenamiento temporal de residuos PG03-FO850-V3, Inspección de puntos ecológicos y contenedores PG03-FO851-V3, Registro-Control -Medición y Seguimiento Consumos de Mantenimiento PG03-FO852-V3, Registro-Control -Medición y Seguimiento  Gestión  Llantas Usadas PG03-FO853-V3, Seguimiento  consumo de energías  Percapita por sede PG03-FO858- V3 , Inventario de sistemas de iluminación PG03-FO859-V3, Registro  control de apagado  de equipos PG03-FO861-V3, Formato desarrollo actividades PIGA PG03-FO898-V3, con fecha de actualización del 14 de mayo de 2024, se encuentran  aprobados  y disponibles para su consulta y conforme  a lo establecido en la acción,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Se conceptúa la acción</t>
    </r>
    <r>
      <rPr>
        <b/>
        <sz val="11"/>
        <rFont val="Calibri"/>
        <family val="2"/>
        <charset val="1"/>
      </rPr>
      <t xml:space="preserve"> CUMPLIDA - DENTRO DE LOS TERMINOS  y HALLAZGO CERRADA</t>
    </r>
  </si>
  <si>
    <t>PMI 866</t>
  </si>
  <si>
    <t>Fortalecer en la definición de los controles a aplicar hacia los proveedores que podrían afectar en el uso eficiente del agua, acorde con la naturaleza del objeto contractual que se establezca.</t>
  </si>
  <si>
    <t>¿Por qué no se evidencia la aplicación de controles operacionales a los proveedores de los procesos misionales?
R/ 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¿Por qué los controles se tienen centralizados solamente para las sedes de la entidad?</t>
  </si>
  <si>
    <t xml:space="preserve">Realizar mesa de trabajo con los procesos que aplique para realizar la integración de los controles operacionales con los proveedores y luego actualizar los procedimiento correspondientes a los programas PIGA  con el fin de aplicar  los controles operacionales a los proveedores.
</t>
  </si>
  <si>
    <t>Mesa de trabajo '
No. mes de trabajo realizadas/No mesa de trabajo programadas*100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</si>
  <si>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t>
    </r>
  </si>
  <si>
    <t>PMI 867</t>
  </si>
  <si>
    <t>Fortalecer la ampliación hacia otras fuentes de información que podrían complementar el análisis y cálculo de la huella de carbono.</t>
  </si>
  <si>
    <t>¿Por qué no se tuvo en cuenta las actividades relacionadas a los proveedores de los procesos misionales que contribuyen a la huella de Carbono?
R/ No hubo una articulación adecuada entre los procesos misionales y PIGA.
¿Por qué no hubo una articulación adecuada entre los procesos misionales y PIGA?
R/No se posee de forma documentada la metodología de articulación sobre los reportes que se deben transmitir desde los procesos misionales sobre las actividades de los proveedores que contribuyen a la huella de carbono.
¿Por qué no se posee de forma documentada la metodología de articulación sobre los reportes que se deben transmitir desde los procesos misionales sobre las actividades de los proveedores que contribuyen a la huella de carbono?</t>
  </si>
  <si>
    <t>Fortalecer los informes de huella de carbono</t>
  </si>
  <si>
    <t>Mesa de trabajo
'No. mes de trabajo realizadas/No mesa de trabajo programadas*100</t>
  </si>
  <si>
    <t>PMI 868</t>
  </si>
  <si>
    <t>Verificar la aplicación y criterios establecidos al registro generado para inspección de fugas de agua no perceptibles, código PG03-FO800, en cuanto al estado físico y funcionamiento del medidor.</t>
  </si>
  <si>
    <t>¿Por qué no se evidencia la documentación donde se plasme el estado físico del contador y su buen funcionamiento?
R/ Solo se enfatizó que el consumo fuera coherente con los días de la inspección.
¿Por qué Solo se enfatizó que el consumo fuera coherente con los días de la inspección?
R/ No se tuvo presente que el estado físico del contador es relevante para determinar el consumo y el funcionamiento del contador.
¿Por qué no se tuvo presente que el estado físico del contador es relevante para determinar el consumo y el funcionamiento del contador?</t>
  </si>
  <si>
    <t>Fortalecer la verificación de los medidores de agua.</t>
  </si>
  <si>
    <t>Actualizar el formato PG03-FO800 Revisión de fugas de agua no perceptibles (no visibles), donde se incluya el estado físico del contador.</t>
  </si>
  <si>
    <t>Actualización formato PG03-FO800 Revisión de fugas de agua no perceptibles (no visibles)
'No. actualizaciones realizadas/No actualizaciones programadas*100</t>
  </si>
  <si>
    <t>Un formato actualizado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</si>
  <si>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PG03-FO800,  Revisión de fugas de agua no perceptibles (no visibles) - V3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 Revisión de fugas de agua no perceptibles (no visibles) PG03-FO800- V3",con fecha de actualización del 14 de mayo de 2024, se encuentra  aprobado, disponible para su consulta,  evidenciando en las columnas J y k  el estado físico de los contadores y conforme  a lo establecido en la acción,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CERRADO</t>
    </r>
  </si>
  <si>
    <t>PMI 869</t>
  </si>
  <si>
    <t>Verificar la definición del control operacional respecto a los equipos de cómputo que deben estar encendidos 24 horas, cuando ello no depende de la gestión tecnológica, si no de los líderes de los procesos.</t>
  </si>
  <si>
    <t>¿Por qué se evidencia que se realiza solicitud al proceso que no posee el alcance de definir los computadores que deben estar prendido las 24 horas?
R/ Se pensaba que Gestión Tecnológica tenía el alcance de determinar o justificar el funcionamiento de los computadores.
¿Por qué se pensaba que Gestión Tecnológica tenía el alcance de determinar o justificar el funcionamiento de los computadores?</t>
  </si>
  <si>
    <t xml:space="preserve">Fortalecer los controles operacionales al consumo de energía </t>
  </si>
  <si>
    <t>Solicitar a los líderes de proceso, el listado de los equipos que deben estar encendido con la siguiente información: ¿Por qué debe estar encendido?, numero de serial, proceso y el piso donde se encuentra ubicado y nombre de la persona que lo manipula.</t>
  </si>
  <si>
    <t>Solicitud a líderes de procesos
'No. Solicitudes realizadas /No. Solicitudes programadas * 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</si>
  <si>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t>
    </r>
  </si>
  <si>
    <t>PMI 870</t>
  </si>
  <si>
    <t>¿Por qué no se tienen estipulado los cambios?</t>
  </si>
  <si>
    <t>Fortalecer los seguimientos a los cambios realizados en la matriz.</t>
  </si>
  <si>
    <t>Actualizar el formato PG03-FO824 Matriz de Riesgos y Oportunidades, donde se incluya el control de  cambios</t>
  </si>
  <si>
    <t>Actualización formato PG03-FO824 Matriz de Riesgos y Oportunidades
'No. actualizaciones realizadas/No actualizaciones programadas*100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</si>
  <si>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Mediante radicado No. 3-2023-9632   del 26 de diciembre de 2023, la Oficina de Control Interno procedió a incorporarlas en el Plan de Mejoramiento Institucional. Para el seguimiento de junio de 2024    no se aportaron evidencias que permitan determinar los avances respecto de la acción planteada por lo que se mantiene el mismo porcentaje del seguimiento anterior.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POR FUERA DE LOS TERMINOS  y HALLAZGO ABIERTO</t>
    </r>
  </si>
  <si>
    <t>PMI 871</t>
  </si>
  <si>
    <t>Fortalecer la metodología que permita verificar la eficacia en la realización de las campañas ambientales con el personal de la entidad.</t>
  </si>
  <si>
    <t>¿por qué no se evidencia la eficacia de las campañas?</t>
  </si>
  <si>
    <t>Fortalecer los conocimientos de los funcionarios y contratistas.</t>
  </si>
  <si>
    <t xml:space="preserve">Actualizar el formato PG03-FO898 informes desarrollo actividades donde se incluya la eficacia de las campañas.
</t>
  </si>
  <si>
    <t>Actualización formato PG03-FO898 informes desarrollo actividades
'No. actualizaciones realizadas/No actualizaciones programadas*100</t>
  </si>
  <si>
    <r>
      <rPr>
        <b/>
        <sz val="11"/>
        <rFont val="Calibri"/>
        <family val="2"/>
        <charset val="1"/>
      </rPr>
      <t xml:space="preserve">CORTE DEL SEGUIMIENTO
</t>
    </r>
    <r>
      <rPr>
        <sz val="11"/>
        <rFont val="Calibri"/>
        <family val="2"/>
        <charset val="1"/>
      </rPr>
      <t xml:space="preserve"> Junio de 2024
</t>
    </r>
    <r>
      <rPr>
        <b/>
        <sz val="11"/>
        <rFont val="Calibri"/>
        <family val="2"/>
        <charset val="1"/>
      </rPr>
      <t xml:space="preserve">EVIDENCIA
</t>
    </r>
    <r>
      <rPr>
        <sz val="11"/>
        <rFont val="Calibri"/>
        <family val="2"/>
        <charset val="1"/>
      </rPr>
      <t xml:space="preserve"> PG03-FO898 Formato Desarrollo de Actividades PIGA-V3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PG03-FO898 Formato Desarrollo de Actividades PIGA-V3,, se encuentra actualizado e incluye el análisis de la eficacia  conforme  a lo establecido en la acción, por lo que se  conceptúa la acción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Se conceptúa la acción</t>
    </r>
    <r>
      <rPr>
        <b/>
        <sz val="11"/>
        <rFont val="Calibri"/>
        <family val="2"/>
        <charset val="1"/>
      </rPr>
      <t xml:space="preserve"> CUMPLIDA - DENTRO DE LOS TERMINOS  y HALLAZGO CERRADO</t>
    </r>
  </si>
  <si>
    <t xml:space="preserve">
Realizar un seguimiento a la planificación del plan de acción del PMIS mediante informe de cumplimiento.</t>
  </si>
  <si>
    <t>PMI 872</t>
  </si>
  <si>
    <t>Fortalecer el análisis a los resultados obtenidos de las prácticas ambientales en cuanto a movilidad sostenible, y la planificación en cuanto a los tiempos de implementación de las actividades establecidas para el PIMS de la SDHT 2023.</t>
  </si>
  <si>
    <t>¿No se evidencia la aplicación de controles operacionales a los proveedores de los procesos misionales?
R/ No se encuentra documentado que los proveedores de los procesos misionales deben cumplir con los controles que se encuentran en los procedimientos PIGA.
¿ Por qué no se encuentra documentado que los proveedores de los procesos misionales deben cumplir con los controles que se encuentran en los procedimientos PIGA?
R/ Los controles se tienen centralizados solamente para las sedes de la entidad
¿ Por qué los controles se tienen centralizados solamente para las sedes de la entidad?</t>
  </si>
  <si>
    <t>Mejorar el seguimiento de participación en las campañas de movilidad sostenible</t>
  </si>
  <si>
    <r>
      <rPr>
        <b/>
        <sz val="11"/>
        <rFont val="Calibri"/>
        <family val="2"/>
        <charset val="1"/>
      </rPr>
      <t xml:space="preserve">CORTE DEL SEGUIMIENTO
</t>
    </r>
    <r>
      <rPr>
        <sz val="11"/>
        <rFont val="Calibri"/>
        <family val="2"/>
        <charset val="1"/>
      </rPr>
      <t xml:space="preserve"> Junio de 2024
</t>
    </r>
    <r>
      <rPr>
        <b/>
        <sz val="11"/>
        <rFont val="Calibri"/>
        <family val="2"/>
        <charset val="1"/>
      </rPr>
      <t xml:space="preserve">EVIDENCIA
</t>
    </r>
    <r>
      <rPr>
        <sz val="11"/>
        <rFont val="Calibri"/>
        <family val="2"/>
        <charset val="1"/>
      </rPr>
      <t xml:space="preserve"> PG03-FO898 Formato Desarrollo de Actividades PIGA-V3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SIG/formatos, evidenciando  que el documento PG03-FO898 Formato Desarrollo de Actividades PIGA-V3,, se encuentra actualizado e incluye el análisis de la eficacia  conforme  a lo establecido en la acción, por lo que se  conceptúa la acción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Se conceptúa la acción </t>
    </r>
    <r>
      <rPr>
        <b/>
        <sz val="11"/>
        <rFont val="Calibri"/>
        <family val="2"/>
        <charset val="1"/>
      </rPr>
      <t>CUMPLIDA - DENTRO DE LOS TERMINOS  y HALLAZGO CERRADO</t>
    </r>
  </si>
  <si>
    <t>Seguimiento PMIS
'No. Seguimiento realizado/No seguimiento programadas*100</t>
  </si>
  <si>
    <t>Un seguimiento realizado</t>
  </si>
  <si>
    <t>PMI 873</t>
  </si>
  <si>
    <t>Fortalecer en la determinación de acciones que permitan la planificación e implementación de prácticas sostenibles lideradas por las demás áreas o procesos de la entidad.</t>
  </si>
  <si>
    <t>¿Por qué hay Ausencia de análisis a mayor profundidad para determinar la eficacia de las actividades planificadas de movilidad sostenible?
R/ Falta de informe sobre los resultados obtenidos de movilidad sostenible.
¿Por qué falta de informe sobre los resultados obtenidos de movilidad sostenible?</t>
  </si>
  <si>
    <t>Mejorar la ejecución de las actividades de prácticas sostenible</t>
  </si>
  <si>
    <t>Solicitar a través de memorando a  los líderes de procesos como estrategia de participación en liderar campañas ambientales según los lineamientos que se emitan desde la subdirección de Programas y Proyectos.</t>
  </si>
  <si>
    <t>PMI 874</t>
  </si>
  <si>
    <t>Fortalecer la definición y alcance del objetivo del programa de consumo sostenible respecto a la tipología de impactos ambientales que se generan en los proyectos que se realizan con proveedores, no solo por impacto negativo.</t>
  </si>
  <si>
    <t xml:space="preserve">¿Por qué falta de participación en los diferentes procesos sobre las campañas ambientales?
R/ Falta de interés por parte los contratistas y proveedores de los diferentes procesos.
¿Por qué falta de interés por parte los contratistas y proveedores de los diferentes procesos?
R/ </t>
  </si>
  <si>
    <t>Mejor la finalidad del programa de consumo sostenible mediante su objetivo.</t>
  </si>
  <si>
    <t>Actualizar el objetivo del PG03-PR16 Procedimiento programa Consumo Sostenible  donde se obtenga una visión más amplia de los impactos ambientales.</t>
  </si>
  <si>
    <t>Actualización PG03-PR16 Procedimiento programa Consumo Sostenible
'No. actualizaciones realizadas/No actualizaciones programadas*100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</si>
  <si>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PG03-PR16 Procedimiento Programa  Consumo Sostenible - V2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SIG/procedimientos , evidenciando  que el documento PG03-PR16 Procedimiento Programa  Consumo Sostenible - V2, se encuentra actualizado  con fecha del 30 de abril de 2024 y dispuesto para la consulta  conforme  a lo establecido en la acción, por lo que esta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Se conceptúa la acción  CUMPLIDA</t>
    </r>
    <r>
      <rPr>
        <b/>
        <sz val="11"/>
        <rFont val="Calibri"/>
        <family val="2"/>
        <charset val="1"/>
      </rPr>
      <t xml:space="preserve"> - DENTRO DE LOS TERMINOS  y HALLAZGO CERRADO</t>
    </r>
  </si>
  <si>
    <t>PMI 875</t>
  </si>
  <si>
    <t>a) Fortalecer los mecanismos de verificación al cumplimiento de los requisitos ambientales establecidos a los proveedores.</t>
  </si>
  <si>
    <t xml:space="preserve">¿Por qué no se evidencia la aplicación de controles operacionales a los proveedores de los procesos misionales?
R/No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¿Por qué los controles se tienen centralizados solamente para las sedes de la entidad?
</t>
  </si>
  <si>
    <t xml:space="preserve">Mejorar el seguimiento del cumplimiento de los requisitos ambientales </t>
  </si>
  <si>
    <t xml:space="preserve">Realizar mesa de trabajo con los procesos que aplique para realizar la integración de los controles operacionales con los proveedores y luego actualizar los procedimiento correspondientes a los programas PIGA  con el fin de aplicar  los controles operacionales a los proveedores.
</t>
  </si>
  <si>
    <t>Mesa de trabajo 
'No. mes de trabajo realizadas/No mesa de trabajo programadas*100</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</si>
  <si>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POR FUERA DE LOS TERMINOS  y HALLAZGO ABIERTO</t>
    </r>
  </si>
  <si>
    <t>PMI 876</t>
  </si>
  <si>
    <t>b) Fortalecer el alcance a la generación de información y análisis de los resultados que se reportan para la huella de carbono.</t>
  </si>
  <si>
    <t xml:space="preserve">¿Por qué no se evidencia la aplicación de controles operacionales a los proveedores de los procesos misionales?
R/ No se encuentra documentado que los proveedores de los procesos misionales deben cumplir con los controles que se encuentran en los procedimientos PIGA.
¿Por qué no se encuentra documentado que los proveedores de los procesos misionales deben cumplir con los controles que se encuentran en los procedimientos PIGA?
R/ los controles se tienen centralizados solamente para las sedes de la entidad
¿ Por qué los controles se tienen centralizados solamente para las sedes de la entidad?
</t>
  </si>
  <si>
    <t>Mejorar el informe de huella de carbono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</si>
  <si>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con corte al 30 de junio de 2024 no se aportaron evidencias que permitan determinar los avances respecto de la acción planteada por el proceso, por lo que se mantiene el mismo porcentaje de avance.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POR FUERA DE LOS TERMINOS  y HALLAZGO ABIERTO</t>
    </r>
  </si>
  <si>
    <t>PMI 877</t>
  </si>
  <si>
    <t>Fortalecer los mecanismos de evaluación al cumplimiento de los guiones ambientales para la atención a emergencias de tipo ambiental esto acorde con los simulacros realizados.</t>
  </si>
  <si>
    <t xml:space="preserve">¿Por qué no se posee una metodología documentada para comprobar la verificación de las emergencias ambientales?
R/ No se tiene documentada la eficacia de la evaluación de los resultados.
¿Por qué no se tiene documentada la eficacia de la evaluación de los resultado?
 </t>
  </si>
  <si>
    <t xml:space="preserve">Mejorar la eficacia del cumplimiento de los guiones de los simulacros ambientales </t>
  </si>
  <si>
    <t>Actualizar PG03-IN49 Instructivo para la atención de emergencias y simulacros ambientales donde se documente la necesidad que se evalué el cumplimiento del guion en el informe del simulacro ambiental</t>
  </si>
  <si>
    <t>Actualización PG03-IN49 Instructivo para la atención de emergencias y simulacros ambientales
'No. actualizaciones realizadas/No actualizaciones programadas*100</t>
  </si>
  <si>
    <t>Un instructivo  actualizado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</si>
  <si>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
EVIDENCIA
I</t>
    </r>
    <r>
      <rPr>
        <sz val="11"/>
        <rFont val="Calibri"/>
        <family val="2"/>
        <charset val="1"/>
      </rPr>
      <t>nstructivo para la atención de emergencias y simulacros ambientales,  PG03-IN49</t>
    </r>
    <r>
      <rPr>
        <b/>
        <sz val="11"/>
        <rFont val="Calibri"/>
        <family val="2"/>
        <charset val="1"/>
      </rPr>
      <t xml:space="preserve"> 
UBICACION
</t>
    </r>
    <r>
      <rPr>
        <sz val="11"/>
        <rFont val="Calibri"/>
        <family val="2"/>
        <charset val="1"/>
      </rPr>
      <t xml:space="preserve">https://sdht.sharepoint.com/:f:/s/OficinadeControlInterno/EhdFRfpXqYRErWovUc5OgMMBBVJ3pAGnXqKvJ2uEXBHfBg 
</t>
    </r>
    <r>
      <rPr>
        <b/>
        <sz val="11"/>
        <rFont val="Calibri"/>
        <family val="2"/>
        <charset val="1"/>
      </rPr>
      <t xml:space="preserve">
VALORACIÓN DE LAS EVIDENCIAS
</t>
    </r>
    <r>
      <rPr>
        <sz val="11"/>
        <rFont val="Calibri"/>
        <family val="2"/>
        <charset val="1"/>
      </rPr>
      <t>Para el seguimiento  a corte de diciembre de 2023 no se aportaron evidencias que permitan determinar los avances respecto de la acción planteada, dado que las acciones planteadas fueron suscritas dentro del Instrumento de seguimiento al PMI  en el mes de diciembre de 2023.  Mediante radicado No. 3-2023-9632   del 26 de diciembre de 2023, por el  cual la Oficina de Control Interno procedió a incorporarlas en el Plan de Mejoramiento Institucional.  Para el seguimiento de junio de 2024  se verifico la ruta / Mapa Interactivo/Estratégicos /Administración del SIG/Instructivos , evidenciando  que el documento PG03-IN49 Instructivo para la atención de emergencias y simulacros ambientales - V2, se encuentra actualizado  con fecha del 22 de marzo de 2024 y dispuesto para la consulta  conforme  a lo establecido en la acción, por lo que esta se conceptúa como cumplida</t>
    </r>
    <r>
      <rPr>
        <b/>
        <sz val="11"/>
        <rFont val="Calibri"/>
        <family val="2"/>
        <charset val="1"/>
      </rPr>
      <t xml:space="preserve">.
AVANCE PORCENTUAL
</t>
    </r>
    <r>
      <rPr>
        <sz val="11"/>
        <rFont val="Calibri"/>
        <family val="2"/>
        <charset val="1"/>
      </rPr>
      <t xml:space="preserve">100%
</t>
    </r>
    <r>
      <rPr>
        <b/>
        <sz val="11"/>
        <rFont val="Calibri"/>
        <family val="2"/>
        <charset val="1"/>
      </rPr>
      <t xml:space="preserve">
CONCEPTO
</t>
    </r>
    <r>
      <rPr>
        <sz val="11"/>
        <rFont val="Calibri"/>
        <family val="2"/>
        <charset val="1"/>
      </rPr>
      <t>Se conceptúa la acció</t>
    </r>
    <r>
      <rPr>
        <b/>
        <sz val="11"/>
        <rFont val="Calibri"/>
        <family val="2"/>
        <charset val="1"/>
      </rPr>
      <t>n CUMPLIDA - DENTRO DE LOS TERMINOS  y HALLAZGO CERRADO</t>
    </r>
  </si>
  <si>
    <t xml:space="preserve"> Radicado 3-2023-8737  REMISIÓN INFORME DEFINITIVO DEL TRABAJO DE AUDITORIA INTERNA AL PROCESO DE CONTROL DE
VIVIENDA Y VEEDURIA A LAS CURADURIA</t>
  </si>
  <si>
    <t>PMI 878</t>
  </si>
  <si>
    <t>Oportunidad de Mejora No. 1: Para actualizar los formatos y modelos de comunicación de acuerdo con los términos de los procedimientos.</t>
  </si>
  <si>
    <t>Persisten  manuales y formatos que ameritan ser revisados para adecuarlos a la realidad de las operaciones y a la actualización procedimental surtida, toda vez que datan de años anteriores a 2021.</t>
  </si>
  <si>
    <t>Posible Incumplimiento a los estándares de Calidad ISO 9001:2015</t>
  </si>
  <si>
    <t xml:space="preserve">Radicado 3-2024-191 Mediante el cual se solicita el plan de mejoramiento 
Radicado 3-2024-253 Mediante el cual remiten Plan de mejoramiento 
Radicado 3-2024 3117 Mediante la cual se Incorporan dentro del Instrumento de seguimiento al PMI </t>
  </si>
  <si>
    <t>Revisar los manuales y formatos relacionados en el informe de Control Interno y de ser necesario realizar actualizaciones pertinentes.</t>
  </si>
  <si>
    <t xml:space="preserve">Acción de mejora </t>
  </si>
  <si>
    <t>Revisión de los manuales y formatos (No de formatos y manuales revisados/Numero de formatos y Manuales  )</t>
  </si>
  <si>
    <t xml:space="preserve">Subsecretaria de Inspección, Vigilancia y Control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</si>
  <si>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3-2024-3410
Radicado 3-2024-3382
878. Anexo VALIDACIÓN DOCUMENTOS Rad 3-2024-3382
Radicado 3-2024-2839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 Se aporta como evidencia el radicado 3-2024-3382 dentro del cual se anexa documento en Excel que contienen una relación de 15 procedimientos revisados, así como el radicado 3-2024-2839 con el cual se realizó la actualización del normograma. Dado que se encuentra pendiente la actualización del Manual de actuación del área de monitoreo PM05-MM07, se conceptúa cumplimiento del 50%.
</t>
    </r>
    <r>
      <rPr>
        <b/>
        <sz val="11"/>
        <rFont val="Calibri"/>
        <family val="2"/>
        <charset val="1"/>
      </rPr>
      <t xml:space="preserve">AVANCE PORCENTUAL
</t>
    </r>
    <r>
      <rPr>
        <sz val="11"/>
        <rFont val="Calibri"/>
        <family val="2"/>
        <charset val="1"/>
      </rPr>
      <t xml:space="preserve">50%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POR FUERA DE LOS TERMINOS  y HALLAZGO ABIERTO
RECOMENDACIÓN
</t>
    </r>
    <r>
      <rPr>
        <sz val="11"/>
        <rFont val="Calibri"/>
        <family val="2"/>
        <charset val="1"/>
      </rPr>
      <t>1. Concretar la actualización del Manual de actuación del área de monitoreo para culminar la acción.
2. Se debe mejorar la suficiencia de los soportes de la revisión a través de actas de reuniones de trabajo o cualquier otra información
documentada que permitan respaldar con mayor evidencia el cumplimiento de la acción, toda vez que una relación en Excel
no demuestra que se hay realizado la revisión.</t>
    </r>
  </si>
  <si>
    <t xml:space="preserve"> Radicado 3-2023-8737  REMISIÓN INFORME DEFINITIVO DEL TRABAJO DE AUDITORIA INTERNA AL PROCESO DE CONTROL DE VIVIENDA Y VEEDURIA A LAS CURADURIA</t>
  </si>
  <si>
    <t>PMI 879</t>
  </si>
  <si>
    <t>Oportunidad de Mejora No. 2: Para documentar acciones permitan demostrar el enfoque hacia la mejora del proceso.</t>
  </si>
  <si>
    <t>Solo se documentan acciones de tipo correctivo derivados de ejercicios de auditoría interna</t>
  </si>
  <si>
    <t>No se Realizan Medidas y acciones concretas de mejora  o correctivas que resulten de su propia autoevaluación o de otros ejercicios de seguimiento o
monitoreo interno o externo y las reporte a la Oficina de Control Interno</t>
  </si>
  <si>
    <t>Revisar los procedimientos de autoevaluación dentro del proceso para mejorar las acciones mejora.</t>
  </si>
  <si>
    <t>Seguimiento a procedimientos de acciones correctivas y de autoevaluación, (No de procedimientos actualizados/No de procedimientos)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</si>
  <si>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3-2024-3410
Radicado 3-2024-3382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 Se aporta como evidencia el radicado 3-2024-3382 dentro del cual se anexa documento en Excel que contienen una relación de 15 procedimientos
revisados, así como el radicado 3-2024-2839 con el cual se realizó la actualización del normograma. Dado que se encuentra pendiente la actualización del Manual de actuación del área de monitoreo PM05-MM07, se conceptúa cumplimiento del 50%.
</t>
    </r>
    <r>
      <rPr>
        <b/>
        <sz val="11"/>
        <rFont val="Calibri"/>
        <family val="2"/>
        <charset val="1"/>
      </rPr>
      <t xml:space="preserve">AVANCE PORCENTUAL
</t>
    </r>
    <r>
      <rPr>
        <sz val="11"/>
        <rFont val="Calibri"/>
        <family val="2"/>
        <charset val="1"/>
      </rPr>
      <t xml:space="preserve">50%
</t>
    </r>
    <r>
      <rPr>
        <b/>
        <sz val="11"/>
        <rFont val="Calibri"/>
        <family val="2"/>
        <charset val="1"/>
      </rPr>
      <t xml:space="preserve">CONCEPTO
</t>
    </r>
    <r>
      <rPr>
        <sz val="11"/>
        <rFont val="Calibri"/>
        <family val="2"/>
        <charset val="1"/>
      </rPr>
      <t xml:space="preserve">Se conceptúa la acción </t>
    </r>
    <r>
      <rPr>
        <b/>
        <sz val="11"/>
        <rFont val="Calibri"/>
        <family val="2"/>
        <charset val="1"/>
      </rPr>
      <t xml:space="preserve">EN EJECUCION - POR FUERA DE LOS TERMINOS  y HALLAZGO ABIERTO.
RECOMENDACIÓN
1. </t>
    </r>
    <r>
      <rPr>
        <sz val="11"/>
        <rFont val="Calibri"/>
        <family val="2"/>
        <charset val="1"/>
      </rPr>
      <t>Concretar la actualización del Manual de actuación del área de monitoreo para culminar la acción.
2. Se debe mejorar la suficiencia de los soportes de la revisión a través de actas de reuniones de trabajo o cualquier otra información documentada que permitan respaldar con mayor evidencia el cumplimiento de la acción, toda vez que una relación en Excel no demuestra que se hay realizado la revisión.
3. Es importante que las acciones para abordar oportunidades se estructuren con mayor rigurosidad para que se pueda demostrar la mejora, toda vez que los términos de la misma son redundantes</t>
    </r>
    <r>
      <rPr>
        <b/>
        <sz val="11"/>
        <rFont val="Calibri"/>
        <family val="2"/>
        <charset val="1"/>
      </rPr>
      <t>.</t>
    </r>
  </si>
  <si>
    <t>PMI 880</t>
  </si>
  <si>
    <t>Alerta No. 2. Para iniciar la implementación de las acciones suscritas en estado “Sin Iniciar”.</t>
  </si>
  <si>
    <t>El plazo establecido para la ejecución de la acción del plan de mejoramiento de la Contraloría  se definió para  el periodo comprendido entre  ( 2023 a 2024) , por lo cual  la acción  no se ha culminado. La Subdirección estableció un cronograma de capacitación de los funcionarios y colaboradores, el cual que se encuentra dentro del plazo estimado para el cumplimiento de la acción.</t>
  </si>
  <si>
    <t>No dar cumplimiento en las fechas establecidas en el Plan de Mejoramiento de la Contraloría</t>
  </si>
  <si>
    <t xml:space="preserve">Reportar trimestralmente a la Oficina de Control Interno el avance  atendiendo el plan de mejoramiento de la contraloría de Bogotá </t>
  </si>
  <si>
    <t>Reportes de Avances en las acciones contempladas en el plan de mejora de acuerdo a los requerimientos de la OCI. (Número de avances implementados/número de acciones determinadas en el Plan de Acción)</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</si>
  <si>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3-2024-3410
Radicado No 3-2024-3382
Memorando No 3-2024-2999
Anexo Radicado 3-2024-2999
Anexo 2 rad 3-2024-1262 formulario CB-402f
Memorando 3-2024-2966
Memorando 3-2024-1262 respuesta a memorando 3-2024-720
Anexo Rad 3-2024-1262
Formulario CB-0402F
Anexo 3.2.1.1. Acción 2 Muestra Aleatoria No 2 cobro persuasivo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 Para el seguimiento  del mes de junio se aporta documentos que hacen referencia al seguimiento a las acciones suscritas en el plan de mejoramiento de la contraloría de Bogotá, remitidos a la Oficina de Control Interno bajo radicado Nro. 3-2024-1262 del 19 de febrero de 2024, 3-2024-2966 del 30 de abril de 2024 y 3-2024-2999 y del 05 de mayo de 2024, al igual que acta de capacitación de cobro persuasivo del 20 de marzo de 2024 con su respectiva lista de asistencia y seguimiento al Plan de mejoramiento con corte del 20 de mayo de 2024. De acuerdo con lo anterior, se cuenta con 3 reportes para los dos primeros trimestres lo cual refleja como avance el 50%.
</t>
    </r>
    <r>
      <rPr>
        <b/>
        <sz val="11"/>
        <rFont val="Calibri"/>
        <family val="2"/>
        <charset val="1"/>
      </rPr>
      <t xml:space="preserve">AVANCE PORCENTUAL
</t>
    </r>
    <r>
      <rPr>
        <sz val="11"/>
        <rFont val="Calibri"/>
        <family val="2"/>
        <charset val="1"/>
      </rPr>
      <t xml:space="preserve">50%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DENTRO DE LOS TERMINOS- CON AVANCE  y HALLAZGO ABIERTO</t>
    </r>
  </si>
  <si>
    <t>PMI 881</t>
  </si>
  <si>
    <t>Observación No. 1. Por inconsistencias, errores, desactualización y normas derogadas referenciadas en los requisitos legales identificados en el denominado “Normograma”</t>
  </si>
  <si>
    <t xml:space="preserve"> Inconsistencias, errores, desactualización y normas derogadas referenciadas en los requisitos legales identificados en el denominado “Normograma”</t>
  </si>
  <si>
    <t>Aplicar normatividad derogada o desactualizada puede generar posibles errores en respuestas, sentencias, dictámenes.</t>
  </si>
  <si>
    <t>Realizar actualización del Normograma de la normatividad vigente</t>
  </si>
  <si>
    <t>Actualización del Normograma del Proceso. ( No de Normas revisadas/No de normas en el normograma)</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</si>
  <si>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3-2024-3410
Radicado No 3-2024-3382
Anexo Actualización Normograma SICV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 Mediante radicado No 3-2024-3382 se envió a la Subdirección de Programas y Proyectos el normograma actualizado lo cual fue verificado en la ruta Mapa Interactivo/Presentación/diapositiva 29/normograma encontrando que la versión publicada corresponde al 17 de enero de 2024. De acuerdo con lo anterior, la acción se conceptúa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Se conceptúa la acción</t>
    </r>
    <r>
      <rPr>
        <b/>
        <sz val="11"/>
        <rFont val="Calibri"/>
        <family val="2"/>
        <charset val="1"/>
      </rPr>
      <t xml:space="preserve"> CUMPLIDA- DENTRO DE LOS TERMINOS  y HALLAZGO CERRADO
RECOMENDACIÓN
</t>
    </r>
    <r>
      <rPr>
        <sz val="11"/>
        <rFont val="Calibri"/>
        <family val="2"/>
        <charset val="1"/>
      </rPr>
      <t>Subdirección de Programas y Proyectos: Consolidar el normograma enviado mediante radicado 3-2024-3382 del 17 de mayo de 2024 y publicar la versión actualizada junto con las demás actualizaciones que se hayan enviado</t>
    </r>
    <r>
      <rPr>
        <b/>
        <sz val="11"/>
        <rFont val="Calibri"/>
        <family val="2"/>
        <charset val="1"/>
      </rPr>
      <t>.</t>
    </r>
  </si>
  <si>
    <t>PMI 882</t>
  </si>
  <si>
    <t>Observación No. 3. Por debilidades en el desarrollo de las etapas de la gestión del riesgo.</t>
  </si>
  <si>
    <t>Debilidades en el desarrollo de las etapas de la gestión del riesgo.</t>
  </si>
  <si>
    <t>Posibles riesgos de Gestión y Corrupción por falta de claridad en el Sistema de Administración de riesgos y en sus controles</t>
  </si>
  <si>
    <t>Dentro del plan anual de auditoria 2024 se establecieron mesas de trabajo con la Oficina de Control Interno y con la Subdirección de programas y Proyectos para revisar y  actualizar el sistema de administración de riesgos publicado en el Sistema Integrado de Gestión</t>
  </si>
  <si>
    <t>Realización de mesas de trabajo. ( No. de Riesgos revisados en el Sistema de Gestión de Riesgos)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</si>
  <si>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Memorando 3-2024-3410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.Para el seguimiento del mes de junio se aporta memorando No 3-2024-3410  por la cual se solicita  la modificación  de la fecha de finalización de las acciones PMI  882 y 883, la Oficina de Control Interno encuentra procedente la extensión del plazo de cumplimiento, en el entendido que ya se han adelantado varias jornadas de trabajo con la Subdirección de Programas y Proyectos y otras dependencias para intervenir de manera preventiva en todo lo que compone el proceso de Control de Vivienda y Veedurías a las Curadurías, por lo que se ajustará el Plan de Mejoramiento en los siguientes términos: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DENTRO DE LOS TERMINOS  y HALLAZGO ABIERTO</t>
    </r>
  </si>
  <si>
    <t>PMI 883</t>
  </si>
  <si>
    <t>Observación No. 4. Por debilidades en las etapas de identificación, análisis y valoración de los riesgos y no tipificación de riesgos fiscales</t>
  </si>
  <si>
    <t>Realización de mesas de trabajo. ( No. de Riesgos revisados en el Sistema de Gestión de Riesgos/No. de Riesgos en el Sistema de Gestión)</t>
  </si>
  <si>
    <t>PMI 884</t>
  </si>
  <si>
    <t>Observación No. 5. Por debilidades en la publicación de información en el sitio web y soportes en el Sistema de Información JSP07</t>
  </si>
  <si>
    <t>Debilidades en la publicación de información en el sitio web y soportes en el Sistema de Información JSP07</t>
  </si>
  <si>
    <t>Posible de actualización de la información publicada en los sistemas de información</t>
  </si>
  <si>
    <t>Revisar periódicamente de las publicaciones de información en el sitio web y el Sistema de Información JSP07</t>
  </si>
  <si>
    <t>Cumplimiento de calendario de Publicación de Información.( No. de publicaciones subidas a pagina web y JSP07/No. de publicaciones enviadas a las dependencias encargadas de subir la información)</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</si>
  <si>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3-2024-3410
884.Formulacion proyectos de inversión 7812, Actualización
Informe de seguimiento al proyecto de inversión 7812  
</t>
    </r>
    <r>
      <rPr>
        <b/>
        <sz val="11"/>
        <rFont val="Calibri"/>
        <family val="2"/>
        <charset val="1"/>
      </rPr>
      <t xml:space="preserve">UBICACION+T65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Para el seguimiento del mes de junio se aporta Informe de seguimiento al proyecto de inversión 7812 con corte al 31 de marzo de 2024 al igual que formato de formulación de proyectos de inversión PG01-FO08- V13 con fecha de modificación del 14 de abril de 2024. Sin embargo, los soportes no responden a los términos en los cuales se planteó la acción en tanto lo que se debe demostrar es la revisión periódica de las publicaciones y los registros de su actualización tanto en el sitio web como en el JSP07, razón por la cual la acción se conceptúa sin avance y en alerta.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t>
    </r>
    <r>
      <rPr>
        <b/>
        <sz val="11"/>
        <rFont val="Calibri"/>
        <family val="2"/>
        <charset val="1"/>
      </rPr>
      <t>n EN EJECUCION – POR FUERA DE LOS TERMINOS – EN ALERTA y el HALLAZGO ABIERTO</t>
    </r>
    <r>
      <rPr>
        <sz val="11"/>
        <rFont val="Calibri"/>
        <family val="2"/>
        <charset val="1"/>
      </rPr>
      <t xml:space="preserve">.
</t>
    </r>
    <r>
      <rPr>
        <b/>
        <sz val="11"/>
        <rFont val="Calibri"/>
        <family val="2"/>
        <charset val="1"/>
      </rPr>
      <t xml:space="preserve">ALERTA
</t>
    </r>
    <r>
      <rPr>
        <sz val="11"/>
        <rFont val="Calibri"/>
        <family val="2"/>
        <charset val="1"/>
      </rPr>
      <t xml:space="preserve">Los soportes allegados no demuestran que la acción se haya implementado en los términos planteados.
</t>
    </r>
    <r>
      <rPr>
        <b/>
        <sz val="11"/>
        <rFont val="Calibri"/>
        <family val="2"/>
        <charset val="1"/>
      </rPr>
      <t xml:space="preserve">RECOMENDACIÓN:    
</t>
    </r>
    <r>
      <rPr>
        <sz val="11"/>
        <rFont val="Calibri"/>
        <family val="2"/>
        <charset val="1"/>
      </rPr>
      <t>1. Allegar información documentada que demuestre la revisión periódica de las publicaciones tanto en el sitio web como en el Sistema de Información JSP07.
2. Es importante que se tenga en cuenta que la acción está a cargo de la Subsecretaría de Inspección, Vigilancia y Control de Vivienda, razón por la que los soportes deben demostrar la implementación de la acción por parte de esa dependencia.</t>
    </r>
  </si>
  <si>
    <t>PMI 885</t>
  </si>
  <si>
    <t>Observación No. 6. Por deficiencias en la remisión de copia de las respuestas a las peticiones trasladadas por los organismos de control y errores en la digitalización de los datos de los destinatarios</t>
  </si>
  <si>
    <t>Desviación  por errores humanos en la digitalización de los correos electrónicos de los destinatarios, por desconocimiento de los emails de recepción masiva de la correspondencia y por desatención de las recomendaciones dadas a través de correo electrónico, lo cual impide asegurar que las comunicaciones lleguen a todos los destinatarios generando como consecuencia reiteraciones y reprocesos.</t>
  </si>
  <si>
    <t>los PQRSD no podrían llegar a los destinatarios finales correspondientes</t>
  </si>
  <si>
    <t>Revisar el procedimiento de la respuestas a las PQRSD y realizar capacitaciones a los funcionarios respecto a este procedimiento.</t>
  </si>
  <si>
    <t>Seguimiento a los PQRSD emitidos por el proceso. (No. de Capacitaciones Realizadas)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</si>
  <si>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No 3-2024-3410
885 Invitación a Capacitación SIGA, PQRSD Mayo 10 de 2024
885. Listado de asistencia a Capacitación SIGA, PQRSD del 10 de mayo de 2024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Mediante radicado No 3-2024-253, se  remiten Plan de mejoramiento y la Oficina de Control Interno  procedió a incorporarlas en el Plan de Mejoramiento Institucional según radicado No 3-2024 3117  .Para el seguimiento del mes de junio se aporta registro de la invitación a la capacitación en SIGA y PQRSD y registro de asistencia presencial del 10 de mayo de 2024 según el cual asistieron 31 personas, con lo cual se conceptúa la acción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Se conceptúa la acción</t>
    </r>
    <r>
      <rPr>
        <b/>
        <sz val="11"/>
        <rFont val="Calibri"/>
        <family val="2"/>
        <charset val="1"/>
      </rPr>
      <t xml:space="preserve"> CUMPLIDA  - POR FUERA DE LOS TERMINOS  y HALLAZGO CERRADO
ALERTA
</t>
    </r>
    <r>
      <rPr>
        <sz val="11"/>
        <rFont val="Calibri"/>
        <family val="2"/>
        <charset val="1"/>
      </rPr>
      <t>Los campos del folio 3 del documento 885. Listado de asistencia a Capacitación SIGA, PQRSD del 10 de mayo de 2024 no encuentran diligenciados por lo cual no es posible determinar si el mismo corresponde a la fecha de ejecución de la acción.</t>
    </r>
  </si>
  <si>
    <t>Informe de calidad de la Secretaría General 1-2024-12766" EMAIL-N° 2-2024-9899-INFORME CONSOLIDADO SOBRE LA CALIDAD DE LAS RESPUESTAS EMITIDAS EN EL SISTEMA DISTRITAL PARA LA GESTIÓN DE PETICIONES CIUDADANAS - BOGOTÁ TE ESCUCHA, CORRESPONDIENTE AL MES DE FEBRERO DE 2024</t>
  </si>
  <si>
    <t>PMI 886</t>
  </si>
  <si>
    <t>Pendiente que el proceso envié el Memorando para registrarlo ( 18 de abril de 2024)</t>
  </si>
  <si>
    <t xml:space="preserve">Socializar los resultados del ranking por calidad en el cual se analiza la aplicación de los principios de coherencia, claridad, calidez, oportunidad y manejo del sistema de información en las respuestas a los derechos de petición	</t>
  </si>
  <si>
    <t>Reporte ranking por la calidad/ Número de reportes socializados</t>
  </si>
  <si>
    <t xml:space="preserve">Gestión de Servicio a la Ciudadanía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</si>
  <si>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junio de 2024 no se aportaron evidencias que permitan determinar los avances respecto de la acción planteada, dado que las acciones planteadas fueron suscritas dentro del Instrumento de seguimiento al PMI  en el mes de marzo de 2024.  Mediante radicado No 2-2024-19157 , RESPUESTA RAD. SECRETARÍA GENERAL 2-2024-9899 - INFORME DE LA CALIDAD DE LAS RESPUESTAS EMITIDAS EN EL BOGOTÁ TE ESCUCHA, y la Oficina de Control Interno  procedió a incorporarlas en el Plan de Mejoramiento Institucional.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</si>
  <si>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Informe de calidad de la Secretaría General 1-2024-12766" EMAIL-N° 2-2024-9899-INFORME CONSOLIDADO SOBRE LA CALIDAD DE LAS RESPUESTAS EMITIDAS EN EL SISTEMA DISTRITAL PARA LA GESTIÓN DE PETICIONES CIUDADANAS - BOGOTÁ TE ESCUCHA, CORRESPONDIENTE AL MES DE FEBRERO DE 2025</t>
  </si>
  <si>
    <t>PMI 887</t>
  </si>
  <si>
    <t>Falta de oportunidad en los términos de respuesta de los derechos de petición, según el Sistema Distrital para la Gestión de Peticiones Ciudadanas - Bogotá te Escucha.</t>
  </si>
  <si>
    <t>Inoportunidad en la respuesta de derechos de petición a la ciudadanía.
Sanciones legales en contra de los responsables del trámite de los derechos de petición.</t>
  </si>
  <si>
    <t>Remitir los reportes de seguimiento de las PQRSD pendientes de respuestas resaltando las que estén próximas a vencerse para que las dependencias prioricen y resuelva las peticiones</t>
  </si>
  <si>
    <t>Reporte de PQRSD / Número de reportes socializados</t>
  </si>
  <si>
    <t>Informe de calidad de la Secretaría General 1-2024-12766" EMAIL-N° 2-2024-9899-INFORME CONSOLIDADO SOBRE LA CALIDAD DE LAS RESPUESTAS EMITIDAS EN EL SISTEMA DISTRITAL PARA LA GESTIÓN DE PETICIONES CIUDADANAS - BOGOTÁ TE ESCUCHA, CORRESPONDIENTE AL MES DE FEBRERO DE 2026</t>
  </si>
  <si>
    <t>PMI 888</t>
  </si>
  <si>
    <t>Cambio del talento humano y enlaces asignados para la gestión de los derechos de petición.</t>
  </si>
  <si>
    <t>Inoportunidad en la respuesta de derechos de petición a la ciudadanía e insatisfacción ciudadana.
Sanciones legales en contra de los responsables del trámite de los derechos de petición.</t>
  </si>
  <si>
    <t xml:space="preserve">Fortalecer las capacidades de los servidores públicos y colaboradores de la entidad mediante capacitaciones y/o sensibilizaciones sobre los lineamientos para la gestión de los derechos de petición </t>
  </si>
  <si>
    <t>Capacitaciones y/o sensibilizaciones realizadas (Número de capacitaciones y/o sensibilizaciones)</t>
  </si>
  <si>
    <t>Informe de calidad de la Secretaría General 1-2024-12766" EMAIL-N° 2-2024-9899-INFORME CONSOLIDADO SOBRE LA CALIDAD DE LAS RESPUESTAS EMITIDAS EN EL SISTEMA DISTRITAL PARA LA GESTIÓN DE PETICIONES CIUDADANAS - BOGOTÁ TE ESCUCHA, CORRESPONDIENTE AL MES DE FEBRERO DE 2027</t>
  </si>
  <si>
    <t>PMI 889</t>
  </si>
  <si>
    <t>No aplicación de algunos de los protocolos de atención en los canales presencial y telefónico</t>
  </si>
  <si>
    <t xml:space="preserve">Desconocimiento y falta de apropiación de los protocolos de atención a la ciudadanía de la SDHT por parte de los y las colaboradoras de la entidad. </t>
  </si>
  <si>
    <t xml:space="preserve">Fortalecer las capacidades de los servidores públicos y colaboradores de la entidad mediante capacitaciones y/o sensibilizaciones sobre protocolos de servicio a la ciudadanía   </t>
  </si>
  <si>
    <t>Capacitaciones y/o sensibilizaciones realizadas ( Número de capacitaciones y/o sensibilizaciones)</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</si>
  <si>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junio de 2024 no se aportaron evidencias que permitan determinar los avances respecto de la acción planteada, dado que las acciones planteadas fueron suscritas dentro del Instrumento de seguimiento al PMI  en el mes de marzo de 2024.  Mediante radicado No 2-2024-19157 , RESPUESTA RAD. SECRETARÍA GENERAL 2-2024-9899 - INFORME DE LA CALIDAD DE LAS RESPUESTAS EMITIDAS EN EL BOGOTÁ TE ESCUCHA, y la Oficina de Control Interno procedió a incorporarlas en el Plan de Mejoramiento Institucional.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</si>
  <si>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2- 2024 -12571, Evaluación  al sistema de control interno contable de la vigencia 2023</t>
  </si>
  <si>
    <t>PMI 890</t>
  </si>
  <si>
    <t>No se evidenció seguimiento a la ejecución de las capacitaciones realizadas al personal que apoya el proceso contable</t>
  </si>
  <si>
    <t xml:space="preserve">No se presentaron los informes de seguimiento del PIC a la oficina de control interno en el  momento de la evaluación.
</t>
  </si>
  <si>
    <t>No se puedo evidenciar claramente la información de las capacitaciones financieras dentro del informe de seguimiento del PIC</t>
  </si>
  <si>
    <t>3-2024-2790, PLAN DE MEJORAMIENTO EVALUACIÓN AL SISTEMA DE CONTROL INTERNO CONTABLE 2023
Se incorpora dentro del PMI  con el radicado : 3-2024-3271</t>
  </si>
  <si>
    <t>Presentar copia de los informes de seguimiento del Plan Institucional de Capacitación a la Oficina de Control Interno a corte 30 de junio y 31 de diciembre de cada vigencia.</t>
  </si>
  <si>
    <t>Seguimiento Capacitación: 
Número de informes de seguimiento con la descripción de las temáticas desarrolladas en el PIC.</t>
  </si>
  <si>
    <t xml:space="preserve"> Informes semestrales</t>
  </si>
  <si>
    <t xml:space="preserve">Gestión de talento humano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</si>
  <si>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junio de 2024 no se aportaron evidencias que permitan determinar los avances respecto de la acción planteada, dado que las acciones planteadas fueron suscritas dentro del Instrumento de seguimiento al PMI  en el mes de marzo de 2024.  Mediante radicado No 2-2024-19157 , RESPUESTA RAD. SECRETARÍA GENERAL 2-2024-9899 - INFORME DE LA CALIDAD DE LAS RESPUESTAS EMITIDAS EN EL BOGOTÁ TE ESCUCHA, y la Oficina de Control Interno procedió a incorporarlas en el Plan de Mejoramiento Institucional.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DENTRO DE LOS TERMINOS  y HALLAZGO ABIERTO</t>
    </r>
  </si>
  <si>
    <t>2- 2024 -12571, Evaluación  al sistema de control interno contable de la vigencia 2024</t>
  </si>
  <si>
    <t>PMI 891</t>
  </si>
  <si>
    <t xml:space="preserve">Se ejecutaron capacitaciones al personal que apoya el proceso contable, pero deben ser complementadas con evaluaciones respecto al impacto en términos de mejoramiento de las competencias y habilidades. 
</t>
  </si>
  <si>
    <t>Las capacitaciones ejecutadas al personal que apoya el proceso contable fueron de 13 horas respecto a la vigencia 2023. Es de anotar, que según lo estipula el Procedimiento PS01-PR19 de diseño, ejecución y evaluación del PIC V3 P, "Aquellas capacitaciones a funcionarios y servidores que sean mayores a 40 horas se le realizará una evaluación de impacto; las menores a 40 horas acorde con la directriz del DACSD, no serán objeto de evaluación, toda vez que no es necesaria"</t>
  </si>
  <si>
    <t>No se puede evidenciar claramente en las capacitaciones el mejoramiento de las habilidades y competencias de los funcionarios.</t>
  </si>
  <si>
    <t>Solicitud de inclusión  con el radicado No 3-2024-2790, PLAN DE MEJORAMIENTO EVALUACIÓN AL SISTEMA DE CONTROL INTERNO CONTABLE 2023
Se incorpora dentro del PMI  con el radicado : 3-2024-3271</t>
  </si>
  <si>
    <t xml:space="preserve">Realizar la revisión de las temáticas definidas para brindar capacitación a los servidores públicos, con el fin de evaluar, cuales son susceptibles de medición de impacto y e incluir el lineamiento dentro del procedimiento. 
Nota aclaratoria: 
Esta acción esta basada en que el Procedimiento PS01-PR19 de diseño, ejecución y evaluación del PIC V3 P, tiene un lineamiento donde se define que "Aquellas capacitaciones a funcionarios y servidores que sean mayores a 40 horas se le realizará una evaluación de impacto; las menores a 40 horas acorde con la directriz del DACSD, no serán objeto de evaluación, toda vez que no es necesaria"
</t>
  </si>
  <si>
    <t>Implementación de la Herramienta de Evaluación de Impacto:
Capacitaciones realizadas y evaluadas con la herramienta de impacto en el periodo/ Capacitaciones programadas en el periodo</t>
  </si>
  <si>
    <t xml:space="preserve">Informes de Veeduría </t>
  </si>
  <si>
    <t>PMI 892</t>
  </si>
  <si>
    <t>Incorporar lineamientos y directrices respecto de la segregación funcional y las responsabilidades relacionadas con Ia elaboración, autorización y manejo dentro del proceso contable.</t>
  </si>
  <si>
    <t>La falta de desagregación funcional en los documentos relacionados con el proceso contable</t>
  </si>
  <si>
    <t>Identificación de la segregación de funciones en el proceso contable</t>
  </si>
  <si>
    <t xml:space="preserve">Se incorpora dentro del PMI  con el radicado : 3-2024-3796
</t>
  </si>
  <si>
    <t>Actualizar, publicar y socializar el procedimiento contable, en lo relacionado con las políticas de operación</t>
  </si>
  <si>
    <t>Procedimiento actualizado
Número de procedimiento actualizado / Número total procedimiento socializado</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</si>
  <si>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junio de 2024 no se aportaron evidencias que permitan determinar los avances respecto de la acción planteada, dado que las acciones planteadas fueron suscritas dentro del Instrumento de seguimiento al PMI  en el mes de junio de 2024.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Se conceptúa la acción</t>
    </r>
    <r>
      <rPr>
        <b/>
        <sz val="11"/>
        <rFont val="Calibri"/>
        <family val="2"/>
        <charset val="1"/>
      </rPr>
      <t xml:space="preserve"> EN EJECUCION - SIN AVANCE - DENTRO DE LOS TERMINOS  y HALLAZGO ABIERTO</t>
    </r>
  </si>
  <si>
    <t>Falta de claridad en las responsabilidades y procedimientos</t>
  </si>
  <si>
    <t>Incorporar dentro de los documentos contables la desagregación de los cargos</t>
  </si>
  <si>
    <t xml:space="preserve">Comprobante tipo 008 con la segregación de funciones
Total de documentos generados / sobre el total de documentos firmados
</t>
  </si>
  <si>
    <r>
      <rPr>
        <b/>
        <sz val="11"/>
        <rFont val="Calibri"/>
        <family val="2"/>
        <charset val="1"/>
      </rP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Ninguna
</t>
    </r>
    <r>
      <rPr>
        <b/>
        <sz val="11"/>
        <rFont val="Calibri"/>
        <family val="2"/>
        <charset val="1"/>
      </rPr>
      <t xml:space="preserve">UBICACION
</t>
    </r>
    <r>
      <rPr>
        <sz val="11"/>
        <rFont val="Calibri"/>
        <family val="2"/>
        <charset val="1"/>
      </rPr>
      <t xml:space="preserve">N/A
</t>
    </r>
    <r>
      <rPr>
        <b/>
        <sz val="11"/>
        <rFont val="Calibri"/>
        <family val="2"/>
        <charset val="1"/>
      </rPr>
      <t xml:space="preserve">VALORACIÓN DE LAS EVIDENCIAS
</t>
    </r>
    <r>
      <rPr>
        <sz val="11"/>
        <rFont val="Calibri"/>
        <family val="2"/>
        <charset val="1"/>
      </rPr>
      <t xml:space="preserve">Para el seguimiento  a corte de junio de 2024 no se aportaron evidencias que permitan determinar los avances respecto de la acción planteada, dado que las acciones planteadas fueron suscritas dentro del Instrumento de seguimiento al PMI  en el mes de junio de 2024.  
</t>
    </r>
    <r>
      <rPr>
        <b/>
        <sz val="11"/>
        <rFont val="Calibri"/>
        <family val="2"/>
        <charset val="1"/>
      </rPr>
      <t xml:space="preserve">AVANCE PORCENTUAL
</t>
    </r>
    <r>
      <rPr>
        <sz val="11"/>
        <rFont val="Calibri"/>
        <family val="2"/>
        <charset val="1"/>
      </rPr>
      <t xml:space="preserve">0%
</t>
    </r>
    <r>
      <rPr>
        <b/>
        <sz val="11"/>
        <rFont val="Calibri"/>
        <family val="2"/>
        <charset val="1"/>
      </rPr>
      <t xml:space="preserve">CONCEPTO
</t>
    </r>
    <r>
      <rPr>
        <sz val="11"/>
        <rFont val="Calibri"/>
        <family val="2"/>
        <charset val="1"/>
      </rPr>
      <t xml:space="preserve">Se conceptúa la acción </t>
    </r>
    <r>
      <rPr>
        <b/>
        <sz val="11"/>
        <rFont val="Calibri"/>
        <family val="2"/>
        <charset val="1"/>
      </rPr>
      <t>EN EJECUCION - SIN AVANCE - DENTRO DE LOS TERMINOS  y HALLAZGO ABIERTO</t>
    </r>
  </si>
  <si>
    <t>PMI 893</t>
  </si>
  <si>
    <t>Fortalecer los procesos de inducción, capacitación y socialización respecto del proceso contable, con todas las dependencias responsables de generar e informar sus hechos económicos.</t>
  </si>
  <si>
    <t>Cambios recurrentes de las persona encargadas de solicitar el registro de los hechos económicas</t>
  </si>
  <si>
    <t>Falencias en la actualización de la información financiera</t>
  </si>
  <si>
    <t>Capacitación a las áreas encargadas de remitir la información</t>
  </si>
  <si>
    <t xml:space="preserve">Link de asistencia y grabación
Número de capacitaciones programadas / Número de capacitaciones realizadas
</t>
  </si>
  <si>
    <t xml:space="preserve">3-2023-9239 " REMISIÓN INFORME DEFINITIVO DEL TRABAJO DE AUDITORIA INTERNA AL PROCESO DE GESTIÓN TEERRITORIAL DEL HABITAT CON EXTENSIÓN AL PROCESO DE GESTIÓN DE SOLUCIONES HABITACIONALES." </t>
  </si>
  <si>
    <t>PMI 894</t>
  </si>
  <si>
    <t>Oportunidad de Mejora No. 1: Para actualizar procedimientos, formatos y otros asociados y depurar otros documentos que podrían estar obsoletos o inútiles.</t>
  </si>
  <si>
    <t>no fue propuesta ninguna</t>
  </si>
  <si>
    <t>no fue propuesta ninguna medida por parte del  proceso</t>
  </si>
  <si>
    <t>PMI 895</t>
  </si>
  <si>
    <t>Oportunidad de mejora 2. Para disponer en el esquema de publicación de la Entidad, la referencia a “Instancias de coordinación”, que conduzca al sitio web de la Entidad en el Menú de Transparencia y Acceso a la Información Pública, numeral 9 “Obligación de reporte de información específica” - 9.2 “Instancias de coordinación” - opción “Comité Técnico de Legalización y Regularización de Barrios”</t>
  </si>
  <si>
    <t>PMI 896</t>
  </si>
  <si>
    <t>Oportunidad de mejora No. 3. Para definir una batería de indicadores que permita evaluar el desempeño del proceso</t>
  </si>
  <si>
    <t>PMI 897</t>
  </si>
  <si>
    <t>Oportunidad de Mejora No. 4. Para fortalecer la formulación de acciones de mayor robustez que permitan resolver de fondo las causas generadoras de hallazgos y observaciones y disminuya su recurrencia</t>
  </si>
  <si>
    <t>PMI 898</t>
  </si>
  <si>
    <t>Oportunidad de Mejora No. 5. Para documentar en el Plan de Mejoramiento Institucional las acciones y medidas preventivas, correctivas y de mejora que resulten de la aplicación de los propios mecanismos de autoevaluación y autocontrol que realice el proceso.</t>
  </si>
  <si>
    <t>PMI 899</t>
  </si>
  <si>
    <t>Oportunidad de Mejora No. 6. Para asegurar y actualizar la información respecto de la asesoría y acompañamiento a la totalidad de los proyectos inscritos en la mesa de soluciones y documentar a intervalos frecuentes los acompañamientos y asesorías realizadas, en tanto se encuentran proyectos que no registran seguimiento</t>
  </si>
  <si>
    <t>PMI 900</t>
  </si>
  <si>
    <t>Alerta No. 1. Asegurar la disposición en el Menú de Transparencia y Acceso a la Información Pública, numeral 1 “Información de la Entidad” - 1.6 “Directorio de Entidades”, del enlace para acceder al sitio web de la Unidad Administrativa Especial de Servicios Públicos - UAESP.</t>
  </si>
  <si>
    <t>PMI 901</t>
  </si>
  <si>
    <t>Alerta No. 2. Para que se publique el seguimiento al componente de gestión SEGPLAN con corte al 30 de septiembre de 2023</t>
  </si>
  <si>
    <t>PMI 902</t>
  </si>
  <si>
    <t>Alerta No. 3. Para que se publique el seguimiento al componente de inversión SEGPLAN con corte al 30 de septiembre de 2023.</t>
  </si>
  <si>
    <t>PMI 903</t>
  </si>
  <si>
    <t>Alerta No. 4. Para asegurar la congruencia de la información referida en los campos “Nombre” y “Descripción del contenido” del documento “Esquema de publicación”</t>
  </si>
  <si>
    <t>PMI 904</t>
  </si>
  <si>
    <t>Alerta No. 5. Para estandarizar bases de datos con la información oficial</t>
  </si>
  <si>
    <t>PMI 905</t>
  </si>
  <si>
    <t>Alerta No. 6. Para que se agilicen las gestiones necesarias que permitan la ejecución de los pagos que componen las reservas presupuestales para los proyectos de inversión No 7577, 7582,7659 para la vigencia 2023, a fin de dar cumplimiento artículo 89 del Estatuto Orgánico del Presupuesto y prevenir que se constituyan en pasivos exigibles de vigencias expiradas.</t>
  </si>
  <si>
    <t>PMI 906</t>
  </si>
  <si>
    <t>Alerta No. 7. Para evitar el uso de andamios tubulares para trabajos en alturas.</t>
  </si>
  <si>
    <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Memorando No 2-2022-65880  del 31 de octubre de 2022  
Acta de la mesa de trabajo Gestión Documental para el seguimiento del PMI 
Acta Mesa de Trabajo del 14  junio y 10 julio  de 2023 .
Memorando No . 3-2023-8213
Memorando No . 3-2023-9273
Memorando No 3-2024-162
Radicado 3-2024-607
Radicado 2-2022-65880
Radicado 1-2023-7642
Radicado 2-2023-9948
Radicado 2-2023-41218
Radicado 1-2023-27208
Radicado 2-2023-101758
Memorando 3-2024-3330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El proceso para el presente seguimiento no aporta evidencias que permitan determinar avances adicionales respecto de la acción planteadas  de acuerdo con lo establecido en  la mesa de trabajo con Subdirección de Gestión Corporativa  para el seguimiento del PMI del  14 junio y 10 de julio  de 2023,. Mediante radicado No. 3-2023-8213 se solicito la eliminación de la acción PMI 221, valorada esta no aplica en tanto la Subdirección Administrativa solicitó la eliminación de la acción y/o cierre del hallazgo, petición que resulta improcedente por lo que no se acepta la solicitud, en razón a los argumentos relacionados en el radicado 3-2023-9273.Conforme a lo establecido en el Radicado No 3-2024-607,  se anexa copia de las comunicaciones  emitidas de los  meses de octubre del 2022,  25 de mayo, 22 de junio y  12 de diciembre de 2023, surtidas entre la SDHT y Consejo Distrital para la convalidación de TRD evidenciando la gestión adelantada por el proceso.  
Mediante radicado 2-2022-65880 se remitieron las TRD para la evaluación técnica del Archivo Distrital las cuales fueron valoradas según radicado 1-2023-7642 con el cual se cursaron observaciones para subsanar. Mediante radicado 2-2023-9948 el Archivo Distrital realiza citación a mesa de trabajo técnica para resolver inquietudes frente a las TRD. Posteriormente, mediante radicado No. 2-2023-41218 se presentan nuevamente las TRD al Archivo Distrital con las subsanaciones correspondientes de cuya revisión se identificaron nuevas inconsistencias que fueron comunicadas mediante radicado 1-2023-27208. Una vez subsanadas las inconsistencias, la Entidad volvió a enviar los instrumentos archivísticos según radicado 2-2023-101758. Con lo anterior se demuestra que la Entidad ha venido realizando las gestiones necesarias para convalidar las TRD. De acuerdo con la valoración de las evidencias, se concluye el estado de la acción “Cumplida” con salvedades.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CUMPLIDA - POR FUERA DE LOS TERMINOS – INEFECTIVA y el HALLAZGO CERRADO.
</t>
    </r>
    <r>
      <rPr>
        <sz val="11"/>
        <rFont val="Calibri"/>
        <family val="2"/>
        <charset val="1"/>
      </rPr>
      <t xml:space="preserve">
</t>
    </r>
    <r>
      <rPr>
        <b/>
        <sz val="11"/>
        <rFont val="Calibri"/>
        <family val="2"/>
        <charset val="1"/>
      </rPr>
      <t xml:space="preserve">SALVEDADES
</t>
    </r>
    <r>
      <rPr>
        <sz val="11"/>
        <rFont val="Calibri"/>
        <family val="2"/>
        <charset val="1"/>
      </rPr>
      <t xml:space="preserve">1. No se aportan evidencias ni soportes de las gestiones realizadas para la vigencia 2024.
2. Téngase en cuenta que la Entidad puede verse abocada a riesgos que pueden implicar nuevas observaciones o hallazgos en próximos ejercicios de auditoría si no se cuenta con las Tablas de Retención Documental convalidadas e implementadas
</t>
    </r>
  </si>
  <si>
    <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Radicado 3-2022-7928 del 23 de diciembre de 2022
Acta  mesa de trabajo del 14 de junio y 10 de julio de 2023 
Memorando 3-2024-607
Acta de Comité Institucional de Gestión y Desempeño 009
Evidencia de base de datos en plataforma SIC
Memorando 3-2024-3330
Memorando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Para el seguimiento  a corte de junio de 2023   se aporta  Radicado 3-2022-7928 del 23 de diciembre de 2022 donde  la Subsecretaria de Gestión Corporativa solicitó la ampliación de la fecha de cumplimiento hasta el 30 de junio de 2023,  la cual fue aceptada por la Oficina Asesora de Control Interno, al corte del mes de diciembre no se registran avances de la acción planteada. Se aporta Acta de reunión No 009 del 15 de noviembre de 2023 donde se aprueba la política de protección de datos personales, la cual
no es valorada como parte de la evidencia que demuestra el cumplimiento de la acción. No obstante, se cuenta con copia de correo electrónico allegado por la Superintendencia de Industria y Comercio evidenciando la creación a satisfacción del usuario y contraseña para el cargue del registro de la base de datos de la SDHT, con lo cual se conceptúa la acción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CUMPLIDA-POR FUERA DE LOS TERMINOS y HALLAZGO CERRADO</t>
    </r>
    <r>
      <rPr>
        <sz val="11"/>
        <rFont val="Calibri"/>
        <family val="2"/>
        <charset val="1"/>
      </rPr>
      <t xml:space="preserve">.    
</t>
    </r>
  </si>
  <si>
    <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2-2022-32911 Solicitud CVP paf.
3-2021-05754  Modificación Plan de Mejoramiento 
Estado Legalización Mejoramiento de Vivienda, paf.
Acta de la mesa de trabajo con la Subsecretaria de Gestión Financiera del 12 de julio de 2023  
3-2023-8915, pdf
Carpeta PMI 397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4. CVP 2013-Lourdes-Santa Fe-Hab 1.
ACTA LIQUIDACION PROYECTO.
Documentación 140 hogares beneficiarios.
Radicado No 3-2023-8915
3-2023-3244 Conv. Com. Sostenibilidad Contable
3-2023-4051_SRP Rta 3-2023-3619
3-2023-5204_SRP Rta 3-2023-4655
3-2023-5677_SRP Legalización Subsidios
Correo Solicitud legalización 08062023
Subsidios Legalizados Mejoramiento de Vivienda 2013
1. CVP 2013-Bosa Occidental-Bosa-Hab 1
1. ACTA LIQUIDACION PROYECTO
Documentación 50 hogares beneficiarios
2. CVP 2013-Bosa Occidental-Bosa-Hab 2
1. ACTA LIQUIDACION PROYECTO
Documentación 34 hogares beneficiarios
3. CVP 2013-La Paz-Chiguaza-Hab 1
ACTA LIQUIDACION PROYECTO
Documentación 85 hogares beneficiarios
Radicado No 3-2024-531
1, Resolución 446 de 2020
2.Memorando 3-2023-5677 del 10-08-23
3.Memorando 3-2023-8208 del 14-11-23
4.Memorando 3-2023-9621 del 26-12-23
5. Memorando 3-2024-3282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referenciando  140  actas por subsanar dentro del proceso de legalización contable que adelanta la secretaria, al igual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de igual manera  y de acuerdo a lo concertado en la mesa de trabajo se amplia la fecha final para el cumplimiento de la acción,  para el 15 de octubre de 2023. Para el seguimiento del mes de diciembre el Proceso no aporta evidencias del cumplimiento de la acción., por tal motivo esta permanece en los mismos términos del seguimiento anterior. El proceso aporta para el presente seguimiento radicado No 3-2023-8915 del 7 de diciembre de 2023, por medio del cual se reporta y se relacionan las evidencias del monitoreo realizado a las acciones vigentes a cargo de la subdirección de recursos públicos, evidenciando memorando No 3-2023-5677 del 10 de agosto de 2023 en el cual se relaciona 324 subsidios que cumplen con los criterios de legalización correspondientes a la vigencia 2013 y 2014 , al igual que las actas de liquidación y conforme a la acción establecida, de los 1143 subsidios de mejoramiento habitacional  se han legalizado a la fecha 986. 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mismo estado del período anterior. Mediante radicado No. 3-2023-8915 la Subdirección de Recursos Públicos allegó descripción de la gestión y los soportes respecto de la implementación de la acción los cuales fueron valorados según radicado No. 3-2024-111 así: “</t>
    </r>
    <r>
      <rPr>
        <i/>
        <sz val="11"/>
        <rFont val="Calibri"/>
        <family val="2"/>
        <charset val="1"/>
      </rPr>
      <t xml:space="preserve">Se aportan documentos que evidencian las gestiones que se vienen realizando para la reconstrucción de los expedientes, la liquidación de los proyectos y la legalización de subsidios. Sin embargo, los soportes adolecen de registros idóneos que permitan comprobar que la cuantía por valor de $28,067,842,800 haya sido normalizada, depurada o legalizada, razón por la cual se mantiene el estado en las mismas condiciones del período anterior. "más condiciones del período anterior. para el seguimiento de abril se aporta  por parte del proceso radicado No 3-2024 -531 del 23 de enero de 2024  relacionando la gestión adelantada para el cumplimiento de la acción aportando la Resolución No 446 del 30 de octubre de 2020  en la cual se  aprueba la depuración contable de 156 subsidios para la vigencia 2013  por un valor de $ 1.655.316.000, Memorando No 3-2023-5677 en  el cual se relaciona el comprobante contable entre los cuales se  constato  309 subsidios por un valor de $ 3.278.799.000 para la vigencia 2013, Memorando No 3-2023-8208 en  el cual se relaciona el comprobante contable entre los cuales se constato 28 subsidios por un valor de $ 297.108.000 vigencia 2013  y Memorando No 3-2023-9621 en  el cual se relaciona el comprobante contable entre los cuales se evidencia 249 subsidios por un valor de $2. 642.139.000 vigencia 2013 para un total de 742 subsidios  con un valor de $ 7.873.362.000, soportes  que permiten verificar la normalización y depuración del  65 % del monto total. por lo que se ajusta el avance porcentual de la acción.
</t>
    </r>
    <r>
      <rPr>
        <b/>
        <sz val="11"/>
        <rFont val="Calibri"/>
        <family val="2"/>
        <charset val="1"/>
      </rPr>
      <t xml:space="preserve">AVANCE PORCENTUAL
</t>
    </r>
    <r>
      <rPr>
        <sz val="11"/>
        <rFont val="Calibri"/>
        <family val="2"/>
        <charset val="1"/>
      </rPr>
      <t xml:space="preserve">65%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EN EJECUCION- CON AVANCE - POR FUERA DE LOS TERMINOS  y el HALLAZGO ABIERTO.
RECOMENDACIONES:
1. Los soportes que se aporten como evidencia deben contar con atributos de suficiencia, competencia, pertinencia, trazabilidad, completitud y relevancia, en tanto se encontraron varias de ellas que adolecen de este tipo de características. 
2. Actuar de manera temprana para que las acciones suscritas se cursen, gestionen e implementen dentro de los tiempos programados de tal manera que los soportes pueden ser entregados y examinados oportunamente y, de ser necesario, aprovisionar las alertas y observaciones para corregir las desviaciones que se detecten.
3. Compilar en un solo documento los soportes relacionados con comprobantes contables, Resoluciones de cierre contable, y de más documentos que permitan el cumplimiento de la acción, con el fin de asegurar su unicidad, prevenir la dispersión de documentos, mejorar las características y calidad de las evidencias y aumentar los niveles de confiabilidad y respaldo.
4. No obstante, dadas las dificultades antecedentes que se han registrado para el cumplimiento de la acción, esta Oficina realizará una verificación de la cuenta contable
“19080102" en el marco del Trabajo de Aseguramiento que será iniciado próximamente para verificar su estado y determinar el curso de los hallazgos que originaron las
acciones correctivas.
</t>
    </r>
  </si>
  <si>
    <r>
      <t xml:space="preserve">CORTE DEL SEGUIMIENTO
</t>
    </r>
    <r>
      <rPr>
        <sz val="11"/>
        <rFont val="Calibri"/>
        <family val="2"/>
        <charset val="1"/>
      </rPr>
      <t xml:space="preserve">Junio  de 2024
</t>
    </r>
    <r>
      <rPr>
        <b/>
        <sz val="11"/>
        <rFont val="Calibri"/>
        <family val="2"/>
        <charset val="1"/>
      </rPr>
      <t xml:space="preserve">EVIDENCIA
</t>
    </r>
    <r>
      <rPr>
        <sz val="11"/>
        <rFont val="Calibri"/>
        <family val="2"/>
        <charset val="1"/>
      </rPr>
      <t xml:space="preserve">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Memorando No . 3-2023-8213
Memorando No . 3-2023-9273
Radicado No 3-2024-622
ANX-2024-352_3
ANX-2024-352_4
ANX-2024-352_6
ANX-2024-352_7
ANX-2024-352_8
Radicado  No 3-2024-607
Soporte pago ARL Positiva
Soporte pago EPS Compensar
Soporte pago Porvenir
Soporte pago SENA
Soporte Pago CCF compensar
Soporte pago ESAP
RTA Protección
RTA Colpensiones
RTA Sanitas
Informe final hallazgo 387 y 388
RTA ICBF
RTA MEN
Memorando 3-2024-3330
Radicado No 3-2024-3793.
</t>
    </r>
    <r>
      <rPr>
        <b/>
        <sz val="11"/>
        <rFont val="Calibri"/>
        <family val="2"/>
        <charset val="1"/>
      </rPr>
      <t xml:space="preserve">UBICACION
</t>
    </r>
    <r>
      <rPr>
        <sz val="11"/>
        <rFont val="Calibri"/>
        <family val="2"/>
        <charset val="1"/>
      </rPr>
      <t xml:space="preserve">https://sdht.sharepoint.com/:f:/s/OficinadeControlInterno/EhdFRfpXqYRErWovUc5OgMMBBVJ3pAGnXqKvJ2uEXBHfBg
</t>
    </r>
    <r>
      <rPr>
        <b/>
        <sz val="11"/>
        <rFont val="Calibri"/>
        <family val="2"/>
        <charset val="1"/>
      </rPr>
      <t xml:space="preserve">VALORACIÓN DE LAS EVIDENCIAS
</t>
    </r>
    <r>
      <rPr>
        <sz val="11"/>
        <rFont val="Calibri"/>
        <family val="2"/>
        <charset val="1"/>
      </rPr>
      <t xml:space="preserve">El proceso para el presente seguimiento no aporta evidencias que permitan determinar avances adicionales respecto de la acción  establecida, al igual que no se esta cumpliendo con lo establecido en la mesa de trabajo con Gestión corporativa y Subdirección financiera  del  28 de noviembre de 2022  para el seguimiento del PMI, de aportar evidencias del acto administrativo de la devolución de aportes de seguridad social y parafiscales, que permitan determinar avances adicionales respecto de la acción, esta se mantiene con el mismo avance estimado del período anterior.
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Mediante radicado No. 3-2023-8343 la Subsecretaría de Coordinación Operativa solicita la eliminación de la acción PMI 387,  la cual fue valorada  según radicado No. 3-2023-9280  determinando la  improcedencia de eliminar o conceptuar el cierre del hallazgo, manteniéndose en los mismos términos: se aporta radicado No 3-2023-622 mediante la cual se informa la gestión adelantada por la  subdirección administrativa correspondientes a la gestión de recobro de los recursos a las diferentes entidades por concepto de seguridad social, aportes parafiscales e incapacidades, para las vigencias 2019 al 2023, Los documentos “a). Soporte pago ARL Positiva”, “ANX-2024-352_3”, “b). Soporte pago EPS Compensar” “c). Soporte pago Porvenir” “d). Soporte pago SENA”, “g). RTA PROTECCION”, “h). RTA COLPENSIONES”, “i). RTA SANITAS”, “j). RTA ICBF” y “k). RTA MEN” registran tiempos anteriores o posteriores al período establecido para el cumplimiento de la acción. El documento ANX-2024-352_7 no
cuenta con el radicado correspondiente. No obstante, lo anterior, y en concordancia con lo con conceptuado respecto de la acción No. 1 “Formular un plan de acción que defina las acciones y tiempos requeridos para gestionar el recobro de las incapacidades que a la fecha se encuentran pendientes de pago por parte de las entidades promotoras de salud - EPS, de acuerdo con las etapas y condiciones de cada caso” suscrita en el Plan de Mejoramiento Contraloría de Bogotá para el hallazgo 3.3.1.1 se conceptúa como “Cumplida”.
</t>
    </r>
    <r>
      <rPr>
        <b/>
        <sz val="11"/>
        <rFont val="Calibri"/>
        <family val="2"/>
        <charset val="1"/>
      </rPr>
      <t xml:space="preserve">AVANCE PORCENTUAL
</t>
    </r>
    <r>
      <rPr>
        <sz val="11"/>
        <rFont val="Calibri"/>
        <family val="2"/>
        <charset val="1"/>
      </rPr>
      <t xml:space="preserve">100%
</t>
    </r>
    <r>
      <rPr>
        <b/>
        <sz val="11"/>
        <rFont val="Calibri"/>
        <family val="2"/>
        <charset val="1"/>
      </rPr>
      <t xml:space="preserve">CONCEPTO
</t>
    </r>
    <r>
      <rPr>
        <sz val="11"/>
        <rFont val="Calibri"/>
        <family val="2"/>
        <charset val="1"/>
      </rPr>
      <t xml:space="preserve">La acción se conceptúa: </t>
    </r>
    <r>
      <rPr>
        <b/>
        <sz val="11"/>
        <rFont val="Calibri"/>
        <family val="2"/>
        <charset val="1"/>
      </rPr>
      <t xml:space="preserve"> CUMPLIDA- POR FUERA DE LOS TERMINOS Y HALLAZGO CERRADO.
</t>
    </r>
    <r>
      <rPr>
        <sz val="11"/>
        <rFont val="Calibri"/>
        <family val="2"/>
        <charset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</si>
</sst>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2" x14ac:knownFonts="1">
    <font>
      <sz val="11"/>
      <color rgb="FF000000"/>
      <name val="Calibri"/>
      <family val="2"/>
      <charset val="1"/>
    </font>
    <font>
      <sz val="10"/>
      <name val="Arial"/>
      <family val="2"/>
      <charset val="1"/>
    </font>
    <font>
      <b/>
      <sz val="11"/>
      <color rgb="FF000000"/>
      <name val="Calibri"/>
      <family val="2"/>
      <charset val="1"/>
    </font>
    <font>
      <b/>
      <sz val="11"/>
      <name val="Calibri"/>
      <family val="2"/>
      <charset val="1"/>
    </font>
    <font>
      <sz val="10"/>
      <name val="Times New Roman"/>
      <family val="1"/>
      <charset val="1"/>
    </font>
    <font>
      <sz val="11"/>
      <name val="Calibri"/>
      <family val="2"/>
      <charset val="1"/>
    </font>
    <font>
      <sz val="11"/>
      <name val="Times New Roman"/>
      <family val="1"/>
      <charset val="1"/>
    </font>
    <font>
      <sz val="11"/>
      <color rgb="FFC9211E"/>
      <name val="Calibri"/>
      <family val="2"/>
      <charset val="1"/>
    </font>
    <font>
      <i/>
      <sz val="11"/>
      <name val="Calibri"/>
      <family val="2"/>
      <charset val="1"/>
    </font>
    <font>
      <b/>
      <sz val="6.5"/>
      <name val="Calibri"/>
      <family val="2"/>
      <charset val="1"/>
    </font>
    <font>
      <sz val="10"/>
      <name val="Calibri Light"/>
      <family val="2"/>
      <charset val="1"/>
    </font>
    <font>
      <sz val="11"/>
      <color rgb="FF000000"/>
      <name val="Calibri"/>
      <family val="2"/>
      <charset val="1"/>
    </font>
  </fonts>
  <fills count="10">
    <fill>
      <patternFill patternType="none"/>
    </fill>
    <fill>
      <patternFill patternType="gray125"/>
    </fill>
    <fill>
      <patternFill patternType="solid">
        <fgColor rgb="FFFFFF00"/>
        <bgColor rgb="FFFFFF00"/>
      </patternFill>
    </fill>
    <fill>
      <patternFill patternType="solid">
        <fgColor rgb="FFEDEDED"/>
        <bgColor rgb="FFDAE3F3"/>
      </patternFill>
    </fill>
    <fill>
      <patternFill patternType="solid">
        <fgColor rgb="FFADFF2F"/>
        <bgColor rgb="FFFFFF00"/>
      </patternFill>
    </fill>
    <fill>
      <patternFill patternType="solid">
        <fgColor rgb="FFC9C9C9"/>
        <bgColor rgb="FFDAE3F3"/>
      </patternFill>
    </fill>
    <fill>
      <patternFill patternType="solid">
        <fgColor rgb="FF8FAADC"/>
        <bgColor rgb="FF969696"/>
      </patternFill>
    </fill>
    <fill>
      <patternFill patternType="solid">
        <fgColor rgb="FFFFFFFF"/>
        <bgColor rgb="FFEDEDED"/>
      </patternFill>
    </fill>
    <fill>
      <patternFill patternType="solid">
        <fgColor rgb="FF00FF00"/>
        <bgColor rgb="FF00B050"/>
      </patternFill>
    </fill>
    <fill>
      <patternFill patternType="solid">
        <fgColor rgb="FFFF0000"/>
        <bgColor rgb="FF00B05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xf numFmtId="9" fontId="11"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1" fillId="0" borderId="0" applyBorder="0" applyProtection="0"/>
    <xf numFmtId="9" fontId="11" fillId="0" borderId="0" applyBorder="0" applyProtection="0"/>
    <xf numFmtId="0" fontId="11" fillId="0" borderId="0" applyBorder="0" applyProtection="0"/>
    <xf numFmtId="0" fontId="11" fillId="0" borderId="0" applyBorder="0" applyProtection="0"/>
    <xf numFmtId="0" fontId="11" fillId="0" borderId="0" applyBorder="0" applyProtection="0"/>
    <xf numFmtId="0" fontId="11" fillId="0" borderId="0" applyBorder="0" applyProtection="0">
      <alignment horizontal="left"/>
    </xf>
    <xf numFmtId="0" fontId="2" fillId="0" borderId="0" applyBorder="0" applyProtection="0">
      <alignment horizontal="left"/>
    </xf>
    <xf numFmtId="0" fontId="2" fillId="0" borderId="0" applyBorder="0" applyProtection="0"/>
  </cellStyleXfs>
  <cellXfs count="80">
    <xf numFmtId="0" fontId="0" fillId="0" borderId="0" xfId="0"/>
    <xf numFmtId="0" fontId="4" fillId="0" borderId="1" xfId="0" applyFont="1" applyBorder="1" applyAlignment="1" applyProtection="1">
      <alignment horizontal="center" vertical="center" wrapText="1"/>
      <protection hidden="1"/>
    </xf>
    <xf numFmtId="0" fontId="2" fillId="0" borderId="0" xfId="0" applyFont="1" applyAlignment="1">
      <alignment horizontal="right"/>
    </xf>
    <xf numFmtId="0" fontId="2" fillId="0" borderId="0" xfId="0" applyFont="1"/>
    <xf numFmtId="164" fontId="0" fillId="0" borderId="0" xfId="0" applyNumberFormat="1"/>
    <xf numFmtId="165" fontId="0" fillId="0" borderId="0" xfId="0" applyNumberFormat="1"/>
    <xf numFmtId="0" fontId="0" fillId="0" borderId="0" xfId="0" applyProtection="1">
      <protection locked="0"/>
    </xf>
    <xf numFmtId="165" fontId="0" fillId="0" borderId="0" xfId="0" applyNumberFormat="1" applyProtection="1">
      <protection locked="0"/>
    </xf>
    <xf numFmtId="9" fontId="11" fillId="0" borderId="0" xfId="1" applyBorder="1" applyProtection="1">
      <protection locked="0"/>
    </xf>
    <xf numFmtId="0" fontId="3" fillId="3" borderId="1" xfId="0"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9" fontId="5" fillId="0" borderId="1" xfId="1" applyFont="1" applyBorder="1" applyAlignment="1" applyProtection="1">
      <alignment horizontal="center" vertical="center" wrapText="1"/>
      <protection hidden="1"/>
    </xf>
    <xf numFmtId="165" fontId="0" fillId="0" borderId="1" xfId="0" applyNumberFormat="1" applyBorder="1" applyAlignment="1" applyProtection="1">
      <alignment horizontal="center" vertical="center"/>
      <protection locked="0"/>
    </xf>
    <xf numFmtId="9" fontId="5"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164" fontId="6" fillId="0" borderId="1" xfId="0" applyNumberFormat="1" applyFont="1" applyBorder="1" applyAlignment="1" applyProtection="1">
      <alignment horizontal="center" vertical="center" wrapText="1"/>
      <protection hidden="1"/>
    </xf>
    <xf numFmtId="9" fontId="5" fillId="2" borderId="1" xfId="1" applyFont="1" applyFill="1" applyBorder="1" applyAlignment="1" applyProtection="1">
      <alignment horizontal="center" vertical="center" wrapText="1"/>
      <protection hidden="1"/>
    </xf>
    <xf numFmtId="0" fontId="0" fillId="4" borderId="0" xfId="0" applyFill="1" applyProtection="1">
      <protection locked="0"/>
    </xf>
    <xf numFmtId="0" fontId="3" fillId="3"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165" fontId="3" fillId="3" borderId="1" xfId="0" applyNumberFormat="1" applyFont="1" applyFill="1" applyBorder="1" applyAlignment="1" applyProtection="1">
      <alignment horizontal="center" vertical="center" wrapText="1"/>
      <protection locked="0"/>
    </xf>
    <xf numFmtId="165" fontId="3" fillId="3"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9" fontId="3" fillId="3" borderId="1" xfId="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165" fontId="3" fillId="5"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165"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165" fontId="5" fillId="0" borderId="1" xfId="0" applyNumberFormat="1" applyFont="1" applyBorder="1" applyAlignment="1" applyProtection="1">
      <alignment horizontal="center" vertical="center"/>
      <protection hidden="1"/>
    </xf>
    <xf numFmtId="9" fontId="5" fillId="0" borderId="1" xfId="0" applyNumberFormat="1" applyFont="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9" fontId="5" fillId="0" borderId="1" xfId="0" applyNumberFormat="1" applyFont="1" applyBorder="1" applyAlignment="1" applyProtection="1">
      <alignment horizontal="center" vertical="center" wrapText="1"/>
      <protection hidden="1"/>
    </xf>
    <xf numFmtId="1" fontId="5" fillId="0" borderId="1" xfId="0" applyNumberFormat="1" applyFont="1" applyBorder="1" applyAlignment="1" applyProtection="1">
      <alignment horizontal="center" vertical="center" wrapText="1"/>
      <protection hidden="1"/>
    </xf>
    <xf numFmtId="9" fontId="5" fillId="0" borderId="1" xfId="2" applyNumberFormat="1" applyFont="1" applyBorder="1" applyAlignment="1" applyProtection="1">
      <alignment horizontal="center" vertical="center" wrapText="1"/>
      <protection hidden="1"/>
    </xf>
    <xf numFmtId="0" fontId="5" fillId="6" borderId="1" xfId="0" applyFont="1" applyFill="1" applyBorder="1" applyAlignment="1" applyProtection="1">
      <alignment horizontal="center" vertical="center"/>
      <protection locked="0"/>
    </xf>
    <xf numFmtId="0" fontId="5" fillId="0" borderId="1" xfId="2" applyFont="1" applyBorder="1" applyAlignment="1" applyProtection="1">
      <alignment horizontal="center" vertical="center" wrapText="1"/>
      <protection hidden="1"/>
    </xf>
    <xf numFmtId="0" fontId="9" fillId="0" borderId="1" xfId="0" applyFont="1" applyBorder="1" applyAlignment="1" applyProtection="1">
      <alignment vertical="top"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0" fontId="6" fillId="7" borderId="1" xfId="0" applyFont="1" applyFill="1" applyBorder="1" applyAlignment="1" applyProtection="1">
      <alignment horizontal="center" vertical="center" wrapText="1"/>
      <protection hidden="1"/>
    </xf>
    <xf numFmtId="164" fontId="6" fillId="7" borderId="1" xfId="0" applyNumberFormat="1" applyFont="1" applyFill="1" applyBorder="1" applyAlignment="1" applyProtection="1">
      <alignment horizontal="center" vertical="center" wrapText="1"/>
      <protection hidden="1"/>
    </xf>
    <xf numFmtId="9" fontId="6" fillId="0" borderId="1" xfId="0" applyNumberFormat="1" applyFont="1" applyBorder="1" applyAlignment="1" applyProtection="1">
      <alignment horizontal="center" vertical="center" wrapText="1"/>
      <protection hidden="1"/>
    </xf>
    <xf numFmtId="0" fontId="7" fillId="6" borderId="1" xfId="0" applyFont="1" applyFill="1" applyBorder="1" applyAlignment="1" applyProtection="1">
      <alignment horizontal="center" vertical="center"/>
      <protection locked="0"/>
    </xf>
    <xf numFmtId="9" fontId="5" fillId="8" borderId="1" xfId="1"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165" fontId="5" fillId="0" borderId="1" xfId="0" applyNumberFormat="1" applyFont="1" applyBorder="1" applyAlignment="1" applyProtection="1">
      <alignment horizontal="center" vertical="center" wrapText="1"/>
      <protection hidden="1"/>
    </xf>
    <xf numFmtId="9" fontId="0" fillId="0" borderId="1" xfId="0" applyNumberFormat="1" applyBorder="1" applyAlignment="1" applyProtection="1">
      <alignment horizontal="center" vertical="center"/>
      <protection locked="0"/>
    </xf>
    <xf numFmtId="164" fontId="5" fillId="0" borderId="1" xfId="0" applyNumberFormat="1" applyFont="1" applyBorder="1" applyAlignment="1" applyProtection="1">
      <alignment horizontal="center" vertical="center" wrapText="1"/>
      <protection hidden="1"/>
    </xf>
    <xf numFmtId="165"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wrapText="1"/>
      <protection hidden="1"/>
    </xf>
    <xf numFmtId="0" fontId="5" fillId="7" borderId="1" xfId="0" applyFont="1" applyFill="1" applyBorder="1" applyAlignment="1" applyProtection="1">
      <alignment horizontal="justify" vertical="center" wrapText="1"/>
      <protection hidden="1"/>
    </xf>
    <xf numFmtId="165" fontId="5" fillId="7" borderId="1" xfId="0" applyNumberFormat="1" applyFont="1" applyFill="1" applyBorder="1" applyAlignment="1" applyProtection="1">
      <alignment horizontal="center" vertical="center" wrapText="1"/>
      <protection hidden="1"/>
    </xf>
    <xf numFmtId="9" fontId="5" fillId="7" borderId="1" xfId="0" applyNumberFormat="1" applyFont="1" applyFill="1" applyBorder="1" applyAlignment="1" applyProtection="1">
      <alignment horizontal="center" vertical="center" wrapText="1"/>
      <protection hidden="1"/>
    </xf>
    <xf numFmtId="164" fontId="5" fillId="7" borderId="1"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justify" vertical="center" wrapText="1"/>
      <protection hidden="1"/>
    </xf>
    <xf numFmtId="164" fontId="10" fillId="0" borderId="1" xfId="3" applyNumberFormat="1" applyFont="1" applyBorder="1" applyAlignment="1" applyProtection="1">
      <alignment horizontal="center" vertical="center" wrapText="1"/>
      <protection hidden="1"/>
    </xf>
    <xf numFmtId="0" fontId="0" fillId="0" borderId="1" xfId="0" applyBorder="1" applyAlignment="1">
      <alignment horizontal="center" vertical="center"/>
    </xf>
    <xf numFmtId="0" fontId="11" fillId="0" borderId="0" xfId="1" applyNumberFormat="1" applyBorder="1" applyProtection="1">
      <protection locked="0"/>
    </xf>
    <xf numFmtId="0" fontId="5" fillId="4" borderId="0" xfId="0" applyFont="1" applyFill="1" applyAlignment="1" applyProtection="1">
      <alignment horizontal="center" vertical="center"/>
      <protection locked="0"/>
    </xf>
    <xf numFmtId="10" fontId="0" fillId="0" borderId="0" xfId="0" applyNumberFormat="1" applyAlignment="1" applyProtection="1">
      <alignment horizontal="center"/>
      <protection locked="0"/>
    </xf>
    <xf numFmtId="0" fontId="0" fillId="0" borderId="0" xfId="0" applyAlignment="1" applyProtection="1">
      <alignment horizontal="center"/>
      <protection locked="0"/>
    </xf>
    <xf numFmtId="4" fontId="0" fillId="0" borderId="0" xfId="0" applyNumberFormat="1" applyAlignment="1" applyProtection="1">
      <alignment horizontal="center"/>
      <protection locked="0"/>
    </xf>
    <xf numFmtId="9" fontId="11" fillId="0" borderId="0" xfId="1" applyBorder="1" applyAlignment="1" applyProtection="1">
      <alignment horizontal="center"/>
      <protection locked="0"/>
    </xf>
    <xf numFmtId="4" fontId="0" fillId="4" borderId="0" xfId="0" applyNumberFormat="1" applyFill="1" applyAlignment="1" applyProtection="1">
      <alignment horizontal="center"/>
      <protection locked="0"/>
    </xf>
    <xf numFmtId="4" fontId="0" fillId="0" borderId="0" xfId="0" applyNumberFormat="1" applyProtection="1">
      <protection locked="0"/>
    </xf>
    <xf numFmtId="165" fontId="5" fillId="0" borderId="1" xfId="0" applyNumberFormat="1"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0" xfId="0" applyFont="1" applyFill="1" applyProtection="1">
      <protection locked="0"/>
    </xf>
    <xf numFmtId="9" fontId="5" fillId="9" borderId="1" xfId="1" applyFont="1" applyFill="1" applyBorder="1" applyAlignment="1" applyProtection="1">
      <alignment horizontal="center" vertical="center" wrapText="1"/>
      <protection hidden="1"/>
    </xf>
  </cellXfs>
  <cellStyles count="17">
    <cellStyle name="Campo de la tabla dinámica" xfId="13" xr:uid="{00000000-0005-0000-0000-000011000000}"/>
    <cellStyle name="Categoría de la tabla dinámica" xfId="14" xr:uid="{00000000-0005-0000-0000-000012000000}"/>
    <cellStyle name="Esquina de la tabla dinámica" xfId="11" xr:uid="{00000000-0005-0000-0000-00000F000000}"/>
    <cellStyle name="Normal" xfId="0" builtinId="0"/>
    <cellStyle name="Normal 2" xfId="2" xr:uid="{00000000-0005-0000-0000-000006000000}"/>
    <cellStyle name="Normal 3" xfId="3" xr:uid="{00000000-0005-0000-0000-000007000000}"/>
    <cellStyle name="Normal 3 2" xfId="4" xr:uid="{00000000-0005-0000-0000-000008000000}"/>
    <cellStyle name="Normal 4 2" xfId="5" xr:uid="{00000000-0005-0000-0000-000009000000}"/>
    <cellStyle name="Normal 6 2" xfId="6" xr:uid="{00000000-0005-0000-0000-00000A000000}"/>
    <cellStyle name="Normal 8 2" xfId="7" xr:uid="{00000000-0005-0000-0000-00000B000000}"/>
    <cellStyle name="Normal 9" xfId="8" xr:uid="{00000000-0005-0000-0000-00000C000000}"/>
    <cellStyle name="Porcentaje" xfId="1" builtinId="5"/>
    <cellStyle name="Porcentaje 2" xfId="9" xr:uid="{00000000-0005-0000-0000-00000D000000}"/>
    <cellStyle name="Porcentaje 3" xfId="10" xr:uid="{00000000-0005-0000-0000-00000E000000}"/>
    <cellStyle name="Resultado de la tabla dinámica" xfId="16" xr:uid="{00000000-0005-0000-0000-000014000000}"/>
    <cellStyle name="Título de la tabla dinámica" xfId="15" xr:uid="{00000000-0005-0000-0000-000013000000}"/>
    <cellStyle name="Valor de la tabla dinámica" xfId="12" xr:uid="{00000000-0005-0000-0000-000010000000}"/>
  </cellStyles>
  <dxfs count="106">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C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FFFF"/>
        </patternFill>
      </fill>
    </dxf>
    <dxf>
      <fill>
        <patternFill>
          <bgColor rgb="FF00FF00"/>
        </patternFill>
      </fill>
    </dxf>
    <dxf>
      <fill>
        <patternFill>
          <bgColor rgb="FF00B0F0"/>
        </patternFill>
      </fill>
    </dxf>
    <dxf>
      <fill>
        <patternFill>
          <bgColor rgb="FFFFFFFF"/>
        </patternFill>
      </fill>
    </dxf>
    <dxf>
      <fill>
        <patternFill>
          <bgColor rgb="FFFFFF00"/>
        </patternFill>
      </fill>
    </dxf>
    <dxf>
      <fill>
        <patternFill>
          <bgColor rgb="FF00FF00"/>
        </patternFill>
      </fill>
    </dxf>
    <dxf>
      <fill>
        <patternFill>
          <bgColor rgb="FF00B0F0"/>
        </patternFill>
      </fill>
    </dxf>
    <dxf>
      <fill>
        <patternFill>
          <bgColor rgb="FFFFFFFF"/>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00FF00"/>
        </patternFill>
      </fill>
    </dxf>
    <dxf>
      <fill>
        <patternFill>
          <bgColor rgb="FFFFFF00"/>
        </patternFill>
      </fill>
    </dxf>
    <dxf>
      <fill>
        <patternFill>
          <bgColor rgb="FFFF0000"/>
        </patternFill>
      </fill>
    </dxf>
    <dxf>
      <fill>
        <patternFill>
          <bgColor rgb="FFFFFFFF"/>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C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FFFF"/>
        </patternFill>
      </fill>
    </dxf>
    <dxf>
      <fill>
        <patternFill>
          <bgColor rgb="FF00FF00"/>
        </patternFill>
      </fill>
    </dxf>
    <dxf>
      <fill>
        <patternFill>
          <bgColor rgb="FF00B0F0"/>
        </patternFill>
      </fill>
    </dxf>
    <dxf>
      <fill>
        <patternFill>
          <bgColor rgb="FFFFFFFF"/>
        </patternFill>
      </fill>
    </dxf>
    <dxf>
      <fill>
        <patternFill>
          <bgColor rgb="FFFFFF00"/>
        </patternFill>
      </fill>
    </dxf>
    <dxf>
      <fill>
        <patternFill>
          <bgColor rgb="FF00FF00"/>
        </patternFill>
      </fill>
    </dxf>
    <dxf>
      <fill>
        <patternFill>
          <bgColor rgb="FF00B0F0"/>
        </patternFill>
      </fill>
    </dxf>
    <dxf>
      <fill>
        <patternFill>
          <bgColor rgb="FFFFFFFF"/>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9C9"/>
      <rgbColor rgb="FF808080"/>
      <rgbColor rgb="FF8FAADC"/>
      <rgbColor rgb="FFC55A11"/>
      <rgbColor rgb="FFEDEDED"/>
      <rgbColor rgb="FFCCFFFF"/>
      <rgbColor rgb="FF660066"/>
      <rgbColor rgb="FFED7D31"/>
      <rgbColor rgb="FF0066CC"/>
      <rgbColor rgb="FFDAE3F3"/>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ADFF2F"/>
      <rgbColor rgb="FFFFC000"/>
      <rgbColor rgb="FFFF9900"/>
      <rgbColor rgb="FFFF6600"/>
      <rgbColor rgb="FF666699"/>
      <rgbColor rgb="FF969696"/>
      <rgbColor rgb="FF003366"/>
      <rgbColor rgb="FF00B050"/>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romero\Downloads\Cuadro%20seg%20PMI%20SDHT%202023%20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historico"/>
      <sheetName val="estructura"/>
      <sheetName val="seguimiento PMI"/>
      <sheetName val="estado"/>
      <sheetName val="dependencia"/>
      <sheetName val="alerta de vencimiento"/>
    </sheetNames>
    <sheetDataSet>
      <sheetData sheetId="0">
        <row r="2">
          <cell r="B2">
            <v>44197</v>
          </cell>
        </row>
        <row r="3">
          <cell r="B3">
            <v>44207</v>
          </cell>
        </row>
        <row r="4">
          <cell r="B4">
            <v>44277</v>
          </cell>
        </row>
        <row r="5">
          <cell r="B5">
            <v>44287</v>
          </cell>
        </row>
        <row r="6">
          <cell r="B6">
            <v>44288</v>
          </cell>
        </row>
        <row r="7">
          <cell r="B7">
            <v>44317</v>
          </cell>
        </row>
        <row r="8">
          <cell r="B8">
            <v>44333</v>
          </cell>
        </row>
        <row r="9">
          <cell r="B9">
            <v>44354</v>
          </cell>
        </row>
        <row r="10">
          <cell r="B10">
            <v>44361</v>
          </cell>
        </row>
        <row r="11">
          <cell r="B11">
            <v>44382</v>
          </cell>
        </row>
        <row r="12">
          <cell r="B12">
            <v>44397</v>
          </cell>
        </row>
        <row r="13">
          <cell r="B13">
            <v>44415</v>
          </cell>
        </row>
        <row r="14">
          <cell r="B14">
            <v>44424</v>
          </cell>
        </row>
        <row r="15">
          <cell r="B15">
            <v>44487</v>
          </cell>
        </row>
        <row r="16">
          <cell r="B16">
            <v>44501</v>
          </cell>
        </row>
        <row r="17">
          <cell r="B17">
            <v>44515</v>
          </cell>
        </row>
        <row r="18">
          <cell r="B18">
            <v>44538</v>
          </cell>
        </row>
        <row r="19">
          <cell r="B19">
            <v>44555</v>
          </cell>
        </row>
        <row r="20">
          <cell r="B20">
            <v>44562</v>
          </cell>
        </row>
        <row r="21">
          <cell r="B21">
            <v>44571</v>
          </cell>
        </row>
        <row r="22">
          <cell r="B22">
            <v>44641</v>
          </cell>
        </row>
        <row r="23">
          <cell r="B23">
            <v>44665</v>
          </cell>
        </row>
        <row r="24">
          <cell r="B24">
            <v>44666</v>
          </cell>
        </row>
        <row r="25">
          <cell r="B25">
            <v>44668</v>
          </cell>
        </row>
        <row r="26">
          <cell r="B26">
            <v>44682</v>
          </cell>
        </row>
        <row r="27">
          <cell r="B27">
            <v>44732</v>
          </cell>
        </row>
        <row r="28">
          <cell r="B28">
            <v>44739</v>
          </cell>
        </row>
        <row r="29">
          <cell r="B29">
            <v>44742</v>
          </cell>
        </row>
        <row r="30">
          <cell r="B30">
            <v>44746</v>
          </cell>
        </row>
        <row r="31">
          <cell r="B31">
            <v>44762</v>
          </cell>
        </row>
        <row r="32">
          <cell r="B32">
            <v>44780</v>
          </cell>
        </row>
        <row r="33">
          <cell r="B33">
            <v>44788</v>
          </cell>
        </row>
        <row r="34">
          <cell r="B34">
            <v>44851</v>
          </cell>
        </row>
        <row r="35">
          <cell r="B35">
            <v>44866</v>
          </cell>
        </row>
        <row r="36">
          <cell r="B36">
            <v>44879</v>
          </cell>
        </row>
        <row r="37">
          <cell r="B37">
            <v>44903</v>
          </cell>
        </row>
        <row r="38">
          <cell r="B38">
            <v>44920</v>
          </cell>
        </row>
        <row r="39">
          <cell r="B39">
            <v>44927</v>
          </cell>
        </row>
        <row r="40">
          <cell r="B40">
            <v>44935</v>
          </cell>
        </row>
        <row r="41">
          <cell r="B41">
            <v>45005</v>
          </cell>
        </row>
        <row r="42">
          <cell r="B42">
            <v>45018</v>
          </cell>
        </row>
        <row r="43">
          <cell r="B43">
            <v>45022</v>
          </cell>
        </row>
        <row r="44">
          <cell r="B44">
            <v>45023</v>
          </cell>
        </row>
        <row r="45">
          <cell r="B45">
            <v>45025</v>
          </cell>
        </row>
        <row r="46">
          <cell r="B46">
            <v>45047</v>
          </cell>
        </row>
        <row r="47">
          <cell r="B47">
            <v>45068</v>
          </cell>
        </row>
        <row r="48">
          <cell r="B48">
            <v>45089</v>
          </cell>
        </row>
        <row r="49">
          <cell r="B49">
            <v>45096</v>
          </cell>
        </row>
        <row r="50">
          <cell r="B50">
            <v>45110</v>
          </cell>
        </row>
        <row r="51">
          <cell r="B51">
            <v>45127</v>
          </cell>
        </row>
        <row r="52">
          <cell r="B52">
            <v>45145</v>
          </cell>
        </row>
        <row r="53">
          <cell r="B53">
            <v>45159</v>
          </cell>
        </row>
        <row r="54">
          <cell r="B54">
            <v>45215</v>
          </cell>
        </row>
        <row r="55">
          <cell r="B55">
            <v>45236</v>
          </cell>
        </row>
        <row r="56">
          <cell r="B56">
            <v>45243</v>
          </cell>
        </row>
        <row r="57">
          <cell r="B57">
            <v>45268</v>
          </cell>
        </row>
        <row r="58">
          <cell r="B58">
            <v>45285</v>
          </cell>
        </row>
        <row r="59">
          <cell r="B59">
            <v>45292</v>
          </cell>
        </row>
        <row r="60">
          <cell r="B60">
            <v>45299</v>
          </cell>
        </row>
        <row r="61">
          <cell r="B61">
            <v>45376</v>
          </cell>
        </row>
        <row r="62">
          <cell r="B62">
            <v>45379</v>
          </cell>
        </row>
        <row r="63">
          <cell r="B63">
            <v>45380</v>
          </cell>
        </row>
        <row r="64">
          <cell r="B64">
            <v>45413</v>
          </cell>
        </row>
        <row r="65">
          <cell r="B65">
            <v>45425</v>
          </cell>
        </row>
        <row r="66">
          <cell r="B66">
            <v>45446</v>
          </cell>
        </row>
        <row r="67">
          <cell r="B67">
            <v>45453</v>
          </cell>
        </row>
        <row r="68">
          <cell r="B68">
            <v>45474</v>
          </cell>
        </row>
        <row r="69">
          <cell r="B69">
            <v>45493</v>
          </cell>
        </row>
        <row r="70">
          <cell r="B70">
            <v>45511</v>
          </cell>
        </row>
        <row r="71">
          <cell r="B71">
            <v>45523</v>
          </cell>
        </row>
        <row r="72">
          <cell r="B72">
            <v>45579</v>
          </cell>
        </row>
        <row r="73">
          <cell r="B73">
            <v>45600</v>
          </cell>
        </row>
        <row r="74">
          <cell r="B74">
            <v>45607</v>
          </cell>
        </row>
        <row r="75">
          <cell r="B75">
            <v>45634</v>
          </cell>
        </row>
        <row r="76">
          <cell r="B76">
            <v>45651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6"/>
  <sheetViews>
    <sheetView zoomScaleNormal="100" workbookViewId="0">
      <selection activeCell="K7" sqref="K7"/>
    </sheetView>
  </sheetViews>
  <sheetFormatPr baseColWidth="10" defaultColWidth="10.5703125" defaultRowHeight="15" x14ac:dyDescent="0.25"/>
  <cols>
    <col min="4" max="4" width="20" customWidth="1"/>
    <col min="6" max="6" width="25" customWidth="1"/>
    <col min="7" max="7" width="20.140625" customWidth="1"/>
    <col min="9" max="9" width="23.42578125" customWidth="1"/>
    <col min="11" max="11" width="23.7109375" customWidth="1"/>
    <col min="13" max="13" width="64" customWidth="1"/>
    <col min="15" max="15" width="31.28515625" customWidth="1"/>
    <col min="16" max="16" width="56" customWidth="1"/>
    <col min="17" max="17" width="52.140625" customWidth="1"/>
  </cols>
  <sheetData>
    <row r="1" spans="2:17" x14ac:dyDescent="0.25">
      <c r="B1" s="2" t="s">
        <v>0</v>
      </c>
      <c r="D1" s="3" t="s">
        <v>1</v>
      </c>
      <c r="F1" s="3" t="s">
        <v>2</v>
      </c>
      <c r="G1" s="3" t="s">
        <v>3</v>
      </c>
      <c r="I1" s="3" t="s">
        <v>4</v>
      </c>
      <c r="K1" s="3" t="s">
        <v>5</v>
      </c>
      <c r="M1" s="3" t="s">
        <v>6</v>
      </c>
      <c r="O1" s="3" t="s">
        <v>7</v>
      </c>
      <c r="P1" s="3" t="s">
        <v>8</v>
      </c>
      <c r="Q1" s="3" t="s">
        <v>9</v>
      </c>
    </row>
    <row r="2" spans="2:17" x14ac:dyDescent="0.25">
      <c r="B2" s="4">
        <v>44197</v>
      </c>
      <c r="D2" t="s">
        <v>10</v>
      </c>
      <c r="F2" t="s">
        <v>11</v>
      </c>
      <c r="G2" t="s">
        <v>12</v>
      </c>
      <c r="I2" t="s">
        <v>13</v>
      </c>
      <c r="K2" t="s">
        <v>14</v>
      </c>
      <c r="M2" t="s">
        <v>15</v>
      </c>
      <c r="O2" t="s">
        <v>16</v>
      </c>
      <c r="P2" t="s">
        <v>17</v>
      </c>
      <c r="Q2" t="s">
        <v>18</v>
      </c>
    </row>
    <row r="3" spans="2:17" x14ac:dyDescent="0.25">
      <c r="B3" s="4">
        <v>44207</v>
      </c>
      <c r="D3" t="s">
        <v>19</v>
      </c>
      <c r="F3" t="s">
        <v>20</v>
      </c>
      <c r="G3" t="s">
        <v>21</v>
      </c>
      <c r="I3" t="s">
        <v>22</v>
      </c>
      <c r="K3" t="s">
        <v>23</v>
      </c>
      <c r="M3" t="s">
        <v>24</v>
      </c>
      <c r="O3" t="s">
        <v>16</v>
      </c>
      <c r="P3" t="s">
        <v>25</v>
      </c>
      <c r="Q3" t="s">
        <v>26</v>
      </c>
    </row>
    <row r="4" spans="2:17" x14ac:dyDescent="0.25">
      <c r="B4" s="4">
        <v>44277</v>
      </c>
      <c r="D4" t="s">
        <v>27</v>
      </c>
      <c r="F4" t="s">
        <v>28</v>
      </c>
      <c r="G4" t="s">
        <v>29</v>
      </c>
      <c r="I4" t="s">
        <v>23</v>
      </c>
      <c r="K4" t="s">
        <v>30</v>
      </c>
      <c r="M4" t="s">
        <v>31</v>
      </c>
      <c r="O4" t="s">
        <v>32</v>
      </c>
      <c r="P4" t="s">
        <v>33</v>
      </c>
      <c r="Q4" t="s">
        <v>34</v>
      </c>
    </row>
    <row r="5" spans="2:17" x14ac:dyDescent="0.25">
      <c r="B5" s="4">
        <v>44287</v>
      </c>
      <c r="F5" t="s">
        <v>35</v>
      </c>
      <c r="I5" t="s">
        <v>36</v>
      </c>
      <c r="K5" t="s">
        <v>37</v>
      </c>
      <c r="M5" t="s">
        <v>26</v>
      </c>
      <c r="O5" t="s">
        <v>38</v>
      </c>
      <c r="P5" t="s">
        <v>39</v>
      </c>
      <c r="Q5" t="s">
        <v>31</v>
      </c>
    </row>
    <row r="6" spans="2:17" x14ac:dyDescent="0.25">
      <c r="B6" s="4">
        <v>44288</v>
      </c>
      <c r="F6" t="s">
        <v>40</v>
      </c>
      <c r="I6" t="s">
        <v>41</v>
      </c>
      <c r="K6" t="s">
        <v>42</v>
      </c>
      <c r="M6" t="s">
        <v>43</v>
      </c>
      <c r="O6" t="s">
        <v>16</v>
      </c>
      <c r="P6" t="s">
        <v>44</v>
      </c>
      <c r="Q6" t="s">
        <v>18</v>
      </c>
    </row>
    <row r="7" spans="2:17" x14ac:dyDescent="0.25">
      <c r="B7" s="4">
        <v>44317</v>
      </c>
      <c r="F7" t="s">
        <v>45</v>
      </c>
      <c r="K7" t="s">
        <v>46</v>
      </c>
      <c r="M7" t="s">
        <v>47</v>
      </c>
      <c r="O7" t="s">
        <v>38</v>
      </c>
      <c r="P7" t="s">
        <v>48</v>
      </c>
      <c r="Q7" t="s">
        <v>24</v>
      </c>
    </row>
    <row r="8" spans="2:17" x14ac:dyDescent="0.25">
      <c r="B8" s="4">
        <v>44333</v>
      </c>
      <c r="M8" t="s">
        <v>49</v>
      </c>
      <c r="O8" t="s">
        <v>32</v>
      </c>
      <c r="P8" t="s">
        <v>50</v>
      </c>
      <c r="Q8" t="s">
        <v>43</v>
      </c>
    </row>
    <row r="9" spans="2:17" x14ac:dyDescent="0.25">
      <c r="B9" s="4">
        <v>44354</v>
      </c>
      <c r="M9" t="s">
        <v>18</v>
      </c>
      <c r="O9" t="s">
        <v>51</v>
      </c>
      <c r="P9" t="s">
        <v>52</v>
      </c>
      <c r="Q9" t="s">
        <v>53</v>
      </c>
    </row>
    <row r="10" spans="2:17" x14ac:dyDescent="0.25">
      <c r="B10" s="4">
        <v>44361</v>
      </c>
      <c r="M10" t="s">
        <v>54</v>
      </c>
      <c r="O10" t="s">
        <v>51</v>
      </c>
      <c r="P10" t="s">
        <v>55</v>
      </c>
      <c r="Q10" t="s">
        <v>53</v>
      </c>
    </row>
    <row r="11" spans="2:17" x14ac:dyDescent="0.25">
      <c r="B11" s="4">
        <v>44382</v>
      </c>
      <c r="M11" t="s">
        <v>56</v>
      </c>
      <c r="O11" t="s">
        <v>32</v>
      </c>
      <c r="P11" t="s">
        <v>57</v>
      </c>
      <c r="Q11" t="s">
        <v>43</v>
      </c>
    </row>
    <row r="12" spans="2:17" x14ac:dyDescent="0.25">
      <c r="B12" s="4">
        <v>44397</v>
      </c>
      <c r="M12" t="s">
        <v>58</v>
      </c>
      <c r="O12" t="s">
        <v>51</v>
      </c>
      <c r="P12" t="s">
        <v>59</v>
      </c>
      <c r="Q12" t="s">
        <v>60</v>
      </c>
    </row>
    <row r="13" spans="2:17" x14ac:dyDescent="0.25">
      <c r="B13" s="4">
        <v>44415</v>
      </c>
      <c r="M13" t="s">
        <v>61</v>
      </c>
      <c r="O13" t="s">
        <v>16</v>
      </c>
      <c r="P13" t="s">
        <v>62</v>
      </c>
      <c r="Q13" t="s">
        <v>53</v>
      </c>
    </row>
    <row r="14" spans="2:17" x14ac:dyDescent="0.25">
      <c r="B14" s="4">
        <v>44424</v>
      </c>
      <c r="M14" t="s">
        <v>63</v>
      </c>
      <c r="O14" t="s">
        <v>51</v>
      </c>
      <c r="P14" t="s">
        <v>64</v>
      </c>
      <c r="Q14" t="s">
        <v>53</v>
      </c>
    </row>
    <row r="15" spans="2:17" x14ac:dyDescent="0.25">
      <c r="B15" s="4">
        <v>44487</v>
      </c>
      <c r="M15" t="s">
        <v>65</v>
      </c>
      <c r="O15" t="s">
        <v>51</v>
      </c>
      <c r="P15" t="s">
        <v>66</v>
      </c>
      <c r="Q15" t="s">
        <v>67</v>
      </c>
    </row>
    <row r="16" spans="2:17" x14ac:dyDescent="0.25">
      <c r="B16" s="4">
        <v>44501</v>
      </c>
      <c r="M16" t="s">
        <v>68</v>
      </c>
      <c r="O16" t="s">
        <v>51</v>
      </c>
      <c r="P16" t="s">
        <v>69</v>
      </c>
      <c r="Q16" t="s">
        <v>70</v>
      </c>
    </row>
    <row r="17" spans="2:17" x14ac:dyDescent="0.25">
      <c r="B17" s="4">
        <v>44515</v>
      </c>
      <c r="M17" t="s">
        <v>71</v>
      </c>
      <c r="O17" t="s">
        <v>51</v>
      </c>
      <c r="P17" t="s">
        <v>72</v>
      </c>
      <c r="Q17" t="s">
        <v>60</v>
      </c>
    </row>
    <row r="18" spans="2:17" x14ac:dyDescent="0.25">
      <c r="B18" s="4">
        <v>44538</v>
      </c>
      <c r="M18" t="s">
        <v>73</v>
      </c>
      <c r="O18" t="s">
        <v>32</v>
      </c>
      <c r="P18" t="s">
        <v>74</v>
      </c>
      <c r="Q18" t="s">
        <v>63</v>
      </c>
    </row>
    <row r="19" spans="2:17" x14ac:dyDescent="0.25">
      <c r="B19" s="4">
        <v>44555</v>
      </c>
      <c r="M19" t="s">
        <v>34</v>
      </c>
      <c r="O19" t="s">
        <v>32</v>
      </c>
      <c r="P19" t="s">
        <v>75</v>
      </c>
      <c r="Q19" t="s">
        <v>67</v>
      </c>
    </row>
    <row r="20" spans="2:17" x14ac:dyDescent="0.25">
      <c r="B20" s="5">
        <v>44562</v>
      </c>
      <c r="M20" t="s">
        <v>76</v>
      </c>
      <c r="O20" t="s">
        <v>16</v>
      </c>
      <c r="P20" t="s">
        <v>77</v>
      </c>
      <c r="Q20" t="s">
        <v>47</v>
      </c>
    </row>
    <row r="21" spans="2:17" x14ac:dyDescent="0.25">
      <c r="B21" s="5">
        <v>44571</v>
      </c>
      <c r="M21" t="s">
        <v>78</v>
      </c>
    </row>
    <row r="22" spans="2:17" x14ac:dyDescent="0.25">
      <c r="B22" s="5">
        <v>44641</v>
      </c>
      <c r="M22" t="s">
        <v>70</v>
      </c>
    </row>
    <row r="23" spans="2:17" x14ac:dyDescent="0.25">
      <c r="B23" s="5">
        <v>44665</v>
      </c>
      <c r="M23" t="s">
        <v>60</v>
      </c>
    </row>
    <row r="24" spans="2:17" x14ac:dyDescent="0.25">
      <c r="B24" s="5">
        <v>44666</v>
      </c>
      <c r="M24" t="s">
        <v>53</v>
      </c>
    </row>
    <row r="25" spans="2:17" x14ac:dyDescent="0.25">
      <c r="B25" s="5">
        <v>44668</v>
      </c>
      <c r="M25" t="s">
        <v>67</v>
      </c>
    </row>
    <row r="26" spans="2:17" x14ac:dyDescent="0.25">
      <c r="B26" s="5">
        <v>44682</v>
      </c>
      <c r="M26" t="s">
        <v>79</v>
      </c>
    </row>
    <row r="27" spans="2:17" x14ac:dyDescent="0.25">
      <c r="B27" s="5">
        <v>44732</v>
      </c>
    </row>
    <row r="28" spans="2:17" x14ac:dyDescent="0.25">
      <c r="B28" s="5">
        <v>44739</v>
      </c>
    </row>
    <row r="29" spans="2:17" x14ac:dyDescent="0.25">
      <c r="B29" s="5">
        <v>44742</v>
      </c>
    </row>
    <row r="30" spans="2:17" x14ac:dyDescent="0.25">
      <c r="B30" s="5">
        <v>44746</v>
      </c>
    </row>
    <row r="31" spans="2:17" x14ac:dyDescent="0.25">
      <c r="B31" s="5">
        <v>44762</v>
      </c>
    </row>
    <row r="32" spans="2:17" x14ac:dyDescent="0.25">
      <c r="B32" s="5">
        <v>44780</v>
      </c>
    </row>
    <row r="33" spans="2:2" x14ac:dyDescent="0.25">
      <c r="B33" s="5">
        <v>44788</v>
      </c>
    </row>
    <row r="34" spans="2:2" x14ac:dyDescent="0.25">
      <c r="B34" s="5">
        <v>44851</v>
      </c>
    </row>
    <row r="35" spans="2:2" x14ac:dyDescent="0.25">
      <c r="B35" s="5">
        <v>44866</v>
      </c>
    </row>
    <row r="36" spans="2:2" x14ac:dyDescent="0.25">
      <c r="B36" s="5">
        <v>44879</v>
      </c>
    </row>
    <row r="37" spans="2:2" x14ac:dyDescent="0.25">
      <c r="B37" s="5">
        <v>44903</v>
      </c>
    </row>
    <row r="38" spans="2:2" x14ac:dyDescent="0.25">
      <c r="B38" s="5">
        <v>44920</v>
      </c>
    </row>
    <row r="39" spans="2:2" x14ac:dyDescent="0.25">
      <c r="B39" s="5">
        <v>44927</v>
      </c>
    </row>
    <row r="40" spans="2:2" x14ac:dyDescent="0.25">
      <c r="B40" s="5">
        <v>44935</v>
      </c>
    </row>
    <row r="41" spans="2:2" x14ac:dyDescent="0.25">
      <c r="B41" s="5">
        <v>45005</v>
      </c>
    </row>
    <row r="42" spans="2:2" x14ac:dyDescent="0.25">
      <c r="B42" s="5">
        <v>45018</v>
      </c>
    </row>
    <row r="43" spans="2:2" x14ac:dyDescent="0.25">
      <c r="B43" s="5">
        <v>45022</v>
      </c>
    </row>
    <row r="44" spans="2:2" x14ac:dyDescent="0.25">
      <c r="B44" s="5">
        <v>45023</v>
      </c>
    </row>
    <row r="45" spans="2:2" x14ac:dyDescent="0.25">
      <c r="B45" s="5">
        <v>45025</v>
      </c>
    </row>
    <row r="46" spans="2:2" x14ac:dyDescent="0.25">
      <c r="B46" s="5">
        <v>45047</v>
      </c>
    </row>
    <row r="47" spans="2:2" x14ac:dyDescent="0.25">
      <c r="B47" s="5">
        <v>45068</v>
      </c>
    </row>
    <row r="48" spans="2:2" x14ac:dyDescent="0.25">
      <c r="B48" s="5">
        <v>45089</v>
      </c>
    </row>
    <row r="49" spans="2:2" x14ac:dyDescent="0.25">
      <c r="B49" s="5">
        <v>45096</v>
      </c>
    </row>
    <row r="50" spans="2:2" x14ac:dyDescent="0.25">
      <c r="B50" s="5">
        <v>45110</v>
      </c>
    </row>
    <row r="51" spans="2:2" x14ac:dyDescent="0.25">
      <c r="B51" s="5">
        <v>45127</v>
      </c>
    </row>
    <row r="52" spans="2:2" x14ac:dyDescent="0.25">
      <c r="B52" s="5">
        <v>45145</v>
      </c>
    </row>
    <row r="53" spans="2:2" x14ac:dyDescent="0.25">
      <c r="B53" s="5">
        <v>45159</v>
      </c>
    </row>
    <row r="54" spans="2:2" x14ac:dyDescent="0.25">
      <c r="B54" s="5">
        <v>45215</v>
      </c>
    </row>
    <row r="55" spans="2:2" x14ac:dyDescent="0.25">
      <c r="B55" s="5">
        <v>45236</v>
      </c>
    </row>
    <row r="56" spans="2:2" x14ac:dyDescent="0.25">
      <c r="B56" s="5">
        <v>45243</v>
      </c>
    </row>
    <row r="57" spans="2:2" x14ac:dyDescent="0.25">
      <c r="B57" s="5">
        <v>45268</v>
      </c>
    </row>
    <row r="58" spans="2:2" x14ac:dyDescent="0.25">
      <c r="B58" s="5">
        <v>45285</v>
      </c>
    </row>
    <row r="59" spans="2:2" x14ac:dyDescent="0.25">
      <c r="B59" s="5">
        <v>45292</v>
      </c>
    </row>
    <row r="60" spans="2:2" x14ac:dyDescent="0.25">
      <c r="B60" s="5">
        <v>45299</v>
      </c>
    </row>
    <row r="61" spans="2:2" x14ac:dyDescent="0.25">
      <c r="B61" s="5">
        <v>45376</v>
      </c>
    </row>
    <row r="62" spans="2:2" x14ac:dyDescent="0.25">
      <c r="B62" s="5">
        <v>45379</v>
      </c>
    </row>
    <row r="63" spans="2:2" x14ac:dyDescent="0.25">
      <c r="B63" s="5">
        <v>45380</v>
      </c>
    </row>
    <row r="64" spans="2:2" x14ac:dyDescent="0.25">
      <c r="B64" s="5">
        <v>45413</v>
      </c>
    </row>
    <row r="65" spans="2:2" x14ac:dyDescent="0.25">
      <c r="B65" s="5">
        <v>45425</v>
      </c>
    </row>
    <row r="66" spans="2:2" x14ac:dyDescent="0.25">
      <c r="B66" s="5">
        <v>45446</v>
      </c>
    </row>
    <row r="67" spans="2:2" x14ac:dyDescent="0.25">
      <c r="B67" s="5">
        <v>45453</v>
      </c>
    </row>
    <row r="68" spans="2:2" x14ac:dyDescent="0.25">
      <c r="B68" s="5">
        <v>45474</v>
      </c>
    </row>
    <row r="69" spans="2:2" x14ac:dyDescent="0.25">
      <c r="B69" s="5">
        <v>45493</v>
      </c>
    </row>
    <row r="70" spans="2:2" x14ac:dyDescent="0.25">
      <c r="B70" s="5">
        <v>45511</v>
      </c>
    </row>
    <row r="71" spans="2:2" x14ac:dyDescent="0.25">
      <c r="B71" s="5">
        <v>45523</v>
      </c>
    </row>
    <row r="72" spans="2:2" x14ac:dyDescent="0.25">
      <c r="B72" s="5">
        <v>45579</v>
      </c>
    </row>
    <row r="73" spans="2:2" x14ac:dyDescent="0.25">
      <c r="B73" s="5">
        <v>45600</v>
      </c>
    </row>
    <row r="74" spans="2:2" x14ac:dyDescent="0.25">
      <c r="B74" s="5">
        <v>45607</v>
      </c>
    </row>
    <row r="75" spans="2:2" x14ac:dyDescent="0.25">
      <c r="B75" s="5">
        <v>45634</v>
      </c>
    </row>
    <row r="76" spans="2:2" x14ac:dyDescent="0.25">
      <c r="B76" s="5">
        <v>45651</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I104"/>
  <sheetViews>
    <sheetView showGridLines="0" tabSelected="1" zoomScale="85" zoomScaleNormal="85" workbookViewId="0">
      <pane ySplit="1" topLeftCell="A2" activePane="bottomLeft" state="frozen"/>
      <selection activeCell="W1" sqref="W1"/>
      <selection pane="bottomLeft" activeCell="B1" sqref="B1"/>
    </sheetView>
  </sheetViews>
  <sheetFormatPr baseColWidth="10" defaultColWidth="11.5703125" defaultRowHeight="15" x14ac:dyDescent="0.25"/>
  <cols>
    <col min="1" max="1" width="24.85546875" style="6" customWidth="1"/>
    <col min="2" max="2" width="49" style="6" customWidth="1"/>
    <col min="3" max="3" width="21.28515625" style="6" customWidth="1"/>
    <col min="4" max="4" width="17" style="78" customWidth="1"/>
    <col min="5" max="5" width="90.7109375" style="6" customWidth="1"/>
    <col min="6" max="6" width="17.7109375" style="7" customWidth="1"/>
    <col min="7" max="8" width="80.7109375" style="6" customWidth="1"/>
    <col min="9" max="9" width="23.7109375" style="6" customWidth="1"/>
    <col min="10" max="10" width="14.7109375" style="6" customWidth="1"/>
    <col min="11" max="11" width="79.7109375" style="6" customWidth="1"/>
    <col min="12" max="12" width="19.7109375" style="6" customWidth="1"/>
    <col min="13" max="13" width="60.7109375" style="6" customWidth="1"/>
    <col min="14" max="14" width="5.7109375" style="6" customWidth="1"/>
    <col min="15" max="16" width="16.5703125" style="6" customWidth="1"/>
    <col min="17" max="17" width="27" style="6" customWidth="1"/>
    <col min="18" max="18" width="27" style="7" customWidth="1"/>
    <col min="19" max="19" width="11.7109375" style="7" customWidth="1"/>
    <col min="20" max="20" width="70.140625" style="7" customWidth="1"/>
    <col min="21" max="21" width="17.5703125" style="7" customWidth="1"/>
    <col min="22" max="22" width="22.85546875" style="6" customWidth="1"/>
    <col min="23" max="23" width="15.5703125" style="8" customWidth="1"/>
    <col min="24" max="24" width="59" style="8" customWidth="1"/>
    <col min="25" max="27" width="22.42578125" style="6" customWidth="1"/>
    <col min="28" max="28" width="8.28515625" style="6" hidden="1" customWidth="1"/>
    <col min="29" max="29" width="11.5703125" style="6" hidden="1"/>
    <col min="30" max="30" width="20.42578125" style="6" hidden="1" customWidth="1"/>
    <col min="31" max="31" width="24.28515625" style="7" hidden="1" customWidth="1"/>
    <col min="32" max="1023" width="11.5703125" style="6" hidden="1"/>
  </cols>
  <sheetData>
    <row r="1" spans="1:31" ht="66.599999999999994" customHeight="1" x14ac:dyDescent="0.25">
      <c r="A1" s="9" t="s">
        <v>222</v>
      </c>
      <c r="B1" s="9" t="s">
        <v>223</v>
      </c>
      <c r="C1" s="20" t="s">
        <v>224</v>
      </c>
      <c r="D1" s="76" t="s">
        <v>225</v>
      </c>
      <c r="E1" s="20" t="s">
        <v>226</v>
      </c>
      <c r="F1" s="22" t="s">
        <v>80</v>
      </c>
      <c r="G1" s="20" t="s">
        <v>81</v>
      </c>
      <c r="H1" s="20" t="s">
        <v>82</v>
      </c>
      <c r="I1" s="9" t="s">
        <v>227</v>
      </c>
      <c r="J1" s="9" t="s">
        <v>228</v>
      </c>
      <c r="K1" s="20" t="s">
        <v>229</v>
      </c>
      <c r="L1" s="9" t="s">
        <v>230</v>
      </c>
      <c r="M1" s="20" t="s">
        <v>83</v>
      </c>
      <c r="N1" s="20" t="s">
        <v>84</v>
      </c>
      <c r="O1" s="23" t="s">
        <v>85</v>
      </c>
      <c r="P1" s="22" t="s">
        <v>86</v>
      </c>
      <c r="Q1" s="20" t="s">
        <v>231</v>
      </c>
      <c r="R1" s="9" t="s">
        <v>232</v>
      </c>
      <c r="S1" s="24" t="s">
        <v>234</v>
      </c>
      <c r="T1" s="20" t="s">
        <v>87</v>
      </c>
      <c r="U1" s="9" t="s">
        <v>235</v>
      </c>
      <c r="V1" s="25" t="s">
        <v>88</v>
      </c>
      <c r="W1" s="9" t="s">
        <v>89</v>
      </c>
      <c r="X1" s="9" t="s">
        <v>90</v>
      </c>
      <c r="Y1" s="9" t="s">
        <v>91</v>
      </c>
      <c r="Z1" s="9" t="s">
        <v>92</v>
      </c>
      <c r="AA1" s="9" t="s">
        <v>93</v>
      </c>
      <c r="AB1" s="26" t="s">
        <v>94</v>
      </c>
      <c r="AC1" s="26" t="s">
        <v>236</v>
      </c>
      <c r="AD1" s="26" t="s">
        <v>95</v>
      </c>
      <c r="AE1" s="27" t="s">
        <v>96</v>
      </c>
    </row>
    <row r="2" spans="1:31" ht="80.099999999999994" customHeight="1" x14ac:dyDescent="0.25">
      <c r="A2" s="12" t="s">
        <v>118</v>
      </c>
      <c r="B2" s="12"/>
      <c r="C2" s="28" t="s">
        <v>28</v>
      </c>
      <c r="D2" s="77" t="s">
        <v>237</v>
      </c>
      <c r="E2" s="28" t="s">
        <v>238</v>
      </c>
      <c r="F2" s="30">
        <v>43571</v>
      </c>
      <c r="G2" s="28" t="s">
        <v>239</v>
      </c>
      <c r="H2" s="28" t="s">
        <v>240</v>
      </c>
      <c r="I2" s="28" t="s">
        <v>241</v>
      </c>
      <c r="J2" s="12">
        <v>1</v>
      </c>
      <c r="K2" s="28" t="s">
        <v>242</v>
      </c>
      <c r="L2" s="12" t="s">
        <v>12</v>
      </c>
      <c r="M2" s="28" t="s">
        <v>243</v>
      </c>
      <c r="N2" s="31" t="s">
        <v>242</v>
      </c>
      <c r="O2" s="30">
        <v>44026</v>
      </c>
      <c r="P2" s="30">
        <v>44196</v>
      </c>
      <c r="Q2" s="12" t="s">
        <v>64</v>
      </c>
      <c r="R2" s="1" t="s">
        <v>244</v>
      </c>
      <c r="S2" s="1" t="s">
        <v>79</v>
      </c>
      <c r="T2" s="32" t="s">
        <v>715</v>
      </c>
      <c r="U2" s="32"/>
      <c r="V2" s="13">
        <v>1</v>
      </c>
      <c r="W2" s="28" t="s">
        <v>22</v>
      </c>
      <c r="X2" s="28" t="s">
        <v>42</v>
      </c>
      <c r="Y2" s="13">
        <v>0.5</v>
      </c>
      <c r="Z2" s="13">
        <v>0.5</v>
      </c>
      <c r="AA2" s="13">
        <v>0</v>
      </c>
      <c r="AB2" s="33">
        <f t="shared" ref="AB2:AB23" si="0">YEAR(F2)</f>
        <v>2019</v>
      </c>
      <c r="AC2" s="34">
        <f ca="1">NETWORKDAYS(P2,TODAY(),param!$B$2:$B$76)</f>
        <v>916</v>
      </c>
      <c r="AD2" s="34" t="str">
        <f t="shared" ref="AD2:AD23" ca="1" si="1">IF(AC2&lt;0,IF(AC2*-1&lt;50,"PROXIMA A VENCER","DENTRO DE TERMINOS"),"VENCIDA")</f>
        <v>VENCIDA</v>
      </c>
      <c r="AE2" s="35">
        <f>WORKDAY(P2,-50,param!$B$2:$B$76)</f>
        <v>44126</v>
      </c>
    </row>
    <row r="3" spans="1:31" ht="80.099999999999994" customHeight="1" x14ac:dyDescent="0.25">
      <c r="A3" s="12" t="s">
        <v>118</v>
      </c>
      <c r="B3" s="12"/>
      <c r="C3" s="28" t="s">
        <v>28</v>
      </c>
      <c r="D3" s="77" t="s">
        <v>105</v>
      </c>
      <c r="E3" s="28" t="s">
        <v>106</v>
      </c>
      <c r="F3" s="30">
        <v>44165</v>
      </c>
      <c r="G3" s="28" t="s">
        <v>107</v>
      </c>
      <c r="H3" s="28" t="s">
        <v>104</v>
      </c>
      <c r="I3" s="12" t="s">
        <v>40</v>
      </c>
      <c r="J3" s="12">
        <v>1</v>
      </c>
      <c r="K3" s="28" t="s">
        <v>108</v>
      </c>
      <c r="L3" s="12" t="s">
        <v>12</v>
      </c>
      <c r="M3" s="28" t="s">
        <v>109</v>
      </c>
      <c r="N3" s="31">
        <v>6</v>
      </c>
      <c r="O3" s="30">
        <v>44208</v>
      </c>
      <c r="P3" s="30">
        <v>44377</v>
      </c>
      <c r="Q3" s="12" t="s">
        <v>52</v>
      </c>
      <c r="R3" s="1" t="s">
        <v>244</v>
      </c>
      <c r="S3" s="1" t="s">
        <v>79</v>
      </c>
      <c r="T3" s="32" t="s">
        <v>246</v>
      </c>
      <c r="U3" s="32"/>
      <c r="V3" s="36">
        <v>1</v>
      </c>
      <c r="W3" s="12" t="s">
        <v>13</v>
      </c>
      <c r="X3" s="12" t="s">
        <v>42</v>
      </c>
      <c r="Y3" s="13">
        <v>0.5</v>
      </c>
      <c r="Z3" s="13">
        <v>0.5</v>
      </c>
      <c r="AA3" s="13"/>
      <c r="AB3" s="33">
        <f t="shared" si="0"/>
        <v>2020</v>
      </c>
      <c r="AC3" s="34">
        <f ca="1">NETWORKDAYS(P3,TODAY(),[1]param!$B$2:$B$76)</f>
        <v>795</v>
      </c>
      <c r="AD3" s="34" t="str">
        <f t="shared" ca="1" si="1"/>
        <v>VENCIDA</v>
      </c>
      <c r="AE3" s="35">
        <f>WORKDAY(P3,-50,[1]param!$B$2:$B$76)</f>
        <v>44302</v>
      </c>
    </row>
    <row r="4" spans="1:31" ht="80.099999999999994" customHeight="1" x14ac:dyDescent="0.25">
      <c r="A4" s="12" t="s">
        <v>118</v>
      </c>
      <c r="B4" s="12"/>
      <c r="C4" s="28" t="s">
        <v>28</v>
      </c>
      <c r="D4" s="77" t="s">
        <v>110</v>
      </c>
      <c r="E4" s="28" t="s">
        <v>106</v>
      </c>
      <c r="F4" s="30">
        <v>44166</v>
      </c>
      <c r="G4" s="28" t="s">
        <v>107</v>
      </c>
      <c r="H4" s="28" t="s">
        <v>104</v>
      </c>
      <c r="I4" s="28" t="s">
        <v>40</v>
      </c>
      <c r="J4" s="12">
        <v>1</v>
      </c>
      <c r="K4" s="28" t="s">
        <v>247</v>
      </c>
      <c r="L4" s="12" t="s">
        <v>12</v>
      </c>
      <c r="M4" s="28" t="s">
        <v>111</v>
      </c>
      <c r="N4" s="31">
        <v>1</v>
      </c>
      <c r="O4" s="30">
        <v>44287</v>
      </c>
      <c r="P4" s="30">
        <v>44407</v>
      </c>
      <c r="Q4" s="12" t="s">
        <v>66</v>
      </c>
      <c r="R4" s="12" t="s">
        <v>248</v>
      </c>
      <c r="S4" s="12" t="s">
        <v>79</v>
      </c>
      <c r="T4" s="32" t="s">
        <v>718</v>
      </c>
      <c r="U4" s="32"/>
      <c r="V4" s="15">
        <v>1</v>
      </c>
      <c r="W4" s="12" t="s">
        <v>13</v>
      </c>
      <c r="X4" s="12" t="s">
        <v>42</v>
      </c>
      <c r="Y4" s="13">
        <v>0</v>
      </c>
      <c r="Z4" s="13">
        <v>0</v>
      </c>
      <c r="AA4" s="13">
        <v>0</v>
      </c>
      <c r="AB4" s="33">
        <f t="shared" si="0"/>
        <v>2020</v>
      </c>
      <c r="AC4" s="34">
        <f ca="1">NETWORKDAYS(P4,TODAY(),[1]param!$B$2:$B$76)</f>
        <v>775</v>
      </c>
      <c r="AD4" s="34" t="str">
        <f t="shared" ca="1" si="1"/>
        <v>VENCIDA</v>
      </c>
      <c r="AE4" s="35">
        <f>WORKDAY(P4,-50,[1]param!$B$2:$B$76)</f>
        <v>44330</v>
      </c>
    </row>
    <row r="5" spans="1:31" ht="201.75" customHeight="1" x14ac:dyDescent="0.25">
      <c r="A5" s="12" t="s">
        <v>118</v>
      </c>
      <c r="B5" s="12"/>
      <c r="C5" s="28" t="s">
        <v>28</v>
      </c>
      <c r="D5" s="77" t="s">
        <v>112</v>
      </c>
      <c r="E5" s="28" t="s">
        <v>250</v>
      </c>
      <c r="F5" s="30">
        <v>43831</v>
      </c>
      <c r="G5" s="28" t="s">
        <v>101</v>
      </c>
      <c r="H5" s="28" t="s">
        <v>102</v>
      </c>
      <c r="I5" s="28" t="s">
        <v>40</v>
      </c>
      <c r="J5" s="12">
        <v>1</v>
      </c>
      <c r="K5" s="28" t="s">
        <v>113</v>
      </c>
      <c r="L5" s="12" t="s">
        <v>12</v>
      </c>
      <c r="M5" s="28" t="s">
        <v>114</v>
      </c>
      <c r="N5" s="38">
        <v>1</v>
      </c>
      <c r="O5" s="30">
        <v>44166</v>
      </c>
      <c r="P5" s="30">
        <v>44530</v>
      </c>
      <c r="Q5" s="12" t="s">
        <v>75</v>
      </c>
      <c r="R5" s="12" t="s">
        <v>248</v>
      </c>
      <c r="S5" s="1" t="s">
        <v>79</v>
      </c>
      <c r="T5" s="32" t="s">
        <v>717</v>
      </c>
      <c r="U5" s="28" t="s">
        <v>252</v>
      </c>
      <c r="V5" s="13">
        <v>0.65</v>
      </c>
      <c r="W5" s="12" t="s">
        <v>36</v>
      </c>
      <c r="X5" s="12" t="s">
        <v>42</v>
      </c>
      <c r="Y5" s="13">
        <v>0</v>
      </c>
      <c r="Z5" s="13">
        <v>0.65</v>
      </c>
      <c r="AA5" s="13">
        <v>0</v>
      </c>
      <c r="AB5" s="33">
        <f t="shared" si="0"/>
        <v>2020</v>
      </c>
      <c r="AC5" s="34">
        <f ca="1">NETWORKDAYS(P5,TODAY(),param!$B$2:$B$76)</f>
        <v>692</v>
      </c>
      <c r="AD5" s="34" t="str">
        <f t="shared" ca="1" si="1"/>
        <v>VENCIDA</v>
      </c>
      <c r="AE5" s="35">
        <f>WORKDAY(P5,-50,param!$B$2:$B$76)</f>
        <v>44455</v>
      </c>
    </row>
    <row r="6" spans="1:31" ht="80.099999999999994" customHeight="1" x14ac:dyDescent="0.25">
      <c r="A6" s="12" t="s">
        <v>118</v>
      </c>
      <c r="B6" s="12"/>
      <c r="C6" s="28" t="s">
        <v>28</v>
      </c>
      <c r="D6" s="77" t="s">
        <v>115</v>
      </c>
      <c r="E6" s="28" t="s">
        <v>250</v>
      </c>
      <c r="F6" s="30">
        <v>43831</v>
      </c>
      <c r="G6" s="28" t="s">
        <v>101</v>
      </c>
      <c r="H6" s="28" t="s">
        <v>102</v>
      </c>
      <c r="I6" s="28" t="s">
        <v>40</v>
      </c>
      <c r="J6" s="12">
        <v>1</v>
      </c>
      <c r="K6" s="28" t="s">
        <v>116</v>
      </c>
      <c r="L6" s="12" t="s">
        <v>12</v>
      </c>
      <c r="M6" s="28" t="s">
        <v>114</v>
      </c>
      <c r="N6" s="38">
        <v>1</v>
      </c>
      <c r="O6" s="30">
        <v>44166</v>
      </c>
      <c r="P6" s="30">
        <v>44530</v>
      </c>
      <c r="Q6" s="12" t="s">
        <v>75</v>
      </c>
      <c r="R6" s="12" t="s">
        <v>248</v>
      </c>
      <c r="S6" s="1" t="s">
        <v>79</v>
      </c>
      <c r="T6" s="32" t="s">
        <v>253</v>
      </c>
      <c r="U6" s="28" t="s">
        <v>252</v>
      </c>
      <c r="V6" s="13">
        <v>0.84</v>
      </c>
      <c r="W6" s="12" t="s">
        <v>36</v>
      </c>
      <c r="X6" s="12" t="s">
        <v>42</v>
      </c>
      <c r="Y6" s="13">
        <v>0</v>
      </c>
      <c r="Z6" s="13">
        <v>0.84</v>
      </c>
      <c r="AA6" s="13">
        <v>0</v>
      </c>
      <c r="AB6" s="33">
        <f t="shared" si="0"/>
        <v>2020</v>
      </c>
      <c r="AC6" s="34">
        <f ca="1">NETWORKDAYS(P6,TODAY(),param!$B$2:$B$76)</f>
        <v>692</v>
      </c>
      <c r="AD6" s="34" t="str">
        <f t="shared" ca="1" si="1"/>
        <v>VENCIDA</v>
      </c>
      <c r="AE6" s="35">
        <f>WORKDAY(P6,-50,param!$B$2:$B$76)</f>
        <v>44455</v>
      </c>
    </row>
    <row r="7" spans="1:31" ht="80.099999999999994" customHeight="1" x14ac:dyDescent="0.25">
      <c r="A7" s="12" t="s">
        <v>10</v>
      </c>
      <c r="B7" s="28" t="s">
        <v>254</v>
      </c>
      <c r="C7" s="28" t="s">
        <v>28</v>
      </c>
      <c r="D7" s="77" t="s">
        <v>126</v>
      </c>
      <c r="E7" s="28" t="s">
        <v>127</v>
      </c>
      <c r="F7" s="30">
        <v>44776</v>
      </c>
      <c r="G7" s="28" t="s">
        <v>128</v>
      </c>
      <c r="H7" s="28" t="s">
        <v>129</v>
      </c>
      <c r="I7" s="28" t="s">
        <v>255</v>
      </c>
      <c r="J7" s="12">
        <v>1</v>
      </c>
      <c r="K7" s="28" t="s">
        <v>130</v>
      </c>
      <c r="L7" s="12" t="s">
        <v>12</v>
      </c>
      <c r="M7" s="28" t="s">
        <v>131</v>
      </c>
      <c r="N7" s="31" t="s">
        <v>132</v>
      </c>
      <c r="O7" s="30">
        <v>44864</v>
      </c>
      <c r="P7" s="30">
        <v>44925</v>
      </c>
      <c r="Q7" s="12" t="s">
        <v>64</v>
      </c>
      <c r="R7" s="1" t="s">
        <v>244</v>
      </c>
      <c r="S7" s="1" t="s">
        <v>79</v>
      </c>
      <c r="T7" s="32" t="s">
        <v>256</v>
      </c>
      <c r="U7" s="28" t="s">
        <v>257</v>
      </c>
      <c r="V7" s="15">
        <v>1</v>
      </c>
      <c r="W7" s="12" t="s">
        <v>13</v>
      </c>
      <c r="X7" s="12" t="s">
        <v>42</v>
      </c>
      <c r="Y7" s="13">
        <v>0.5</v>
      </c>
      <c r="Z7" s="13">
        <v>0.8</v>
      </c>
      <c r="AA7" s="13">
        <v>0</v>
      </c>
      <c r="AB7" s="33">
        <f t="shared" si="0"/>
        <v>2022</v>
      </c>
      <c r="AC7" s="34">
        <f ca="1">NETWORKDAYS(P7,TODAY(),param!$B$2:$B$76)</f>
        <v>424</v>
      </c>
      <c r="AD7" s="34" t="str">
        <f t="shared" ca="1" si="1"/>
        <v>VENCIDA</v>
      </c>
      <c r="AE7" s="35">
        <f>WORKDAY(P7,-50,param!$B$2:$B$76)</f>
        <v>44852</v>
      </c>
    </row>
    <row r="8" spans="1:31" ht="80.099999999999994" customHeight="1" x14ac:dyDescent="0.25">
      <c r="A8" s="12" t="s">
        <v>118</v>
      </c>
      <c r="B8" s="12"/>
      <c r="C8" s="28" t="s">
        <v>28</v>
      </c>
      <c r="D8" s="77" t="s">
        <v>138</v>
      </c>
      <c r="E8" s="28" t="s">
        <v>139</v>
      </c>
      <c r="F8" s="30">
        <v>44498</v>
      </c>
      <c r="G8" s="28" t="s">
        <v>135</v>
      </c>
      <c r="H8" s="28" t="s">
        <v>136</v>
      </c>
      <c r="I8" s="28" t="s">
        <v>258</v>
      </c>
      <c r="J8" s="12">
        <v>1</v>
      </c>
      <c r="K8" s="28" t="s">
        <v>140</v>
      </c>
      <c r="L8" s="12" t="s">
        <v>12</v>
      </c>
      <c r="M8" s="28" t="s">
        <v>141</v>
      </c>
      <c r="N8" s="31">
        <v>1</v>
      </c>
      <c r="O8" s="30">
        <v>44774</v>
      </c>
      <c r="P8" s="30">
        <v>45107</v>
      </c>
      <c r="Q8" s="12" t="s">
        <v>59</v>
      </c>
      <c r="R8" s="1" t="s">
        <v>259</v>
      </c>
      <c r="S8" s="1" t="s">
        <v>79</v>
      </c>
      <c r="T8" s="32" t="s">
        <v>716</v>
      </c>
      <c r="U8" s="32"/>
      <c r="V8" s="15">
        <v>1</v>
      </c>
      <c r="W8" s="12" t="s">
        <v>13</v>
      </c>
      <c r="X8" s="12" t="s">
        <v>42</v>
      </c>
      <c r="Y8" s="13">
        <v>0</v>
      </c>
      <c r="Z8" s="13">
        <v>1</v>
      </c>
      <c r="AA8" s="13">
        <v>1</v>
      </c>
      <c r="AB8" s="33">
        <f t="shared" si="0"/>
        <v>2021</v>
      </c>
      <c r="AC8" s="34">
        <f ca="1">NETWORKDAYS(P8,TODAY(),param!$B$2:$B$76)</f>
        <v>302</v>
      </c>
      <c r="AD8" s="34" t="str">
        <f t="shared" ca="1" si="1"/>
        <v>VENCIDA</v>
      </c>
      <c r="AE8" s="35">
        <f>WORKDAY(P8,-50,param!$B$2:$B$76)</f>
        <v>45033</v>
      </c>
    </row>
    <row r="9" spans="1:31" ht="80.099999999999994" customHeight="1" x14ac:dyDescent="0.25">
      <c r="A9" s="28" t="s">
        <v>27</v>
      </c>
      <c r="B9" s="12"/>
      <c r="C9" s="28" t="s">
        <v>261</v>
      </c>
      <c r="D9" s="77" t="s">
        <v>143</v>
      </c>
      <c r="E9" s="28" t="s">
        <v>144</v>
      </c>
      <c r="F9" s="30">
        <v>44798</v>
      </c>
      <c r="G9" s="28" t="s">
        <v>262</v>
      </c>
      <c r="H9" s="28" t="s">
        <v>262</v>
      </c>
      <c r="I9" s="28" t="s">
        <v>142</v>
      </c>
      <c r="J9" s="12">
        <v>1</v>
      </c>
      <c r="K9" s="28" t="s">
        <v>145</v>
      </c>
      <c r="L9" s="12" t="s">
        <v>21</v>
      </c>
      <c r="M9" s="28" t="s">
        <v>146</v>
      </c>
      <c r="N9" s="31" t="s">
        <v>147</v>
      </c>
      <c r="O9" s="30">
        <v>44805</v>
      </c>
      <c r="P9" s="30">
        <v>45473</v>
      </c>
      <c r="Q9" s="12" t="s">
        <v>48</v>
      </c>
      <c r="R9" s="12" t="s">
        <v>24</v>
      </c>
      <c r="S9" s="12" t="s">
        <v>79</v>
      </c>
      <c r="T9" s="32" t="s">
        <v>263</v>
      </c>
      <c r="U9" s="32"/>
      <c r="V9" s="15">
        <v>0.2</v>
      </c>
      <c r="W9" s="12" t="s">
        <v>36</v>
      </c>
      <c r="X9" s="12" t="s">
        <v>42</v>
      </c>
      <c r="Y9" s="13">
        <v>0.2</v>
      </c>
      <c r="Z9" s="13"/>
      <c r="AA9" s="13"/>
      <c r="AB9" s="33">
        <f t="shared" si="0"/>
        <v>2022</v>
      </c>
      <c r="AC9" s="34">
        <f ca="1">NETWORKDAYS(P9,TODAY(),param!$B$2:$B$76)</f>
        <v>59</v>
      </c>
      <c r="AD9" s="34" t="str">
        <f t="shared" ca="1" si="1"/>
        <v>VENCIDA</v>
      </c>
      <c r="AE9" s="35">
        <f>WORKDAY(P9,-50,param!$B$2:$B$76)</f>
        <v>45398</v>
      </c>
    </row>
    <row r="10" spans="1:31" ht="80.099999999999994" customHeight="1" x14ac:dyDescent="0.25">
      <c r="A10" s="28" t="s">
        <v>27</v>
      </c>
      <c r="B10" s="12"/>
      <c r="C10" s="28" t="s">
        <v>261</v>
      </c>
      <c r="D10" s="77" t="s">
        <v>143</v>
      </c>
      <c r="E10" s="28" t="s">
        <v>144</v>
      </c>
      <c r="F10" s="30">
        <v>44798</v>
      </c>
      <c r="G10" s="28" t="s">
        <v>262</v>
      </c>
      <c r="H10" s="28" t="s">
        <v>262</v>
      </c>
      <c r="I10" s="28" t="s">
        <v>142</v>
      </c>
      <c r="J10" s="12">
        <v>2</v>
      </c>
      <c r="K10" s="28" t="s">
        <v>148</v>
      </c>
      <c r="L10" s="12" t="s">
        <v>21</v>
      </c>
      <c r="M10" s="28" t="s">
        <v>149</v>
      </c>
      <c r="N10" s="31" t="s">
        <v>117</v>
      </c>
      <c r="O10" s="30">
        <v>44805</v>
      </c>
      <c r="P10" s="30">
        <v>45137</v>
      </c>
      <c r="Q10" s="12" t="s">
        <v>48</v>
      </c>
      <c r="R10" s="12" t="s">
        <v>24</v>
      </c>
      <c r="S10" s="12" t="s">
        <v>79</v>
      </c>
      <c r="T10" s="32" t="s">
        <v>264</v>
      </c>
      <c r="U10" s="32"/>
      <c r="V10" s="15">
        <v>0</v>
      </c>
      <c r="W10" s="12" t="s">
        <v>36</v>
      </c>
      <c r="X10" s="12" t="s">
        <v>42</v>
      </c>
      <c r="Y10" s="13"/>
      <c r="Z10" s="13"/>
      <c r="AA10" s="13"/>
      <c r="AB10" s="33">
        <f t="shared" si="0"/>
        <v>2022</v>
      </c>
      <c r="AC10" s="34">
        <f ca="1">NETWORKDAYS(P10,TODAY(),param!$B$2:$B$76)</f>
        <v>283</v>
      </c>
      <c r="AD10" s="34" t="str">
        <f t="shared" ca="1" si="1"/>
        <v>VENCIDA</v>
      </c>
      <c r="AE10" s="35">
        <f>WORKDAY(P10,-50,param!$B$2:$B$76)</f>
        <v>45061</v>
      </c>
    </row>
    <row r="11" spans="1:31" ht="80.099999999999994" customHeight="1" x14ac:dyDescent="0.25">
      <c r="A11" s="28" t="s">
        <v>27</v>
      </c>
      <c r="B11" s="12"/>
      <c r="C11" s="28" t="s">
        <v>261</v>
      </c>
      <c r="D11" s="77" t="s">
        <v>150</v>
      </c>
      <c r="E11" s="28" t="s">
        <v>151</v>
      </c>
      <c r="F11" s="30">
        <v>44798</v>
      </c>
      <c r="G11" s="28" t="s">
        <v>262</v>
      </c>
      <c r="H11" s="28" t="s">
        <v>262</v>
      </c>
      <c r="I11" s="28" t="s">
        <v>142</v>
      </c>
      <c r="J11" s="12">
        <v>1</v>
      </c>
      <c r="K11" s="28" t="s">
        <v>152</v>
      </c>
      <c r="L11" s="12" t="s">
        <v>21</v>
      </c>
      <c r="M11" s="28" t="s">
        <v>153</v>
      </c>
      <c r="N11" s="31" t="s">
        <v>117</v>
      </c>
      <c r="O11" s="30">
        <v>44805</v>
      </c>
      <c r="P11" s="30">
        <v>45473</v>
      </c>
      <c r="Q11" s="12" t="s">
        <v>48</v>
      </c>
      <c r="R11" s="12" t="s">
        <v>24</v>
      </c>
      <c r="S11" s="12" t="s">
        <v>79</v>
      </c>
      <c r="T11" s="32" t="s">
        <v>265</v>
      </c>
      <c r="U11" s="32"/>
      <c r="V11" s="15">
        <v>0.25</v>
      </c>
      <c r="W11" s="12" t="s">
        <v>36</v>
      </c>
      <c r="X11" s="12" t="s">
        <v>42</v>
      </c>
      <c r="Y11" s="13">
        <v>0.25</v>
      </c>
      <c r="Z11" s="13"/>
      <c r="AA11" s="13"/>
      <c r="AB11" s="33">
        <f t="shared" si="0"/>
        <v>2022</v>
      </c>
      <c r="AC11" s="34">
        <f ca="1">NETWORKDAYS(P11,TODAY(),param!$B$2:$B$76)</f>
        <v>59</v>
      </c>
      <c r="AD11" s="34" t="str">
        <f t="shared" ca="1" si="1"/>
        <v>VENCIDA</v>
      </c>
      <c r="AE11" s="35">
        <f>WORKDAY(P11,-50,param!$B$2:$B$76)</f>
        <v>45398</v>
      </c>
    </row>
    <row r="12" spans="1:31" ht="80.099999999999994" customHeight="1" x14ac:dyDescent="0.25">
      <c r="A12" s="28" t="s">
        <v>27</v>
      </c>
      <c r="B12" s="12"/>
      <c r="C12" s="28" t="s">
        <v>261</v>
      </c>
      <c r="D12" s="77" t="s">
        <v>154</v>
      </c>
      <c r="E12" s="28" t="s">
        <v>155</v>
      </c>
      <c r="F12" s="30">
        <v>44798</v>
      </c>
      <c r="G12" s="28" t="s">
        <v>262</v>
      </c>
      <c r="H12" s="28" t="s">
        <v>262</v>
      </c>
      <c r="I12" s="28" t="s">
        <v>142</v>
      </c>
      <c r="J12" s="12">
        <v>1</v>
      </c>
      <c r="K12" s="28" t="s">
        <v>156</v>
      </c>
      <c r="L12" s="12" t="s">
        <v>21</v>
      </c>
      <c r="M12" s="28" t="s">
        <v>157</v>
      </c>
      <c r="N12" s="31" t="s">
        <v>158</v>
      </c>
      <c r="O12" s="30">
        <v>44805</v>
      </c>
      <c r="P12" s="30">
        <v>45473</v>
      </c>
      <c r="Q12" s="12" t="s">
        <v>48</v>
      </c>
      <c r="R12" s="12" t="s">
        <v>24</v>
      </c>
      <c r="S12" s="12" t="s">
        <v>79</v>
      </c>
      <c r="T12" s="32" t="s">
        <v>266</v>
      </c>
      <c r="U12" s="32"/>
      <c r="V12" s="15">
        <v>0.6</v>
      </c>
      <c r="W12" s="12" t="s">
        <v>36</v>
      </c>
      <c r="X12" s="12" t="s">
        <v>42</v>
      </c>
      <c r="Y12" s="13">
        <v>0.6</v>
      </c>
      <c r="Z12" s="13"/>
      <c r="AA12" s="13"/>
      <c r="AB12" s="33">
        <f t="shared" si="0"/>
        <v>2022</v>
      </c>
      <c r="AC12" s="34">
        <f ca="1">NETWORKDAYS(P12,TODAY(),param!$B$2:$B$76)</f>
        <v>59</v>
      </c>
      <c r="AD12" s="34" t="str">
        <f t="shared" ca="1" si="1"/>
        <v>VENCIDA</v>
      </c>
      <c r="AE12" s="35">
        <f>WORKDAY(P12,-50,param!$B$2:$B$76)</f>
        <v>45398</v>
      </c>
    </row>
    <row r="13" spans="1:31" ht="80.099999999999994" customHeight="1" x14ac:dyDescent="0.25">
      <c r="A13" s="28" t="s">
        <v>27</v>
      </c>
      <c r="B13" s="12"/>
      <c r="C13" s="28" t="s">
        <v>261</v>
      </c>
      <c r="D13" s="77" t="s">
        <v>154</v>
      </c>
      <c r="E13" s="28" t="s">
        <v>155</v>
      </c>
      <c r="F13" s="30">
        <v>44798</v>
      </c>
      <c r="G13" s="28" t="s">
        <v>262</v>
      </c>
      <c r="H13" s="28" t="s">
        <v>262</v>
      </c>
      <c r="I13" s="28" t="s">
        <v>142</v>
      </c>
      <c r="J13" s="12">
        <v>2</v>
      </c>
      <c r="K13" s="28" t="s">
        <v>159</v>
      </c>
      <c r="L13" s="12" t="s">
        <v>21</v>
      </c>
      <c r="M13" s="28" t="s">
        <v>160</v>
      </c>
      <c r="N13" s="31" t="s">
        <v>158</v>
      </c>
      <c r="O13" s="30">
        <v>44805</v>
      </c>
      <c r="P13" s="30">
        <v>45473</v>
      </c>
      <c r="Q13" s="12" t="s">
        <v>48</v>
      </c>
      <c r="R13" s="12" t="s">
        <v>24</v>
      </c>
      <c r="S13" s="12" t="s">
        <v>79</v>
      </c>
      <c r="T13" s="32" t="s">
        <v>267</v>
      </c>
      <c r="U13" s="32"/>
      <c r="V13" s="15">
        <v>0.2</v>
      </c>
      <c r="W13" s="12" t="s">
        <v>36</v>
      </c>
      <c r="X13" s="12" t="s">
        <v>42</v>
      </c>
      <c r="Y13" s="13">
        <v>0.2</v>
      </c>
      <c r="Z13" s="13"/>
      <c r="AA13" s="13"/>
      <c r="AB13" s="33">
        <f t="shared" si="0"/>
        <v>2022</v>
      </c>
      <c r="AC13" s="34">
        <f ca="1">NETWORKDAYS(P13,TODAY(),param!$B$2:$B$76)</f>
        <v>59</v>
      </c>
      <c r="AD13" s="34" t="str">
        <f t="shared" ca="1" si="1"/>
        <v>VENCIDA</v>
      </c>
      <c r="AE13" s="35">
        <f>WORKDAY(P13,-50,param!$B$2:$B$76)</f>
        <v>45398</v>
      </c>
    </row>
    <row r="14" spans="1:31" ht="80.099999999999994" customHeight="1" x14ac:dyDescent="0.25">
      <c r="A14" s="28" t="s">
        <v>27</v>
      </c>
      <c r="B14" s="12"/>
      <c r="C14" s="28" t="s">
        <v>261</v>
      </c>
      <c r="D14" s="77" t="s">
        <v>154</v>
      </c>
      <c r="E14" s="28" t="s">
        <v>155</v>
      </c>
      <c r="F14" s="30">
        <v>44798</v>
      </c>
      <c r="G14" s="28" t="s">
        <v>262</v>
      </c>
      <c r="H14" s="28" t="s">
        <v>262</v>
      </c>
      <c r="I14" s="28" t="s">
        <v>142</v>
      </c>
      <c r="J14" s="12">
        <v>3</v>
      </c>
      <c r="K14" s="28" t="s">
        <v>161</v>
      </c>
      <c r="L14" s="12" t="s">
        <v>21</v>
      </c>
      <c r="M14" s="28" t="s">
        <v>162</v>
      </c>
      <c r="N14" s="34" t="s">
        <v>163</v>
      </c>
      <c r="O14" s="30">
        <v>44805</v>
      </c>
      <c r="P14" s="30">
        <v>45379</v>
      </c>
      <c r="Q14" s="12" t="s">
        <v>48</v>
      </c>
      <c r="R14" s="12" t="s">
        <v>24</v>
      </c>
      <c r="S14" s="12" t="s">
        <v>79</v>
      </c>
      <c r="T14" s="32" t="s">
        <v>268</v>
      </c>
      <c r="U14" s="32"/>
      <c r="V14" s="15">
        <v>0.7</v>
      </c>
      <c r="W14" s="12" t="s">
        <v>36</v>
      </c>
      <c r="X14" s="12" t="s">
        <v>42</v>
      </c>
      <c r="Y14" s="13">
        <v>0.7</v>
      </c>
      <c r="Z14" s="13"/>
      <c r="AA14" s="13"/>
      <c r="AB14" s="33">
        <f t="shared" si="0"/>
        <v>2022</v>
      </c>
      <c r="AC14" s="34">
        <f ca="1">NETWORKDAYS(P14,TODAY(),param!$B$2:$B$76)</f>
        <v>120</v>
      </c>
      <c r="AD14" s="34" t="str">
        <f t="shared" ca="1" si="1"/>
        <v>VENCIDA</v>
      </c>
      <c r="AE14" s="35">
        <f>WORKDAY(P14,-50,param!$B$2:$B$76)</f>
        <v>45308</v>
      </c>
    </row>
    <row r="15" spans="1:31" ht="80.099999999999994" customHeight="1" x14ac:dyDescent="0.25">
      <c r="A15" s="28" t="s">
        <v>27</v>
      </c>
      <c r="B15" s="12"/>
      <c r="C15" s="28" t="s">
        <v>261</v>
      </c>
      <c r="D15" s="77" t="s">
        <v>164</v>
      </c>
      <c r="E15" s="28" t="s">
        <v>165</v>
      </c>
      <c r="F15" s="30">
        <v>44798</v>
      </c>
      <c r="G15" s="28" t="s">
        <v>262</v>
      </c>
      <c r="H15" s="28" t="s">
        <v>262</v>
      </c>
      <c r="I15" s="28" t="s">
        <v>142</v>
      </c>
      <c r="J15" s="12">
        <v>1</v>
      </c>
      <c r="K15" s="28" t="s">
        <v>166</v>
      </c>
      <c r="L15" s="12" t="s">
        <v>21</v>
      </c>
      <c r="M15" s="28" t="s">
        <v>162</v>
      </c>
      <c r="N15" s="34" t="s">
        <v>163</v>
      </c>
      <c r="O15" s="30">
        <v>44805</v>
      </c>
      <c r="P15" s="30">
        <v>45379</v>
      </c>
      <c r="Q15" s="12" t="s">
        <v>48</v>
      </c>
      <c r="R15" s="12" t="s">
        <v>24</v>
      </c>
      <c r="S15" s="12" t="s">
        <v>79</v>
      </c>
      <c r="T15" s="32" t="s">
        <v>269</v>
      </c>
      <c r="U15" s="32"/>
      <c r="V15" s="15">
        <v>0.7</v>
      </c>
      <c r="W15" s="12" t="s">
        <v>36</v>
      </c>
      <c r="X15" s="12" t="s">
        <v>42</v>
      </c>
      <c r="Y15" s="13">
        <v>0.7</v>
      </c>
      <c r="Z15" s="13"/>
      <c r="AA15" s="13"/>
      <c r="AB15" s="33">
        <f t="shared" si="0"/>
        <v>2022</v>
      </c>
      <c r="AC15" s="34">
        <f ca="1">NETWORKDAYS(P15,TODAY(),param!$B$2:$B$76)</f>
        <v>120</v>
      </c>
      <c r="AD15" s="34" t="str">
        <f t="shared" ca="1" si="1"/>
        <v>VENCIDA</v>
      </c>
      <c r="AE15" s="35">
        <f>WORKDAY(P15,-50,param!$B$2:$B$76)</f>
        <v>45308</v>
      </c>
    </row>
    <row r="16" spans="1:31" ht="80.099999999999994" customHeight="1" x14ac:dyDescent="0.25">
      <c r="A16" s="12" t="s">
        <v>27</v>
      </c>
      <c r="B16" s="28" t="s">
        <v>270</v>
      </c>
      <c r="C16" s="28" t="s">
        <v>40</v>
      </c>
      <c r="D16" s="77" t="s">
        <v>169</v>
      </c>
      <c r="E16" s="28" t="s">
        <v>167</v>
      </c>
      <c r="F16" s="30">
        <v>44998</v>
      </c>
      <c r="G16" s="28" t="s">
        <v>271</v>
      </c>
      <c r="H16" s="28" t="s">
        <v>168</v>
      </c>
      <c r="I16" s="28" t="s">
        <v>272</v>
      </c>
      <c r="J16" s="12">
        <v>1</v>
      </c>
      <c r="K16" s="28" t="s">
        <v>170</v>
      </c>
      <c r="L16" s="12" t="s">
        <v>29</v>
      </c>
      <c r="M16" s="28" t="s">
        <v>171</v>
      </c>
      <c r="N16" s="31" t="s">
        <v>172</v>
      </c>
      <c r="O16" s="30">
        <v>45021</v>
      </c>
      <c r="P16" s="30">
        <v>45657</v>
      </c>
      <c r="Q16" s="12" t="s">
        <v>48</v>
      </c>
      <c r="R16" s="12" t="s">
        <v>24</v>
      </c>
      <c r="S16" s="12" t="s">
        <v>79</v>
      </c>
      <c r="T16" s="32" t="s">
        <v>273</v>
      </c>
      <c r="U16" s="32"/>
      <c r="V16" s="15">
        <v>0.3</v>
      </c>
      <c r="W16" s="12" t="s">
        <v>36</v>
      </c>
      <c r="X16" s="12" t="s">
        <v>14</v>
      </c>
      <c r="Y16" s="13">
        <v>0.3</v>
      </c>
      <c r="Z16" s="13"/>
      <c r="AA16" s="13"/>
      <c r="AB16" s="33">
        <f t="shared" si="0"/>
        <v>2023</v>
      </c>
      <c r="AC16" s="34">
        <f ca="1">NETWORKDAYS(P16,TODAY(),param!$B$2:$B$76)</f>
        <v>-67</v>
      </c>
      <c r="AD16" s="34" t="str">
        <f t="shared" ca="1" si="1"/>
        <v>DENTRO DE TERMINOS</v>
      </c>
      <c r="AE16" s="35">
        <f>WORKDAY(P16,-50,param!$B$2:$B$76)</f>
        <v>45582</v>
      </c>
    </row>
    <row r="17" spans="1:31" ht="80.099999999999994" customHeight="1" x14ac:dyDescent="0.25">
      <c r="A17" s="28" t="s">
        <v>27</v>
      </c>
      <c r="B17" s="12"/>
      <c r="C17" s="28" t="s">
        <v>28</v>
      </c>
      <c r="D17" s="77" t="s">
        <v>174</v>
      </c>
      <c r="E17" s="28" t="s">
        <v>175</v>
      </c>
      <c r="F17" s="30">
        <v>45027</v>
      </c>
      <c r="G17" s="28" t="s">
        <v>120</v>
      </c>
      <c r="H17" s="28" t="s">
        <v>176</v>
      </c>
      <c r="I17" s="28" t="s">
        <v>173</v>
      </c>
      <c r="J17" s="12">
        <v>1</v>
      </c>
      <c r="K17" s="28" t="s">
        <v>177</v>
      </c>
      <c r="L17" s="12" t="s">
        <v>21</v>
      </c>
      <c r="M17" s="28" t="s">
        <v>178</v>
      </c>
      <c r="N17" s="31" t="s">
        <v>179</v>
      </c>
      <c r="O17" s="30">
        <v>45047</v>
      </c>
      <c r="P17" s="30">
        <v>45473</v>
      </c>
      <c r="Q17" s="12" t="s">
        <v>48</v>
      </c>
      <c r="R17" s="12" t="s">
        <v>24</v>
      </c>
      <c r="S17" s="12" t="s">
        <v>79</v>
      </c>
      <c r="T17" s="32" t="s">
        <v>274</v>
      </c>
      <c r="U17" s="32"/>
      <c r="V17" s="15">
        <v>0.2</v>
      </c>
      <c r="W17" s="12" t="s">
        <v>36</v>
      </c>
      <c r="X17" s="12" t="s">
        <v>42</v>
      </c>
      <c r="Y17" s="13">
        <v>0.2</v>
      </c>
      <c r="Z17" s="13"/>
      <c r="AA17" s="13"/>
      <c r="AB17" s="33">
        <f t="shared" si="0"/>
        <v>2023</v>
      </c>
      <c r="AC17" s="34">
        <f ca="1">NETWORKDAYS(P17,TODAY(),param!$B$2:$B$76)</f>
        <v>59</v>
      </c>
      <c r="AD17" s="34" t="str">
        <f t="shared" ca="1" si="1"/>
        <v>VENCIDA</v>
      </c>
      <c r="AE17" s="35">
        <f>WORKDAY(P17,-50,param!$B$2:$B$76)</f>
        <v>45398</v>
      </c>
    </row>
    <row r="18" spans="1:31" ht="80.099999999999994" customHeight="1" x14ac:dyDescent="0.25">
      <c r="A18" s="28" t="s">
        <v>27</v>
      </c>
      <c r="B18" s="28" t="s">
        <v>275</v>
      </c>
      <c r="C18" s="28" t="s">
        <v>35</v>
      </c>
      <c r="D18" s="77" t="s">
        <v>180</v>
      </c>
      <c r="E18" s="28" t="s">
        <v>181</v>
      </c>
      <c r="F18" s="30">
        <v>45013</v>
      </c>
      <c r="G18" s="28" t="s">
        <v>182</v>
      </c>
      <c r="H18" s="28" t="s">
        <v>183</v>
      </c>
      <c r="I18" s="28" t="s">
        <v>276</v>
      </c>
      <c r="J18" s="12">
        <v>1</v>
      </c>
      <c r="K18" s="28" t="s">
        <v>184</v>
      </c>
      <c r="L18" s="12" t="s">
        <v>21</v>
      </c>
      <c r="M18" s="28" t="s">
        <v>185</v>
      </c>
      <c r="N18" s="38">
        <v>1</v>
      </c>
      <c r="O18" s="30">
        <v>45078</v>
      </c>
      <c r="P18" s="30">
        <v>45291</v>
      </c>
      <c r="Q18" s="12" t="s">
        <v>66</v>
      </c>
      <c r="R18" s="12" t="s">
        <v>248</v>
      </c>
      <c r="S18" s="12" t="s">
        <v>79</v>
      </c>
      <c r="T18" s="32" t="s">
        <v>277</v>
      </c>
      <c r="U18" s="32"/>
      <c r="V18" s="15">
        <v>1</v>
      </c>
      <c r="W18" s="12" t="s">
        <v>13</v>
      </c>
      <c r="X18" s="12" t="s">
        <v>14</v>
      </c>
      <c r="Y18" s="13">
        <v>1</v>
      </c>
      <c r="Z18" s="13">
        <v>1</v>
      </c>
      <c r="AA18" s="13"/>
      <c r="AB18" s="33">
        <f t="shared" si="0"/>
        <v>2023</v>
      </c>
      <c r="AC18" s="34">
        <f ca="1">NETWORKDAYS(P18,TODAY(),param!$B$2:$B$76)</f>
        <v>180</v>
      </c>
      <c r="AD18" s="34" t="str">
        <f t="shared" ca="1" si="1"/>
        <v>VENCIDA</v>
      </c>
      <c r="AE18" s="35">
        <f>WORKDAY(P18,-50,param!$B$2:$B$76)</f>
        <v>45216</v>
      </c>
    </row>
    <row r="19" spans="1:31" ht="80.099999999999994" customHeight="1" x14ac:dyDescent="0.25">
      <c r="A19" s="12" t="s">
        <v>118</v>
      </c>
      <c r="B19" s="12"/>
      <c r="C19" s="28" t="s">
        <v>35</v>
      </c>
      <c r="D19" s="77" t="s">
        <v>186</v>
      </c>
      <c r="E19" s="28" t="s">
        <v>187</v>
      </c>
      <c r="F19" s="30">
        <v>45013</v>
      </c>
      <c r="G19" s="28" t="s">
        <v>188</v>
      </c>
      <c r="H19" s="28" t="s">
        <v>189</v>
      </c>
      <c r="I19" s="28" t="s">
        <v>278</v>
      </c>
      <c r="J19" s="12">
        <v>1</v>
      </c>
      <c r="K19" s="28" t="s">
        <v>190</v>
      </c>
      <c r="L19" s="12" t="s">
        <v>12</v>
      </c>
      <c r="M19" s="28" t="s">
        <v>191</v>
      </c>
      <c r="N19" s="31">
        <v>2</v>
      </c>
      <c r="O19" s="30">
        <v>45047</v>
      </c>
      <c r="P19" s="30">
        <v>45231</v>
      </c>
      <c r="Q19" s="12" t="s">
        <v>59</v>
      </c>
      <c r="R19" s="1" t="s">
        <v>259</v>
      </c>
      <c r="S19" s="1" t="s">
        <v>79</v>
      </c>
      <c r="T19" s="32" t="s">
        <v>279</v>
      </c>
      <c r="U19" s="32"/>
      <c r="V19" s="15">
        <v>1</v>
      </c>
      <c r="W19" s="12" t="s">
        <v>13</v>
      </c>
      <c r="X19" s="12" t="s">
        <v>14</v>
      </c>
      <c r="Y19" s="13">
        <v>1</v>
      </c>
      <c r="Z19" s="13">
        <v>1</v>
      </c>
      <c r="AA19" s="13"/>
      <c r="AB19" s="33">
        <f t="shared" si="0"/>
        <v>2023</v>
      </c>
      <c r="AC19" s="34">
        <f ca="1">NETWORKDAYS(P19,TODAY(),param!$B$2:$B$76)</f>
        <v>219</v>
      </c>
      <c r="AD19" s="34" t="str">
        <f t="shared" ca="1" si="1"/>
        <v>VENCIDA</v>
      </c>
      <c r="AE19" s="35">
        <f>WORKDAY(P19,-50,param!$B$2:$B$76)</f>
        <v>45160</v>
      </c>
    </row>
    <row r="20" spans="1:31" ht="80.099999999999994" customHeight="1" x14ac:dyDescent="0.25">
      <c r="A20" s="28" t="s">
        <v>27</v>
      </c>
      <c r="B20" s="12"/>
      <c r="C20" s="28" t="s">
        <v>45</v>
      </c>
      <c r="D20" s="77" t="s">
        <v>193</v>
      </c>
      <c r="E20" s="28" t="s">
        <v>194</v>
      </c>
      <c r="F20" s="30">
        <v>45035</v>
      </c>
      <c r="G20" s="28" t="s">
        <v>195</v>
      </c>
      <c r="H20" s="28" t="s">
        <v>196</v>
      </c>
      <c r="I20" s="28" t="s">
        <v>280</v>
      </c>
      <c r="J20" s="12">
        <v>1</v>
      </c>
      <c r="K20" s="28" t="s">
        <v>197</v>
      </c>
      <c r="L20" s="12" t="s">
        <v>12</v>
      </c>
      <c r="M20" s="28" t="s">
        <v>198</v>
      </c>
      <c r="N20" s="39">
        <v>1</v>
      </c>
      <c r="O20" s="30">
        <v>45034</v>
      </c>
      <c r="P20" s="30">
        <v>45092</v>
      </c>
      <c r="Q20" s="12" t="s">
        <v>72</v>
      </c>
      <c r="R20" s="1" t="s">
        <v>259</v>
      </c>
      <c r="S20" s="1" t="s">
        <v>79</v>
      </c>
      <c r="T20" s="32" t="s">
        <v>281</v>
      </c>
      <c r="U20" s="32"/>
      <c r="V20" s="15">
        <v>1</v>
      </c>
      <c r="W20" s="12" t="s">
        <v>13</v>
      </c>
      <c r="X20" s="12" t="s">
        <v>14</v>
      </c>
      <c r="Y20" s="13">
        <v>0.9</v>
      </c>
      <c r="Z20" s="13">
        <v>0.7</v>
      </c>
      <c r="AA20" s="13"/>
      <c r="AB20" s="33">
        <f t="shared" si="0"/>
        <v>2023</v>
      </c>
      <c r="AC20" s="34">
        <f ca="1">NETWORKDAYS(P20,TODAY(),param!$B$2:$B$76)</f>
        <v>312</v>
      </c>
      <c r="AD20" s="34" t="str">
        <f t="shared" ca="1" si="1"/>
        <v>VENCIDA</v>
      </c>
      <c r="AE20" s="35">
        <f>WORKDAY(P20,-50,param!$B$2:$B$76)</f>
        <v>45015</v>
      </c>
    </row>
    <row r="21" spans="1:31" ht="80.099999999999994" customHeight="1" x14ac:dyDescent="0.25">
      <c r="A21" s="28" t="s">
        <v>10</v>
      </c>
      <c r="B21" s="12"/>
      <c r="C21" s="28" t="s">
        <v>20</v>
      </c>
      <c r="D21" s="77" t="s">
        <v>200</v>
      </c>
      <c r="E21" s="28" t="s">
        <v>282</v>
      </c>
      <c r="F21" s="30">
        <v>45026</v>
      </c>
      <c r="G21" s="28" t="s">
        <v>201</v>
      </c>
      <c r="H21" s="28" t="s">
        <v>202</v>
      </c>
      <c r="I21" s="28" t="s">
        <v>283</v>
      </c>
      <c r="J21" s="12">
        <v>1</v>
      </c>
      <c r="K21" s="28" t="s">
        <v>203</v>
      </c>
      <c r="L21" s="12" t="s">
        <v>12</v>
      </c>
      <c r="M21" s="28" t="s">
        <v>204</v>
      </c>
      <c r="N21" s="38">
        <v>1</v>
      </c>
      <c r="O21" s="30">
        <v>45048</v>
      </c>
      <c r="P21" s="30">
        <v>45092</v>
      </c>
      <c r="Q21" s="12" t="s">
        <v>64</v>
      </c>
      <c r="R21" s="1" t="s">
        <v>244</v>
      </c>
      <c r="S21" s="1" t="s">
        <v>79</v>
      </c>
      <c r="T21" s="32" t="s">
        <v>284</v>
      </c>
      <c r="U21" s="32"/>
      <c r="V21" s="15">
        <v>1</v>
      </c>
      <c r="W21" s="12" t="s">
        <v>13</v>
      </c>
      <c r="X21" s="12" t="s">
        <v>14</v>
      </c>
      <c r="Y21" s="13">
        <v>0.8</v>
      </c>
      <c r="Z21" s="13">
        <v>0.5</v>
      </c>
      <c r="AA21" s="13">
        <v>0</v>
      </c>
      <c r="AB21" s="33">
        <f t="shared" si="0"/>
        <v>2023</v>
      </c>
      <c r="AC21" s="34">
        <f ca="1">NETWORKDAYS(P21,TODAY(),param!$B$2:$B$76)</f>
        <v>312</v>
      </c>
      <c r="AD21" s="34" t="str">
        <f t="shared" ca="1" si="1"/>
        <v>VENCIDA</v>
      </c>
      <c r="AE21" s="35">
        <f>WORKDAY(P21,-50,param!$B$2:$B$76)</f>
        <v>45015</v>
      </c>
    </row>
    <row r="22" spans="1:31" ht="80.099999999999994" customHeight="1" x14ac:dyDescent="0.25">
      <c r="A22" s="28" t="s">
        <v>27</v>
      </c>
      <c r="B22" s="12"/>
      <c r="C22" s="28" t="s">
        <v>20</v>
      </c>
      <c r="D22" s="77" t="s">
        <v>206</v>
      </c>
      <c r="E22" s="28" t="s">
        <v>207</v>
      </c>
      <c r="F22" s="30">
        <v>45033</v>
      </c>
      <c r="G22" s="28" t="s">
        <v>120</v>
      </c>
      <c r="H22" s="28" t="s">
        <v>208</v>
      </c>
      <c r="I22" s="28" t="s">
        <v>199</v>
      </c>
      <c r="J22" s="12">
        <v>1</v>
      </c>
      <c r="K22" s="28" t="s">
        <v>209</v>
      </c>
      <c r="L22" s="12" t="s">
        <v>21</v>
      </c>
      <c r="M22" s="28" t="s">
        <v>178</v>
      </c>
      <c r="N22" s="31" t="s">
        <v>179</v>
      </c>
      <c r="O22" s="30">
        <v>45047</v>
      </c>
      <c r="P22" s="30">
        <v>45473</v>
      </c>
      <c r="Q22" s="12" t="s">
        <v>48</v>
      </c>
      <c r="R22" s="12" t="s">
        <v>24</v>
      </c>
      <c r="S22" s="12" t="s">
        <v>79</v>
      </c>
      <c r="T22" s="32" t="s">
        <v>285</v>
      </c>
      <c r="U22" s="32"/>
      <c r="V22" s="15">
        <v>0.2</v>
      </c>
      <c r="W22" s="12" t="s">
        <v>36</v>
      </c>
      <c r="X22" s="12" t="s">
        <v>42</v>
      </c>
      <c r="Y22" s="13">
        <v>0.2</v>
      </c>
      <c r="Z22" s="13"/>
      <c r="AA22" s="13"/>
      <c r="AB22" s="33">
        <f t="shared" si="0"/>
        <v>2023</v>
      </c>
      <c r="AC22" s="34">
        <f ca="1">NETWORKDAYS(P22,TODAY(),param!$B$2:$B$76)</f>
        <v>59</v>
      </c>
      <c r="AD22" s="34" t="str">
        <f t="shared" ca="1" si="1"/>
        <v>VENCIDA</v>
      </c>
      <c r="AE22" s="35">
        <f>WORKDAY(P22,-50,param!$B$2:$B$76)</f>
        <v>45398</v>
      </c>
    </row>
    <row r="23" spans="1:31" ht="80.099999999999994" customHeight="1" x14ac:dyDescent="0.25">
      <c r="A23" s="28" t="s">
        <v>27</v>
      </c>
      <c r="B23" s="12"/>
      <c r="C23" s="28" t="s">
        <v>20</v>
      </c>
      <c r="D23" s="77" t="s">
        <v>210</v>
      </c>
      <c r="E23" s="28" t="s">
        <v>207</v>
      </c>
      <c r="F23" s="30">
        <v>45033</v>
      </c>
      <c r="G23" s="28" t="s">
        <v>120</v>
      </c>
      <c r="H23" s="28" t="s">
        <v>208</v>
      </c>
      <c r="I23" s="28" t="s">
        <v>199</v>
      </c>
      <c r="J23" s="12">
        <v>1</v>
      </c>
      <c r="K23" s="28" t="s">
        <v>211</v>
      </c>
      <c r="L23" s="12" t="s">
        <v>21</v>
      </c>
      <c r="M23" s="28" t="s">
        <v>212</v>
      </c>
      <c r="N23" s="31" t="s">
        <v>213</v>
      </c>
      <c r="O23" s="30">
        <v>45047</v>
      </c>
      <c r="P23" s="30">
        <v>45657</v>
      </c>
      <c r="Q23" s="12" t="s">
        <v>48</v>
      </c>
      <c r="R23" s="12" t="s">
        <v>24</v>
      </c>
      <c r="S23" s="12" t="s">
        <v>79</v>
      </c>
      <c r="T23" s="32" t="s">
        <v>286</v>
      </c>
      <c r="U23" s="32"/>
      <c r="V23" s="15">
        <v>0</v>
      </c>
      <c r="W23" s="12" t="s">
        <v>36</v>
      </c>
      <c r="X23" s="12" t="s">
        <v>14</v>
      </c>
      <c r="Y23" s="13"/>
      <c r="Z23" s="13"/>
      <c r="AA23" s="13"/>
      <c r="AB23" s="33">
        <f t="shared" si="0"/>
        <v>2023</v>
      </c>
      <c r="AC23" s="34">
        <f ca="1">NETWORKDAYS(P23,TODAY(),param!$B$2:$B$76)</f>
        <v>-67</v>
      </c>
      <c r="AD23" s="34" t="str">
        <f t="shared" ca="1" si="1"/>
        <v>DENTRO DE TERMINOS</v>
      </c>
      <c r="AE23" s="35">
        <f>WORKDAY(P23,-50,param!$B$2:$B$76)</f>
        <v>45582</v>
      </c>
    </row>
    <row r="24" spans="1:31" ht="80.099999999999994" customHeight="1" x14ac:dyDescent="0.25">
      <c r="A24" s="12" t="s">
        <v>27</v>
      </c>
      <c r="B24" s="28" t="s">
        <v>287</v>
      </c>
      <c r="C24" s="28" t="s">
        <v>288</v>
      </c>
      <c r="D24" s="77" t="s">
        <v>214</v>
      </c>
      <c r="E24" s="28" t="s">
        <v>215</v>
      </c>
      <c r="F24" s="30">
        <v>45050</v>
      </c>
      <c r="G24" s="28" t="s">
        <v>289</v>
      </c>
      <c r="H24" s="28" t="s">
        <v>290</v>
      </c>
      <c r="I24" s="28" t="s">
        <v>291</v>
      </c>
      <c r="J24" s="12">
        <v>2</v>
      </c>
      <c r="K24" s="28" t="s">
        <v>292</v>
      </c>
      <c r="L24" s="12" t="s">
        <v>21</v>
      </c>
      <c r="M24" s="28" t="s">
        <v>293</v>
      </c>
      <c r="N24" s="31" t="s">
        <v>294</v>
      </c>
      <c r="O24" s="30">
        <v>45061</v>
      </c>
      <c r="P24" s="30">
        <v>45168</v>
      </c>
      <c r="Q24" s="12" t="s">
        <v>74</v>
      </c>
      <c r="R24" s="12" t="s">
        <v>295</v>
      </c>
      <c r="S24" s="12" t="s">
        <v>79</v>
      </c>
      <c r="T24" s="32" t="s">
        <v>296</v>
      </c>
      <c r="U24" s="32"/>
      <c r="V24" s="15">
        <v>1</v>
      </c>
      <c r="W24" s="12" t="s">
        <v>13</v>
      </c>
      <c r="X24" s="12" t="s">
        <v>14</v>
      </c>
      <c r="Y24" s="13">
        <v>1</v>
      </c>
      <c r="Z24" s="13">
        <v>1</v>
      </c>
      <c r="AA24" s="13"/>
      <c r="AB24" s="33"/>
      <c r="AC24" s="34"/>
      <c r="AD24" s="34"/>
      <c r="AE24" s="35"/>
    </row>
    <row r="25" spans="1:31" ht="80.099999999999994" customHeight="1" x14ac:dyDescent="0.25">
      <c r="A25" s="12" t="s">
        <v>27</v>
      </c>
      <c r="B25" s="28" t="s">
        <v>287</v>
      </c>
      <c r="C25" s="28" t="s">
        <v>288</v>
      </c>
      <c r="D25" s="77" t="s">
        <v>214</v>
      </c>
      <c r="E25" s="28" t="s">
        <v>215</v>
      </c>
      <c r="F25" s="30">
        <v>45050</v>
      </c>
      <c r="G25" s="28" t="s">
        <v>289</v>
      </c>
      <c r="H25" s="28" t="s">
        <v>290</v>
      </c>
      <c r="I25" s="28" t="s">
        <v>297</v>
      </c>
      <c r="J25" s="12">
        <v>3</v>
      </c>
      <c r="K25" s="28" t="s">
        <v>298</v>
      </c>
      <c r="L25" s="12" t="s">
        <v>21</v>
      </c>
      <c r="M25" s="28" t="s">
        <v>299</v>
      </c>
      <c r="N25" s="31" t="s">
        <v>300</v>
      </c>
      <c r="O25" s="30">
        <v>45170</v>
      </c>
      <c r="P25" s="30">
        <v>45444</v>
      </c>
      <c r="Q25" s="12" t="s">
        <v>74</v>
      </c>
      <c r="R25" s="12" t="s">
        <v>295</v>
      </c>
      <c r="S25" s="12" t="s">
        <v>79</v>
      </c>
      <c r="T25" s="32" t="s">
        <v>301</v>
      </c>
      <c r="U25" s="32"/>
      <c r="V25" s="15">
        <v>0</v>
      </c>
      <c r="W25" s="12" t="s">
        <v>36</v>
      </c>
      <c r="X25" s="12" t="s">
        <v>42</v>
      </c>
      <c r="Y25" s="13"/>
      <c r="Z25" s="13">
        <v>0</v>
      </c>
      <c r="AA25" s="13"/>
      <c r="AB25" s="33">
        <f t="shared" ref="AB25:AB30" si="2">YEAR(F25)</f>
        <v>2023</v>
      </c>
      <c r="AC25" s="34">
        <f ca="1">NETWORKDAYS(P25,TODAY(),param!$B$2:$B$76)</f>
        <v>77</v>
      </c>
      <c r="AD25" s="34" t="str">
        <f ca="1">IF(AC25&lt;0,IF(AC25*-1&lt;50,"PROXIMA A VENCER","DENTRO DE TERMINOS"),"VENCIDA")</f>
        <v>VENCIDA</v>
      </c>
      <c r="AE25" s="35">
        <f>WORKDAY(P25,-50,param!$B$2:$B$76)</f>
        <v>45369</v>
      </c>
    </row>
    <row r="26" spans="1:31" ht="80.099999999999994" customHeight="1" x14ac:dyDescent="0.25">
      <c r="A26" s="28" t="s">
        <v>10</v>
      </c>
      <c r="B26" s="12"/>
      <c r="C26" s="28" t="s">
        <v>20</v>
      </c>
      <c r="D26" s="77" t="s">
        <v>218</v>
      </c>
      <c r="E26" s="28" t="s">
        <v>219</v>
      </c>
      <c r="F26" s="30">
        <v>45061</v>
      </c>
      <c r="G26" s="28" t="s">
        <v>220</v>
      </c>
      <c r="H26" s="28" t="s">
        <v>216</v>
      </c>
      <c r="I26" s="28" t="s">
        <v>302</v>
      </c>
      <c r="J26" s="12">
        <v>3</v>
      </c>
      <c r="K26" s="28" t="s">
        <v>221</v>
      </c>
      <c r="L26" s="12" t="s">
        <v>12</v>
      </c>
      <c r="M26" s="28" t="s">
        <v>217</v>
      </c>
      <c r="N26" s="40" t="s">
        <v>124</v>
      </c>
      <c r="O26" s="30">
        <v>45051</v>
      </c>
      <c r="P26" s="30">
        <v>45107</v>
      </c>
      <c r="Q26" s="12" t="s">
        <v>59</v>
      </c>
      <c r="R26" s="1" t="s">
        <v>259</v>
      </c>
      <c r="S26" s="1" t="s">
        <v>79</v>
      </c>
      <c r="T26" s="32" t="s">
        <v>303</v>
      </c>
      <c r="U26" s="28" t="s">
        <v>252</v>
      </c>
      <c r="V26" s="15">
        <v>1</v>
      </c>
      <c r="W26" s="12" t="s">
        <v>13</v>
      </c>
      <c r="X26" s="12" t="s">
        <v>42</v>
      </c>
      <c r="Y26" s="13">
        <v>0</v>
      </c>
      <c r="Z26" s="13">
        <v>1</v>
      </c>
      <c r="AA26" s="13"/>
      <c r="AB26" s="33">
        <f t="shared" si="2"/>
        <v>2023</v>
      </c>
      <c r="AC26" s="34">
        <f ca="1">NETWORKDAYS(P26,TODAY(),param!$B$2:$B$76)</f>
        <v>302</v>
      </c>
      <c r="AD26" s="34" t="str">
        <f ca="1">IF(AC26&lt;0,IF(AC26*-1&lt;50,"PROXIMA A VENCER","DENTRO DE TERMINOS"),"VENCIDA")</f>
        <v>VENCIDA</v>
      </c>
      <c r="AE26" s="35">
        <f>WORKDAY(P26,-50,param!$B$2:$B$76)</f>
        <v>45033</v>
      </c>
    </row>
    <row r="27" spans="1:31" ht="80.099999999999994" customHeight="1" x14ac:dyDescent="0.25">
      <c r="A27" s="12" t="s">
        <v>10</v>
      </c>
      <c r="B27" s="12" t="s">
        <v>304</v>
      </c>
      <c r="C27" s="28" t="s">
        <v>261</v>
      </c>
      <c r="D27" s="77" t="s">
        <v>305</v>
      </c>
      <c r="E27" s="28" t="s">
        <v>306</v>
      </c>
      <c r="F27" s="30">
        <v>45261</v>
      </c>
      <c r="G27" s="28" t="s">
        <v>307</v>
      </c>
      <c r="H27" s="28" t="s">
        <v>308</v>
      </c>
      <c r="I27" s="28" t="s">
        <v>309</v>
      </c>
      <c r="J27" s="12">
        <v>1</v>
      </c>
      <c r="K27" s="28" t="s">
        <v>310</v>
      </c>
      <c r="L27" s="12" t="s">
        <v>21</v>
      </c>
      <c r="M27" s="28" t="s">
        <v>311</v>
      </c>
      <c r="N27" s="40">
        <v>1</v>
      </c>
      <c r="O27" s="30">
        <v>45279</v>
      </c>
      <c r="P27" s="30">
        <v>45291</v>
      </c>
      <c r="Q27" s="12" t="s">
        <v>17</v>
      </c>
      <c r="R27" s="1" t="s">
        <v>312</v>
      </c>
      <c r="S27" s="1" t="s">
        <v>79</v>
      </c>
      <c r="T27" s="32" t="s">
        <v>313</v>
      </c>
      <c r="U27" s="28" t="s">
        <v>314</v>
      </c>
      <c r="V27" s="15">
        <v>1</v>
      </c>
      <c r="W27" s="12" t="s">
        <v>13</v>
      </c>
      <c r="X27" s="12" t="s">
        <v>42</v>
      </c>
      <c r="Y27" s="13">
        <v>1</v>
      </c>
      <c r="Z27" s="13">
        <v>1</v>
      </c>
      <c r="AA27" s="13"/>
      <c r="AB27" s="33">
        <f t="shared" si="2"/>
        <v>2023</v>
      </c>
      <c r="AC27" s="34">
        <f ca="1">NETWORKDAYS(P27,TODAY(),param!$B$2:$B$76)</f>
        <v>180</v>
      </c>
      <c r="AD27" s="34" t="str">
        <f ca="1">IF(AC27&lt;0,IF(AC27*-1&lt;50,"PROXIMA A VENCER","DENTRO DE TERMINOS"),"VENCIDA")</f>
        <v>VENCIDA</v>
      </c>
      <c r="AE27" s="35">
        <f>WORKDAY(P27,-50,param!$B$2:$B$76)</f>
        <v>45216</v>
      </c>
    </row>
    <row r="28" spans="1:31" ht="80.099999999999994" customHeight="1" x14ac:dyDescent="0.25">
      <c r="A28" s="12" t="s">
        <v>10</v>
      </c>
      <c r="B28" s="12" t="s">
        <v>315</v>
      </c>
      <c r="C28" s="28" t="s">
        <v>20</v>
      </c>
      <c r="D28" s="77" t="s">
        <v>305</v>
      </c>
      <c r="E28" s="28" t="s">
        <v>306</v>
      </c>
      <c r="F28" s="30">
        <v>45261</v>
      </c>
      <c r="G28" s="28" t="s">
        <v>307</v>
      </c>
      <c r="H28" s="28" t="s">
        <v>308</v>
      </c>
      <c r="I28" s="28" t="s">
        <v>309</v>
      </c>
      <c r="J28" s="12">
        <v>2</v>
      </c>
      <c r="K28" s="28" t="s">
        <v>316</v>
      </c>
      <c r="L28" s="12" t="s">
        <v>21</v>
      </c>
      <c r="M28" s="28" t="s">
        <v>317</v>
      </c>
      <c r="N28" s="40">
        <v>1</v>
      </c>
      <c r="O28" s="30">
        <v>45279</v>
      </c>
      <c r="P28" s="30">
        <v>45291</v>
      </c>
      <c r="Q28" s="12" t="s">
        <v>17</v>
      </c>
      <c r="R28" s="1" t="s">
        <v>312</v>
      </c>
      <c r="S28" s="1" t="s">
        <v>79</v>
      </c>
      <c r="T28" s="32" t="s">
        <v>318</v>
      </c>
      <c r="U28" s="28" t="s">
        <v>314</v>
      </c>
      <c r="V28" s="15">
        <v>1</v>
      </c>
      <c r="W28" s="12" t="s">
        <v>13</v>
      </c>
      <c r="X28" s="12" t="s">
        <v>42</v>
      </c>
      <c r="Y28" s="13">
        <v>1</v>
      </c>
      <c r="Z28" s="13">
        <v>1</v>
      </c>
      <c r="AA28" s="13"/>
      <c r="AB28" s="33">
        <f t="shared" si="2"/>
        <v>2023</v>
      </c>
      <c r="AC28" s="34">
        <f ca="1">NETWORKDAYS(P28,TODAY(),param!$B$2:$B$76)</f>
        <v>180</v>
      </c>
      <c r="AD28" s="34" t="str">
        <f ca="1">IF(AC28&lt;0,IF(AC28*-1&lt;50,"PROXIMA A VENCER","DENTRO DE TERMINOS"),"VENCIDA")</f>
        <v>VENCIDA</v>
      </c>
      <c r="AE28" s="35">
        <f>WORKDAY(P28,-50,param!$B$2:$B$76)</f>
        <v>45216</v>
      </c>
    </row>
    <row r="29" spans="1:31" ht="80.099999999999994" customHeight="1" x14ac:dyDescent="0.25">
      <c r="A29" s="12" t="s">
        <v>10</v>
      </c>
      <c r="B29" s="12" t="s">
        <v>319</v>
      </c>
      <c r="C29" s="28" t="s">
        <v>20</v>
      </c>
      <c r="D29" s="77" t="s">
        <v>305</v>
      </c>
      <c r="E29" s="28" t="s">
        <v>306</v>
      </c>
      <c r="F29" s="30">
        <v>45261</v>
      </c>
      <c r="G29" s="28" t="s">
        <v>307</v>
      </c>
      <c r="H29" s="28" t="s">
        <v>308</v>
      </c>
      <c r="I29" s="28" t="s">
        <v>309</v>
      </c>
      <c r="J29" s="12">
        <v>3</v>
      </c>
      <c r="K29" s="28" t="s">
        <v>320</v>
      </c>
      <c r="L29" s="12" t="s">
        <v>21</v>
      </c>
      <c r="M29" s="28" t="s">
        <v>321</v>
      </c>
      <c r="N29" s="40">
        <v>1</v>
      </c>
      <c r="O29" s="30">
        <v>45279</v>
      </c>
      <c r="P29" s="30">
        <v>45291</v>
      </c>
      <c r="Q29" s="12" t="s">
        <v>17</v>
      </c>
      <c r="R29" s="1" t="s">
        <v>312</v>
      </c>
      <c r="S29" s="1" t="s">
        <v>79</v>
      </c>
      <c r="T29" s="32" t="s">
        <v>322</v>
      </c>
      <c r="U29" s="28" t="s">
        <v>314</v>
      </c>
      <c r="V29" s="15">
        <v>1</v>
      </c>
      <c r="W29" s="12" t="s">
        <v>13</v>
      </c>
      <c r="X29" s="12" t="s">
        <v>42</v>
      </c>
      <c r="Y29" s="13">
        <v>1</v>
      </c>
      <c r="Z29" s="13">
        <v>1</v>
      </c>
      <c r="AA29" s="13"/>
      <c r="AB29" s="33">
        <f t="shared" si="2"/>
        <v>2023</v>
      </c>
      <c r="AC29" s="34">
        <f ca="1">NETWORKDAYS(P29,TODAY(),param!$B$2:$B$76)</f>
        <v>180</v>
      </c>
      <c r="AD29" s="34" t="str">
        <f ca="1">IF(AC29&lt;0,IF(AC29*-1&lt;50,"PROXIMA A VENCER","DENTRO DE TERMINOS"),"VENCIDA")</f>
        <v>VENCIDA</v>
      </c>
      <c r="AE29" s="35">
        <f>WORKDAY(P29,-50,param!$B$2:$B$76)</f>
        <v>45216</v>
      </c>
    </row>
    <row r="30" spans="1:31" ht="80.099999999999994" customHeight="1" x14ac:dyDescent="0.25">
      <c r="A30" s="12" t="s">
        <v>19</v>
      </c>
      <c r="B30" s="28" t="s">
        <v>323</v>
      </c>
      <c r="C30" s="28" t="s">
        <v>324</v>
      </c>
      <c r="D30" s="77" t="s">
        <v>325</v>
      </c>
      <c r="E30" s="28" t="s">
        <v>326</v>
      </c>
      <c r="F30" s="30">
        <v>45278</v>
      </c>
      <c r="G30" s="28" t="s">
        <v>327</v>
      </c>
      <c r="H30" s="28" t="s">
        <v>328</v>
      </c>
      <c r="I30" s="28" t="s">
        <v>329</v>
      </c>
      <c r="J30" s="12">
        <v>1</v>
      </c>
      <c r="K30" s="28" t="s">
        <v>330</v>
      </c>
      <c r="L30" s="12" t="s">
        <v>21</v>
      </c>
      <c r="M30" s="28" t="s">
        <v>331</v>
      </c>
      <c r="N30" s="42">
        <v>1</v>
      </c>
      <c r="O30" s="30">
        <v>45293</v>
      </c>
      <c r="P30" s="30">
        <v>45473</v>
      </c>
      <c r="Q30" s="12" t="s">
        <v>74</v>
      </c>
      <c r="R30" s="12" t="s">
        <v>295</v>
      </c>
      <c r="S30" s="1" t="s">
        <v>244</v>
      </c>
      <c r="T30" s="43" t="s">
        <v>332</v>
      </c>
      <c r="U30" s="28" t="s">
        <v>314</v>
      </c>
      <c r="V30" s="15">
        <v>0</v>
      </c>
      <c r="W30" s="12" t="s">
        <v>36</v>
      </c>
      <c r="X30" s="12" t="s">
        <v>42</v>
      </c>
      <c r="Y30" s="13"/>
      <c r="Z30" s="13"/>
      <c r="AA30" s="13"/>
      <c r="AB30" s="44">
        <f t="shared" si="2"/>
        <v>2023</v>
      </c>
      <c r="AC30" s="45"/>
      <c r="AD30" s="45"/>
      <c r="AE30" s="46"/>
    </row>
    <row r="31" spans="1:31" ht="80.099999999999994" customHeight="1" x14ac:dyDescent="0.25">
      <c r="A31" s="12" t="s">
        <v>27</v>
      </c>
      <c r="B31" s="28" t="s">
        <v>333</v>
      </c>
      <c r="C31" s="28" t="s">
        <v>334</v>
      </c>
      <c r="D31" s="77" t="s">
        <v>325</v>
      </c>
      <c r="E31" s="28" t="s">
        <v>335</v>
      </c>
      <c r="F31" s="30">
        <v>45168</v>
      </c>
      <c r="G31" s="28" t="s">
        <v>336</v>
      </c>
      <c r="H31" s="28" t="s">
        <v>337</v>
      </c>
      <c r="I31" s="28" t="s">
        <v>338</v>
      </c>
      <c r="J31" s="12">
        <v>1</v>
      </c>
      <c r="K31" s="28" t="s">
        <v>339</v>
      </c>
      <c r="L31" s="12" t="s">
        <v>21</v>
      </c>
      <c r="M31" s="28" t="s">
        <v>340</v>
      </c>
      <c r="N31" s="40" t="s">
        <v>341</v>
      </c>
      <c r="O31" s="30">
        <v>45288</v>
      </c>
      <c r="P31" s="30">
        <v>45345</v>
      </c>
      <c r="Q31" s="12" t="s">
        <v>17</v>
      </c>
      <c r="R31" s="1" t="s">
        <v>312</v>
      </c>
      <c r="S31" s="1" t="s">
        <v>79</v>
      </c>
      <c r="T31" s="32" t="s">
        <v>342</v>
      </c>
      <c r="U31" s="28" t="s">
        <v>314</v>
      </c>
      <c r="V31" s="15">
        <v>0</v>
      </c>
      <c r="W31" s="12" t="s">
        <v>36</v>
      </c>
      <c r="X31" s="12" t="s">
        <v>42</v>
      </c>
      <c r="Y31" s="18"/>
      <c r="Z31" s="18">
        <v>0</v>
      </c>
      <c r="AA31" s="10"/>
    </row>
    <row r="32" spans="1:31" ht="80.099999999999994" customHeight="1" x14ac:dyDescent="0.25">
      <c r="A32" s="12" t="s">
        <v>27</v>
      </c>
      <c r="B32" s="28" t="s">
        <v>333</v>
      </c>
      <c r="C32" s="28" t="s">
        <v>334</v>
      </c>
      <c r="D32" s="77" t="s">
        <v>325</v>
      </c>
      <c r="E32" s="28" t="s">
        <v>335</v>
      </c>
      <c r="F32" s="30">
        <v>45168</v>
      </c>
      <c r="G32" s="28" t="s">
        <v>336</v>
      </c>
      <c r="H32" s="28" t="s">
        <v>337</v>
      </c>
      <c r="I32" s="28" t="s">
        <v>338</v>
      </c>
      <c r="J32" s="12">
        <v>2</v>
      </c>
      <c r="K32" s="28" t="s">
        <v>343</v>
      </c>
      <c r="L32" s="12" t="s">
        <v>21</v>
      </c>
      <c r="M32" s="28" t="s">
        <v>344</v>
      </c>
      <c r="N32" s="40" t="s">
        <v>341</v>
      </c>
      <c r="O32" s="30">
        <v>45288</v>
      </c>
      <c r="P32" s="30">
        <v>45351</v>
      </c>
      <c r="Q32" s="12" t="s">
        <v>17</v>
      </c>
      <c r="R32" s="1" t="s">
        <v>312</v>
      </c>
      <c r="S32" s="1" t="s">
        <v>79</v>
      </c>
      <c r="T32" s="32" t="s">
        <v>345</v>
      </c>
      <c r="U32" s="28" t="s">
        <v>314</v>
      </c>
      <c r="V32" s="15">
        <v>0</v>
      </c>
      <c r="W32" s="12" t="s">
        <v>36</v>
      </c>
      <c r="X32" s="12" t="s">
        <v>42</v>
      </c>
      <c r="Y32" s="18"/>
      <c r="Z32" s="18">
        <v>0</v>
      </c>
      <c r="AA32" s="10"/>
    </row>
    <row r="33" spans="1:27" ht="80.099999999999994" customHeight="1" x14ac:dyDescent="0.25">
      <c r="A33" s="12" t="s">
        <v>27</v>
      </c>
      <c r="B33" s="28" t="s">
        <v>333</v>
      </c>
      <c r="C33" s="28" t="s">
        <v>334</v>
      </c>
      <c r="D33" s="77" t="s">
        <v>325</v>
      </c>
      <c r="E33" s="28" t="s">
        <v>335</v>
      </c>
      <c r="F33" s="30">
        <v>45168</v>
      </c>
      <c r="G33" s="28" t="s">
        <v>336</v>
      </c>
      <c r="H33" s="28" t="s">
        <v>337</v>
      </c>
      <c r="I33" s="28" t="s">
        <v>338</v>
      </c>
      <c r="J33" s="12">
        <v>3</v>
      </c>
      <c r="K33" s="28" t="s">
        <v>346</v>
      </c>
      <c r="L33" s="12" t="s">
        <v>21</v>
      </c>
      <c r="M33" s="28" t="s">
        <v>347</v>
      </c>
      <c r="N33" s="40" t="s">
        <v>341</v>
      </c>
      <c r="O33" s="30">
        <v>45288</v>
      </c>
      <c r="P33" s="30">
        <v>45356</v>
      </c>
      <c r="Q33" s="12" t="s">
        <v>17</v>
      </c>
      <c r="R33" s="1" t="s">
        <v>312</v>
      </c>
      <c r="S33" s="1" t="s">
        <v>79</v>
      </c>
      <c r="T33" s="32" t="s">
        <v>348</v>
      </c>
      <c r="U33" s="28" t="s">
        <v>314</v>
      </c>
      <c r="V33" s="15">
        <v>0</v>
      </c>
      <c r="W33" s="12" t="s">
        <v>36</v>
      </c>
      <c r="X33" s="12" t="s">
        <v>42</v>
      </c>
      <c r="Y33" s="18"/>
      <c r="Z33" s="18">
        <v>0</v>
      </c>
      <c r="AA33" s="10"/>
    </row>
    <row r="34" spans="1:27" ht="80.099999999999994" customHeight="1" x14ac:dyDescent="0.25">
      <c r="A34" s="12" t="s">
        <v>19</v>
      </c>
      <c r="B34" s="28" t="s">
        <v>323</v>
      </c>
      <c r="C34" s="28" t="s">
        <v>324</v>
      </c>
      <c r="D34" s="77" t="s">
        <v>349</v>
      </c>
      <c r="E34" s="28" t="s">
        <v>350</v>
      </c>
      <c r="F34" s="30">
        <v>45278</v>
      </c>
      <c r="G34" s="28" t="s">
        <v>351</v>
      </c>
      <c r="H34" s="28" t="s">
        <v>352</v>
      </c>
      <c r="I34" s="28" t="s">
        <v>353</v>
      </c>
      <c r="J34" s="12">
        <v>1</v>
      </c>
      <c r="K34" s="28" t="s">
        <v>354</v>
      </c>
      <c r="L34" s="12" t="s">
        <v>21</v>
      </c>
      <c r="M34" s="28" t="s">
        <v>355</v>
      </c>
      <c r="N34" s="42">
        <v>4</v>
      </c>
      <c r="O34" s="30">
        <v>45293</v>
      </c>
      <c r="P34" s="30">
        <v>45657</v>
      </c>
      <c r="Q34" s="12" t="s">
        <v>74</v>
      </c>
      <c r="R34" s="1" t="s">
        <v>356</v>
      </c>
      <c r="S34" s="1" t="s">
        <v>79</v>
      </c>
      <c r="T34" s="43" t="s">
        <v>357</v>
      </c>
      <c r="U34" s="28" t="s">
        <v>358</v>
      </c>
      <c r="V34" s="15">
        <v>0</v>
      </c>
      <c r="W34" s="12" t="s">
        <v>36</v>
      </c>
      <c r="X34" s="12" t="s">
        <v>14</v>
      </c>
      <c r="Y34" s="18"/>
      <c r="Z34" s="18"/>
      <c r="AA34" s="10"/>
    </row>
    <row r="35" spans="1:27" ht="80.099999999999994" customHeight="1" x14ac:dyDescent="0.25">
      <c r="A35" s="12" t="s">
        <v>27</v>
      </c>
      <c r="B35" s="28" t="s">
        <v>333</v>
      </c>
      <c r="C35" s="28" t="s">
        <v>334</v>
      </c>
      <c r="D35" s="77" t="s">
        <v>349</v>
      </c>
      <c r="E35" s="28" t="s">
        <v>359</v>
      </c>
      <c r="F35" s="30">
        <v>45168</v>
      </c>
      <c r="G35" s="28" t="s">
        <v>360</v>
      </c>
      <c r="H35" s="28" t="s">
        <v>361</v>
      </c>
      <c r="I35" s="28" t="s">
        <v>338</v>
      </c>
      <c r="J35" s="12">
        <v>1</v>
      </c>
      <c r="K35" s="28" t="s">
        <v>362</v>
      </c>
      <c r="L35" s="12" t="s">
        <v>21</v>
      </c>
      <c r="M35" s="28" t="s">
        <v>363</v>
      </c>
      <c r="N35" s="40" t="s">
        <v>364</v>
      </c>
      <c r="O35" s="30">
        <v>45288</v>
      </c>
      <c r="P35" s="30">
        <v>45308</v>
      </c>
      <c r="Q35" s="12" t="s">
        <v>17</v>
      </c>
      <c r="R35" s="1" t="s">
        <v>312</v>
      </c>
      <c r="S35" s="1" t="s">
        <v>79</v>
      </c>
      <c r="T35" s="32" t="s">
        <v>365</v>
      </c>
      <c r="U35" s="28" t="s">
        <v>314</v>
      </c>
      <c r="V35" s="15">
        <v>0</v>
      </c>
      <c r="W35" s="12" t="s">
        <v>36</v>
      </c>
      <c r="X35" s="12" t="s">
        <v>42</v>
      </c>
      <c r="Y35" s="18"/>
      <c r="Z35" s="18">
        <v>0</v>
      </c>
      <c r="AA35" s="10"/>
    </row>
    <row r="36" spans="1:27" ht="80.099999999999994" customHeight="1" x14ac:dyDescent="0.25">
      <c r="A36" s="12" t="s">
        <v>19</v>
      </c>
      <c r="B36" s="28" t="s">
        <v>323</v>
      </c>
      <c r="C36" s="28" t="s">
        <v>324</v>
      </c>
      <c r="D36" s="77" t="s">
        <v>366</v>
      </c>
      <c r="E36" s="28" t="s">
        <v>367</v>
      </c>
      <c r="F36" s="30">
        <v>45278</v>
      </c>
      <c r="G36" s="28" t="s">
        <v>368</v>
      </c>
      <c r="H36" s="28" t="s">
        <v>369</v>
      </c>
      <c r="I36" s="28" t="s">
        <v>353</v>
      </c>
      <c r="J36" s="12">
        <v>1</v>
      </c>
      <c r="K36" s="28" t="s">
        <v>370</v>
      </c>
      <c r="L36" s="12" t="s">
        <v>21</v>
      </c>
      <c r="M36" s="28" t="s">
        <v>371</v>
      </c>
      <c r="N36" s="42">
        <v>2</v>
      </c>
      <c r="O36" s="30">
        <v>45293</v>
      </c>
      <c r="P36" s="30">
        <v>45657</v>
      </c>
      <c r="Q36" s="12" t="s">
        <v>74</v>
      </c>
      <c r="R36" s="12" t="s">
        <v>295</v>
      </c>
      <c r="S36" s="1" t="s">
        <v>356</v>
      </c>
      <c r="T36" s="43" t="s">
        <v>357</v>
      </c>
      <c r="U36" s="28" t="s">
        <v>314</v>
      </c>
      <c r="V36" s="15">
        <v>0</v>
      </c>
      <c r="W36" s="12" t="s">
        <v>36</v>
      </c>
      <c r="X36" s="12" t="s">
        <v>14</v>
      </c>
      <c r="Y36" s="18"/>
      <c r="Z36" s="18"/>
      <c r="AA36" s="10"/>
    </row>
    <row r="37" spans="1:27" ht="80.099999999999994" customHeight="1" x14ac:dyDescent="0.25">
      <c r="A37" s="12" t="s">
        <v>19</v>
      </c>
      <c r="B37" s="28" t="s">
        <v>323</v>
      </c>
      <c r="C37" s="28" t="s">
        <v>324</v>
      </c>
      <c r="D37" s="77" t="s">
        <v>366</v>
      </c>
      <c r="E37" s="28" t="s">
        <v>367</v>
      </c>
      <c r="F37" s="30">
        <v>45278</v>
      </c>
      <c r="G37" s="28" t="s">
        <v>368</v>
      </c>
      <c r="H37" s="28" t="s">
        <v>369</v>
      </c>
      <c r="I37" s="28" t="s">
        <v>353</v>
      </c>
      <c r="J37" s="12">
        <v>2</v>
      </c>
      <c r="K37" s="28" t="s">
        <v>372</v>
      </c>
      <c r="L37" s="12" t="s">
        <v>373</v>
      </c>
      <c r="M37" s="28" t="s">
        <v>374</v>
      </c>
      <c r="N37" s="16">
        <v>12</v>
      </c>
      <c r="O37" s="17">
        <v>45300</v>
      </c>
      <c r="P37" s="17">
        <v>45657</v>
      </c>
      <c r="Q37" s="12" t="s">
        <v>74</v>
      </c>
      <c r="R37" s="12" t="s">
        <v>295</v>
      </c>
      <c r="S37" s="1" t="s">
        <v>356</v>
      </c>
      <c r="T37" s="43" t="s">
        <v>375</v>
      </c>
      <c r="U37" s="28" t="s">
        <v>314</v>
      </c>
      <c r="V37" s="15">
        <v>0</v>
      </c>
      <c r="W37" s="12" t="s">
        <v>36</v>
      </c>
      <c r="X37" s="12" t="s">
        <v>14</v>
      </c>
      <c r="Y37" s="18"/>
      <c r="Z37" s="18"/>
      <c r="AA37" s="10"/>
    </row>
    <row r="38" spans="1:27" ht="80.099999999999994" customHeight="1" x14ac:dyDescent="0.25">
      <c r="A38" s="12" t="s">
        <v>27</v>
      </c>
      <c r="B38" s="28" t="s">
        <v>333</v>
      </c>
      <c r="C38" s="28" t="s">
        <v>334</v>
      </c>
      <c r="D38" s="77" t="s">
        <v>366</v>
      </c>
      <c r="E38" s="28" t="s">
        <v>376</v>
      </c>
      <c r="F38" s="30">
        <v>45168</v>
      </c>
      <c r="G38" s="28" t="s">
        <v>377</v>
      </c>
      <c r="H38" s="28" t="s">
        <v>378</v>
      </c>
      <c r="I38" s="28" t="s">
        <v>338</v>
      </c>
      <c r="J38" s="12">
        <v>1</v>
      </c>
      <c r="K38" s="28" t="s">
        <v>379</v>
      </c>
      <c r="L38" s="12" t="s">
        <v>21</v>
      </c>
      <c r="M38" s="28" t="s">
        <v>380</v>
      </c>
      <c r="N38" s="40" t="s">
        <v>381</v>
      </c>
      <c r="O38" s="30">
        <v>45288</v>
      </c>
      <c r="P38" s="30">
        <v>45316</v>
      </c>
      <c r="Q38" s="12" t="s">
        <v>17</v>
      </c>
      <c r="R38" s="1" t="s">
        <v>312</v>
      </c>
      <c r="S38" s="1" t="s">
        <v>79</v>
      </c>
      <c r="T38" s="32" t="s">
        <v>382</v>
      </c>
      <c r="U38" s="28" t="s">
        <v>314</v>
      </c>
      <c r="V38" s="15">
        <v>0</v>
      </c>
      <c r="W38" s="12" t="s">
        <v>36</v>
      </c>
      <c r="X38" s="12" t="s">
        <v>42</v>
      </c>
      <c r="Y38" s="18"/>
      <c r="Z38" s="18">
        <v>0</v>
      </c>
      <c r="AA38" s="10"/>
    </row>
    <row r="39" spans="1:27" ht="80.099999999999994" customHeight="1" x14ac:dyDescent="0.25">
      <c r="A39" s="12" t="s">
        <v>27</v>
      </c>
      <c r="B39" s="28" t="s">
        <v>333</v>
      </c>
      <c r="C39" s="28" t="s">
        <v>334</v>
      </c>
      <c r="D39" s="77" t="s">
        <v>366</v>
      </c>
      <c r="E39" s="28" t="s">
        <v>376</v>
      </c>
      <c r="F39" s="30">
        <v>45168</v>
      </c>
      <c r="G39" s="28" t="s">
        <v>377</v>
      </c>
      <c r="H39" s="28" t="s">
        <v>378</v>
      </c>
      <c r="I39" s="28" t="s">
        <v>338</v>
      </c>
      <c r="J39" s="12">
        <v>2</v>
      </c>
      <c r="K39" s="28" t="s">
        <v>379</v>
      </c>
      <c r="L39" s="12" t="s">
        <v>21</v>
      </c>
      <c r="M39" s="28" t="s">
        <v>383</v>
      </c>
      <c r="N39" s="40" t="s">
        <v>384</v>
      </c>
      <c r="O39" s="30">
        <v>45288</v>
      </c>
      <c r="P39" s="30">
        <v>45316</v>
      </c>
      <c r="Q39" s="12" t="s">
        <v>17</v>
      </c>
      <c r="R39" s="1" t="s">
        <v>312</v>
      </c>
      <c r="S39" s="1" t="s">
        <v>79</v>
      </c>
      <c r="T39" s="32" t="s">
        <v>385</v>
      </c>
      <c r="U39" s="28" t="s">
        <v>314</v>
      </c>
      <c r="V39" s="15">
        <v>0</v>
      </c>
      <c r="W39" s="12" t="s">
        <v>36</v>
      </c>
      <c r="X39" s="12" t="s">
        <v>42</v>
      </c>
      <c r="Y39" s="18"/>
      <c r="Z39" s="18">
        <v>0</v>
      </c>
      <c r="AA39" s="10"/>
    </row>
    <row r="40" spans="1:27" ht="80.099999999999994" customHeight="1" x14ac:dyDescent="0.25">
      <c r="A40" s="12" t="s">
        <v>19</v>
      </c>
      <c r="B40" s="28" t="s">
        <v>323</v>
      </c>
      <c r="C40" s="28" t="s">
        <v>324</v>
      </c>
      <c r="D40" s="77" t="s">
        <v>386</v>
      </c>
      <c r="E40" s="28" t="s">
        <v>387</v>
      </c>
      <c r="F40" s="30">
        <v>45278</v>
      </c>
      <c r="G40" s="47" t="s">
        <v>388</v>
      </c>
      <c r="H40" s="47" t="s">
        <v>389</v>
      </c>
      <c r="I40" s="28" t="s">
        <v>353</v>
      </c>
      <c r="J40" s="12">
        <v>1</v>
      </c>
      <c r="K40" s="28" t="s">
        <v>390</v>
      </c>
      <c r="L40" s="12" t="s">
        <v>373</v>
      </c>
      <c r="M40" s="28" t="s">
        <v>391</v>
      </c>
      <c r="N40" s="16">
        <v>1</v>
      </c>
      <c r="O40" s="17">
        <v>45293</v>
      </c>
      <c r="P40" s="17">
        <v>45656</v>
      </c>
      <c r="Q40" s="12" t="s">
        <v>74</v>
      </c>
      <c r="R40" s="1" t="s">
        <v>392</v>
      </c>
      <c r="S40" s="1" t="s">
        <v>79</v>
      </c>
      <c r="T40" s="43" t="s">
        <v>393</v>
      </c>
      <c r="U40" s="28" t="s">
        <v>314</v>
      </c>
      <c r="V40" s="15">
        <v>0</v>
      </c>
      <c r="W40" s="12" t="s">
        <v>36</v>
      </c>
      <c r="X40" s="12" t="s">
        <v>14</v>
      </c>
      <c r="Y40" s="18"/>
      <c r="Z40" s="18"/>
      <c r="AA40" s="10"/>
    </row>
    <row r="41" spans="1:27" ht="80.099999999999994" customHeight="1" x14ac:dyDescent="0.25">
      <c r="A41" s="12" t="s">
        <v>19</v>
      </c>
      <c r="B41" s="28" t="s">
        <v>323</v>
      </c>
      <c r="C41" s="28" t="s">
        <v>324</v>
      </c>
      <c r="D41" s="77" t="s">
        <v>386</v>
      </c>
      <c r="E41" s="28" t="s">
        <v>387</v>
      </c>
      <c r="F41" s="30">
        <v>45278</v>
      </c>
      <c r="G41" s="47" t="s">
        <v>388</v>
      </c>
      <c r="H41" s="47" t="s">
        <v>389</v>
      </c>
      <c r="I41" s="28" t="s">
        <v>353</v>
      </c>
      <c r="J41" s="12">
        <v>2</v>
      </c>
      <c r="K41" s="28" t="s">
        <v>394</v>
      </c>
      <c r="L41" s="12" t="s">
        <v>373</v>
      </c>
      <c r="M41" s="28" t="s">
        <v>395</v>
      </c>
      <c r="N41" s="16">
        <v>1</v>
      </c>
      <c r="O41" s="17">
        <v>45292</v>
      </c>
      <c r="P41" s="17">
        <v>45656</v>
      </c>
      <c r="Q41" s="12" t="s">
        <v>74</v>
      </c>
      <c r="R41" s="1" t="s">
        <v>392</v>
      </c>
      <c r="S41" s="1" t="s">
        <v>79</v>
      </c>
      <c r="T41" s="43" t="s">
        <v>375</v>
      </c>
      <c r="U41" s="28" t="s">
        <v>314</v>
      </c>
      <c r="V41" s="15">
        <v>0</v>
      </c>
      <c r="W41" s="12" t="s">
        <v>36</v>
      </c>
      <c r="X41" s="12" t="s">
        <v>14</v>
      </c>
      <c r="Y41" s="18"/>
      <c r="Z41" s="18"/>
      <c r="AA41" s="10"/>
    </row>
    <row r="42" spans="1:27" ht="80.099999999999994" customHeight="1" x14ac:dyDescent="0.25">
      <c r="A42" s="12" t="s">
        <v>19</v>
      </c>
      <c r="B42" s="28" t="s">
        <v>323</v>
      </c>
      <c r="C42" s="28" t="s">
        <v>324</v>
      </c>
      <c r="D42" s="77" t="s">
        <v>386</v>
      </c>
      <c r="E42" s="28" t="s">
        <v>387</v>
      </c>
      <c r="F42" s="30">
        <v>45278</v>
      </c>
      <c r="G42" s="47" t="s">
        <v>388</v>
      </c>
      <c r="H42" s="47" t="s">
        <v>389</v>
      </c>
      <c r="I42" s="28" t="s">
        <v>353</v>
      </c>
      <c r="J42" s="12">
        <v>3</v>
      </c>
      <c r="K42" s="28" t="s">
        <v>396</v>
      </c>
      <c r="L42" s="12" t="s">
        <v>373</v>
      </c>
      <c r="M42" s="28" t="s">
        <v>397</v>
      </c>
      <c r="N42" s="16">
        <v>1</v>
      </c>
      <c r="O42" s="48">
        <v>45292</v>
      </c>
      <c r="P42" s="48">
        <v>45656</v>
      </c>
      <c r="Q42" s="12" t="s">
        <v>74</v>
      </c>
      <c r="R42" s="1" t="s">
        <v>392</v>
      </c>
      <c r="S42" s="1" t="s">
        <v>79</v>
      </c>
      <c r="T42" s="43" t="s">
        <v>393</v>
      </c>
      <c r="U42" s="28" t="s">
        <v>314</v>
      </c>
      <c r="V42" s="15">
        <v>0</v>
      </c>
      <c r="W42" s="12" t="s">
        <v>36</v>
      </c>
      <c r="X42" s="12" t="s">
        <v>14</v>
      </c>
      <c r="Y42" s="18"/>
      <c r="Z42" s="18"/>
      <c r="AA42" s="10"/>
    </row>
    <row r="43" spans="1:27" ht="80.099999999999994" customHeight="1" x14ac:dyDescent="0.25">
      <c r="A43" s="12" t="s">
        <v>27</v>
      </c>
      <c r="B43" s="28" t="s">
        <v>333</v>
      </c>
      <c r="C43" s="28" t="s">
        <v>334</v>
      </c>
      <c r="D43" s="77" t="s">
        <v>386</v>
      </c>
      <c r="E43" s="28" t="s">
        <v>398</v>
      </c>
      <c r="F43" s="30">
        <v>45168</v>
      </c>
      <c r="G43" s="28" t="s">
        <v>399</v>
      </c>
      <c r="H43" s="28" t="s">
        <v>400</v>
      </c>
      <c r="I43" s="28" t="s">
        <v>338</v>
      </c>
      <c r="J43" s="12">
        <v>1</v>
      </c>
      <c r="K43" s="28" t="s">
        <v>401</v>
      </c>
      <c r="L43" s="12" t="s">
        <v>21</v>
      </c>
      <c r="M43" s="28" t="s">
        <v>402</v>
      </c>
      <c r="N43" s="40" t="s">
        <v>403</v>
      </c>
      <c r="O43" s="30">
        <v>45288</v>
      </c>
      <c r="P43" s="30">
        <v>45370</v>
      </c>
      <c r="Q43" s="12" t="s">
        <v>17</v>
      </c>
      <c r="R43" s="1" t="s">
        <v>312</v>
      </c>
      <c r="S43" s="1" t="s">
        <v>79</v>
      </c>
      <c r="T43" s="32" t="s">
        <v>404</v>
      </c>
      <c r="U43" s="28" t="s">
        <v>314</v>
      </c>
      <c r="V43" s="15">
        <v>1</v>
      </c>
      <c r="W43" s="12" t="s">
        <v>13</v>
      </c>
      <c r="X43" s="12" t="s">
        <v>14</v>
      </c>
      <c r="Y43" s="13">
        <v>1</v>
      </c>
      <c r="Z43" s="13">
        <v>1</v>
      </c>
      <c r="AA43" s="10"/>
    </row>
    <row r="44" spans="1:27" ht="80.099999999999994" customHeight="1" x14ac:dyDescent="0.25">
      <c r="A44" s="12" t="s">
        <v>27</v>
      </c>
      <c r="B44" s="28" t="s">
        <v>333</v>
      </c>
      <c r="C44" s="28" t="s">
        <v>334</v>
      </c>
      <c r="D44" s="77" t="s">
        <v>386</v>
      </c>
      <c r="E44" s="28" t="s">
        <v>398</v>
      </c>
      <c r="F44" s="30">
        <v>45168</v>
      </c>
      <c r="G44" s="28" t="s">
        <v>399</v>
      </c>
      <c r="H44" s="28" t="s">
        <v>400</v>
      </c>
      <c r="I44" s="28" t="s">
        <v>338</v>
      </c>
      <c r="J44" s="12">
        <v>2</v>
      </c>
      <c r="K44" s="28" t="s">
        <v>405</v>
      </c>
      <c r="L44" s="12" t="s">
        <v>21</v>
      </c>
      <c r="M44" s="28" t="s">
        <v>406</v>
      </c>
      <c r="N44" s="40" t="s">
        <v>99</v>
      </c>
      <c r="O44" s="30">
        <v>45288</v>
      </c>
      <c r="P44" s="30">
        <v>45370</v>
      </c>
      <c r="Q44" s="12" t="s">
        <v>17</v>
      </c>
      <c r="R44" s="1" t="s">
        <v>312</v>
      </c>
      <c r="S44" s="1" t="s">
        <v>79</v>
      </c>
      <c r="T44" s="32" t="s">
        <v>407</v>
      </c>
      <c r="U44" s="28" t="s">
        <v>314</v>
      </c>
      <c r="V44" s="15">
        <v>1</v>
      </c>
      <c r="W44" s="12" t="s">
        <v>13</v>
      </c>
      <c r="X44" s="12" t="s">
        <v>14</v>
      </c>
      <c r="Y44" s="13">
        <v>1</v>
      </c>
      <c r="Z44" s="13">
        <v>1</v>
      </c>
      <c r="AA44" s="10"/>
    </row>
    <row r="45" spans="1:27" ht="80.099999999999994" customHeight="1" x14ac:dyDescent="0.25">
      <c r="A45" s="12" t="s">
        <v>19</v>
      </c>
      <c r="B45" s="28" t="s">
        <v>323</v>
      </c>
      <c r="C45" s="28" t="s">
        <v>324</v>
      </c>
      <c r="D45" s="77" t="s">
        <v>408</v>
      </c>
      <c r="E45" s="47" t="s">
        <v>409</v>
      </c>
      <c r="F45" s="30">
        <v>45278</v>
      </c>
      <c r="G45" s="47" t="s">
        <v>410</v>
      </c>
      <c r="H45" s="47" t="s">
        <v>411</v>
      </c>
      <c r="I45" s="28" t="s">
        <v>353</v>
      </c>
      <c r="J45" s="12">
        <v>1</v>
      </c>
      <c r="K45" s="28" t="s">
        <v>412</v>
      </c>
      <c r="L45" s="12" t="s">
        <v>373</v>
      </c>
      <c r="M45" s="28" t="s">
        <v>413</v>
      </c>
      <c r="N45" s="16">
        <v>1</v>
      </c>
      <c r="O45" s="48">
        <v>45293</v>
      </c>
      <c r="P45" s="48">
        <v>45656</v>
      </c>
      <c r="Q45" s="12" t="s">
        <v>74</v>
      </c>
      <c r="R45" s="1" t="s">
        <v>392</v>
      </c>
      <c r="S45" s="1" t="s">
        <v>79</v>
      </c>
      <c r="T45" s="43" t="s">
        <v>414</v>
      </c>
      <c r="U45" s="28" t="s">
        <v>314</v>
      </c>
      <c r="V45" s="15">
        <v>0</v>
      </c>
      <c r="W45" s="12" t="s">
        <v>36</v>
      </c>
      <c r="X45" s="12" t="s">
        <v>14</v>
      </c>
      <c r="Y45" s="18"/>
      <c r="Z45" s="18"/>
      <c r="AA45" s="10"/>
    </row>
    <row r="46" spans="1:27" ht="80.099999999999994" customHeight="1" x14ac:dyDescent="0.25">
      <c r="A46" s="12" t="s">
        <v>27</v>
      </c>
      <c r="B46" s="28" t="s">
        <v>333</v>
      </c>
      <c r="C46" s="28" t="s">
        <v>334</v>
      </c>
      <c r="D46" s="77" t="s">
        <v>408</v>
      </c>
      <c r="E46" s="28" t="s">
        <v>415</v>
      </c>
      <c r="F46" s="30">
        <v>45168</v>
      </c>
      <c r="G46" s="28" t="s">
        <v>416</v>
      </c>
      <c r="H46" s="28" t="s">
        <v>417</v>
      </c>
      <c r="I46" s="28" t="s">
        <v>338</v>
      </c>
      <c r="J46" s="12">
        <v>1</v>
      </c>
      <c r="K46" s="28" t="s">
        <v>418</v>
      </c>
      <c r="L46" s="12" t="s">
        <v>21</v>
      </c>
      <c r="M46" s="28" t="s">
        <v>419</v>
      </c>
      <c r="N46" s="40" t="s">
        <v>119</v>
      </c>
      <c r="O46" s="30">
        <v>45288</v>
      </c>
      <c r="P46" s="30">
        <v>45309</v>
      </c>
      <c r="Q46" s="12" t="s">
        <v>17</v>
      </c>
      <c r="R46" s="1" t="s">
        <v>312</v>
      </c>
      <c r="S46" s="1" t="s">
        <v>79</v>
      </c>
      <c r="T46" s="32" t="s">
        <v>420</v>
      </c>
      <c r="U46" s="28" t="s">
        <v>314</v>
      </c>
      <c r="V46" s="15">
        <v>0</v>
      </c>
      <c r="W46" s="12" t="s">
        <v>36</v>
      </c>
      <c r="X46" s="12" t="s">
        <v>42</v>
      </c>
      <c r="Y46" s="18"/>
      <c r="Z46" s="18">
        <v>0</v>
      </c>
      <c r="AA46" s="10"/>
    </row>
    <row r="47" spans="1:27" ht="80.099999999999994" customHeight="1" x14ac:dyDescent="0.25">
      <c r="A47" s="12" t="s">
        <v>19</v>
      </c>
      <c r="B47" s="28" t="s">
        <v>323</v>
      </c>
      <c r="C47" s="28" t="s">
        <v>324</v>
      </c>
      <c r="D47" s="77" t="s">
        <v>421</v>
      </c>
      <c r="E47" s="28" t="s">
        <v>422</v>
      </c>
      <c r="F47" s="30">
        <v>45278</v>
      </c>
      <c r="G47" s="47" t="s">
        <v>423</v>
      </c>
      <c r="H47" s="47" t="s">
        <v>424</v>
      </c>
      <c r="I47" s="28" t="s">
        <v>353</v>
      </c>
      <c r="J47" s="12">
        <v>1</v>
      </c>
      <c r="K47" s="28" t="s">
        <v>425</v>
      </c>
      <c r="L47" s="12" t="s">
        <v>373</v>
      </c>
      <c r="M47" s="28" t="s">
        <v>426</v>
      </c>
      <c r="N47" s="16">
        <v>2</v>
      </c>
      <c r="O47" s="48">
        <v>45293</v>
      </c>
      <c r="P47" s="48">
        <v>45657</v>
      </c>
      <c r="Q47" s="12" t="s">
        <v>74</v>
      </c>
      <c r="R47" s="1" t="s">
        <v>392</v>
      </c>
      <c r="S47" s="1" t="s">
        <v>79</v>
      </c>
      <c r="T47" s="43" t="s">
        <v>427</v>
      </c>
      <c r="U47" s="28" t="s">
        <v>314</v>
      </c>
      <c r="V47" s="15">
        <v>0</v>
      </c>
      <c r="W47" s="12" t="s">
        <v>36</v>
      </c>
      <c r="X47" s="12" t="s">
        <v>14</v>
      </c>
      <c r="Y47" s="18"/>
      <c r="Z47" s="18"/>
      <c r="AA47" s="10"/>
    </row>
    <row r="48" spans="1:27" ht="80.099999999999994" customHeight="1" x14ac:dyDescent="0.25">
      <c r="A48" s="12" t="s">
        <v>27</v>
      </c>
      <c r="B48" s="28" t="s">
        <v>333</v>
      </c>
      <c r="C48" s="28" t="s">
        <v>334</v>
      </c>
      <c r="D48" s="77" t="s">
        <v>428</v>
      </c>
      <c r="E48" s="28" t="s">
        <v>429</v>
      </c>
      <c r="F48" s="30">
        <v>45168</v>
      </c>
      <c r="G48" s="28" t="s">
        <v>430</v>
      </c>
      <c r="H48" s="28" t="s">
        <v>431</v>
      </c>
      <c r="I48" s="28" t="s">
        <v>338</v>
      </c>
      <c r="J48" s="12">
        <v>1</v>
      </c>
      <c r="K48" s="28" t="s">
        <v>432</v>
      </c>
      <c r="L48" s="12" t="s">
        <v>21</v>
      </c>
      <c r="M48" s="28" t="s">
        <v>433</v>
      </c>
      <c r="N48" s="40" t="s">
        <v>125</v>
      </c>
      <c r="O48" s="30">
        <v>45288</v>
      </c>
      <c r="P48" s="30">
        <v>45313</v>
      </c>
      <c r="Q48" s="12" t="s">
        <v>17</v>
      </c>
      <c r="R48" s="1" t="s">
        <v>312</v>
      </c>
      <c r="S48" s="1" t="s">
        <v>79</v>
      </c>
      <c r="T48" s="32" t="s">
        <v>420</v>
      </c>
      <c r="U48" s="28" t="s">
        <v>314</v>
      </c>
      <c r="V48" s="15">
        <v>0</v>
      </c>
      <c r="W48" s="12" t="s">
        <v>36</v>
      </c>
      <c r="X48" s="12" t="s">
        <v>42</v>
      </c>
      <c r="Y48" s="18"/>
      <c r="Z48" s="18">
        <v>0</v>
      </c>
      <c r="AA48" s="10"/>
    </row>
    <row r="49" spans="1:27" ht="80.099999999999994" customHeight="1" x14ac:dyDescent="0.25">
      <c r="A49" s="12" t="s">
        <v>19</v>
      </c>
      <c r="B49" s="28" t="s">
        <v>323</v>
      </c>
      <c r="C49" s="28" t="s">
        <v>324</v>
      </c>
      <c r="D49" s="77" t="s">
        <v>434</v>
      </c>
      <c r="E49" s="28" t="s">
        <v>435</v>
      </c>
      <c r="F49" s="30">
        <v>45278</v>
      </c>
      <c r="G49" s="47" t="s">
        <v>436</v>
      </c>
      <c r="H49" s="47" t="s">
        <v>437</v>
      </c>
      <c r="I49" s="28" t="s">
        <v>353</v>
      </c>
      <c r="J49" s="12">
        <v>1</v>
      </c>
      <c r="K49" s="28" t="s">
        <v>438</v>
      </c>
      <c r="L49" s="12" t="s">
        <v>373</v>
      </c>
      <c r="M49" s="28" t="s">
        <v>439</v>
      </c>
      <c r="N49" s="16">
        <v>1</v>
      </c>
      <c r="O49" s="48">
        <v>45293</v>
      </c>
      <c r="P49" s="48">
        <v>45321</v>
      </c>
      <c r="Q49" s="12" t="s">
        <v>74</v>
      </c>
      <c r="R49" s="1" t="s">
        <v>392</v>
      </c>
      <c r="S49" s="1" t="s">
        <v>79</v>
      </c>
      <c r="T49" s="43" t="s">
        <v>440</v>
      </c>
      <c r="U49" s="28" t="s">
        <v>314</v>
      </c>
      <c r="V49" s="15">
        <v>0</v>
      </c>
      <c r="W49" s="12" t="s">
        <v>36</v>
      </c>
      <c r="X49" s="12" t="s">
        <v>42</v>
      </c>
      <c r="Y49" s="18"/>
      <c r="Z49" s="18"/>
      <c r="AA49" s="10"/>
    </row>
    <row r="50" spans="1:27" ht="80.099999999999994" customHeight="1" x14ac:dyDescent="0.25">
      <c r="A50" s="12" t="s">
        <v>27</v>
      </c>
      <c r="B50" s="28" t="s">
        <v>333</v>
      </c>
      <c r="C50" s="28" t="s">
        <v>334</v>
      </c>
      <c r="D50" s="77" t="s">
        <v>434</v>
      </c>
      <c r="E50" s="28" t="s">
        <v>441</v>
      </c>
      <c r="F50" s="30">
        <v>45168</v>
      </c>
      <c r="G50" s="28" t="s">
        <v>442</v>
      </c>
      <c r="H50" s="28" t="s">
        <v>443</v>
      </c>
      <c r="I50" s="28" t="s">
        <v>338</v>
      </c>
      <c r="J50" s="12">
        <v>1</v>
      </c>
      <c r="K50" s="28" t="s">
        <v>444</v>
      </c>
      <c r="L50" s="12" t="s">
        <v>21</v>
      </c>
      <c r="M50" s="28" t="s">
        <v>445</v>
      </c>
      <c r="N50" s="40" t="s">
        <v>446</v>
      </c>
      <c r="O50" s="30">
        <v>45288</v>
      </c>
      <c r="P50" s="30">
        <v>45363</v>
      </c>
      <c r="Q50" s="12" t="s">
        <v>17</v>
      </c>
      <c r="R50" s="1" t="s">
        <v>312</v>
      </c>
      <c r="S50" s="1" t="s">
        <v>79</v>
      </c>
      <c r="T50" s="32" t="s">
        <v>447</v>
      </c>
      <c r="U50" s="28" t="s">
        <v>314</v>
      </c>
      <c r="V50" s="15">
        <v>0</v>
      </c>
      <c r="W50" s="12" t="s">
        <v>36</v>
      </c>
      <c r="X50" s="12" t="s">
        <v>42</v>
      </c>
      <c r="Y50" s="18"/>
      <c r="Z50" s="18">
        <v>0</v>
      </c>
      <c r="AA50" s="10"/>
    </row>
    <row r="51" spans="1:27" ht="80.099999999999994" customHeight="1" x14ac:dyDescent="0.25">
      <c r="A51" s="12" t="s">
        <v>19</v>
      </c>
      <c r="B51" s="28" t="s">
        <v>323</v>
      </c>
      <c r="C51" s="28" t="s">
        <v>324</v>
      </c>
      <c r="D51" s="77" t="s">
        <v>448</v>
      </c>
      <c r="E51" s="28" t="s">
        <v>449</v>
      </c>
      <c r="F51" s="30">
        <v>45278</v>
      </c>
      <c r="G51" s="47" t="s">
        <v>450</v>
      </c>
      <c r="H51" s="47" t="s">
        <v>451</v>
      </c>
      <c r="I51" s="28" t="s">
        <v>353</v>
      </c>
      <c r="J51" s="12">
        <v>1</v>
      </c>
      <c r="K51" s="28" t="s">
        <v>452</v>
      </c>
      <c r="L51" s="12" t="s">
        <v>373</v>
      </c>
      <c r="M51" s="28" t="s">
        <v>453</v>
      </c>
      <c r="N51" s="49">
        <v>1</v>
      </c>
      <c r="O51" s="48">
        <v>45293</v>
      </c>
      <c r="P51" s="48">
        <v>45656</v>
      </c>
      <c r="Q51" s="12" t="s">
        <v>74</v>
      </c>
      <c r="R51" s="1" t="s">
        <v>392</v>
      </c>
      <c r="S51" s="1" t="s">
        <v>79</v>
      </c>
      <c r="T51" s="43" t="s">
        <v>393</v>
      </c>
      <c r="U51" s="28" t="s">
        <v>314</v>
      </c>
      <c r="V51" s="15">
        <v>0</v>
      </c>
      <c r="W51" s="12" t="s">
        <v>36</v>
      </c>
      <c r="X51" s="12" t="s">
        <v>14</v>
      </c>
      <c r="Y51" s="18"/>
      <c r="Z51" s="18"/>
      <c r="AA51" s="10"/>
    </row>
    <row r="52" spans="1:27" ht="80.099999999999994" customHeight="1" x14ac:dyDescent="0.25">
      <c r="A52" s="12" t="s">
        <v>19</v>
      </c>
      <c r="B52" s="28" t="s">
        <v>323</v>
      </c>
      <c r="C52" s="28" t="s">
        <v>324</v>
      </c>
      <c r="D52" s="77" t="s">
        <v>448</v>
      </c>
      <c r="E52" s="28" t="s">
        <v>449</v>
      </c>
      <c r="F52" s="30">
        <v>45278</v>
      </c>
      <c r="G52" s="47" t="s">
        <v>450</v>
      </c>
      <c r="H52" s="47" t="s">
        <v>451</v>
      </c>
      <c r="I52" s="28" t="s">
        <v>353</v>
      </c>
      <c r="J52" s="12">
        <v>2</v>
      </c>
      <c r="K52" s="28" t="s">
        <v>454</v>
      </c>
      <c r="L52" s="12" t="s">
        <v>373</v>
      </c>
      <c r="M52" s="28" t="s">
        <v>455</v>
      </c>
      <c r="N52" s="16">
        <v>1</v>
      </c>
      <c r="O52" s="48">
        <v>45292</v>
      </c>
      <c r="P52" s="48">
        <v>45656</v>
      </c>
      <c r="Q52" s="12" t="s">
        <v>74</v>
      </c>
      <c r="R52" s="1" t="s">
        <v>392</v>
      </c>
      <c r="S52" s="1" t="s">
        <v>79</v>
      </c>
      <c r="T52" s="43" t="s">
        <v>393</v>
      </c>
      <c r="U52" s="28" t="s">
        <v>314</v>
      </c>
      <c r="V52" s="15">
        <v>0</v>
      </c>
      <c r="W52" s="12" t="s">
        <v>36</v>
      </c>
      <c r="X52" s="12" t="s">
        <v>14</v>
      </c>
      <c r="Y52" s="18"/>
      <c r="Z52" s="18"/>
      <c r="AA52" s="10"/>
    </row>
    <row r="53" spans="1:27" ht="80.099999999999994" customHeight="1" x14ac:dyDescent="0.25">
      <c r="A53" s="12" t="s">
        <v>27</v>
      </c>
      <c r="B53" s="28" t="s">
        <v>333</v>
      </c>
      <c r="C53" s="28" t="s">
        <v>334</v>
      </c>
      <c r="D53" s="77" t="s">
        <v>448</v>
      </c>
      <c r="E53" s="28" t="s">
        <v>456</v>
      </c>
      <c r="F53" s="30">
        <v>45168</v>
      </c>
      <c r="G53" s="28" t="s">
        <v>457</v>
      </c>
      <c r="H53" s="28" t="s">
        <v>458</v>
      </c>
      <c r="I53" s="28" t="s">
        <v>338</v>
      </c>
      <c r="J53" s="12">
        <v>1</v>
      </c>
      <c r="K53" s="28" t="s">
        <v>444</v>
      </c>
      <c r="L53" s="12" t="s">
        <v>21</v>
      </c>
      <c r="M53" s="28" t="s">
        <v>459</v>
      </c>
      <c r="N53" s="40" t="s">
        <v>446</v>
      </c>
      <c r="O53" s="30">
        <v>45288</v>
      </c>
      <c r="P53" s="30">
        <v>45645</v>
      </c>
      <c r="Q53" s="12" t="s">
        <v>17</v>
      </c>
      <c r="R53" s="1" t="s">
        <v>312</v>
      </c>
      <c r="S53" s="1" t="s">
        <v>79</v>
      </c>
      <c r="T53" s="32" t="s">
        <v>460</v>
      </c>
      <c r="U53" s="28" t="s">
        <v>314</v>
      </c>
      <c r="V53" s="15">
        <v>0</v>
      </c>
      <c r="W53" s="12" t="s">
        <v>36</v>
      </c>
      <c r="X53" s="12" t="s">
        <v>14</v>
      </c>
      <c r="Y53" s="18"/>
      <c r="Z53" s="18">
        <v>0</v>
      </c>
      <c r="AA53" s="10"/>
    </row>
    <row r="54" spans="1:27" ht="80.099999999999994" customHeight="1" x14ac:dyDescent="0.25">
      <c r="A54" s="12" t="s">
        <v>19</v>
      </c>
      <c r="B54" s="28" t="s">
        <v>323</v>
      </c>
      <c r="C54" s="28" t="s">
        <v>324</v>
      </c>
      <c r="D54" s="77" t="s">
        <v>461</v>
      </c>
      <c r="E54" s="28" t="s">
        <v>462</v>
      </c>
      <c r="F54" s="30">
        <v>45278</v>
      </c>
      <c r="G54" s="28" t="s">
        <v>463</v>
      </c>
      <c r="H54" s="28" t="s">
        <v>464</v>
      </c>
      <c r="I54" s="28" t="s">
        <v>353</v>
      </c>
      <c r="J54" s="12">
        <v>1</v>
      </c>
      <c r="K54" s="28" t="s">
        <v>465</v>
      </c>
      <c r="L54" s="12" t="s">
        <v>373</v>
      </c>
      <c r="M54" s="28" t="s">
        <v>466</v>
      </c>
      <c r="N54" s="16">
        <v>1</v>
      </c>
      <c r="O54" s="48">
        <v>45293</v>
      </c>
      <c r="P54" s="48">
        <v>45657</v>
      </c>
      <c r="Q54" s="12" t="s">
        <v>74</v>
      </c>
      <c r="R54" s="1" t="s">
        <v>356</v>
      </c>
      <c r="S54" s="1" t="s">
        <v>79</v>
      </c>
      <c r="T54" s="43" t="s">
        <v>467</v>
      </c>
      <c r="U54" s="28" t="s">
        <v>314</v>
      </c>
      <c r="V54" s="15">
        <v>0</v>
      </c>
      <c r="W54" s="12" t="s">
        <v>36</v>
      </c>
      <c r="X54" s="12" t="s">
        <v>14</v>
      </c>
      <c r="Y54" s="18"/>
      <c r="Z54" s="18"/>
      <c r="AA54" s="10"/>
    </row>
    <row r="55" spans="1:27" ht="80.099999999999994" customHeight="1" x14ac:dyDescent="0.25">
      <c r="A55" s="12" t="s">
        <v>27</v>
      </c>
      <c r="B55" s="28" t="s">
        <v>333</v>
      </c>
      <c r="C55" s="28" t="s">
        <v>334</v>
      </c>
      <c r="D55" s="77" t="s">
        <v>461</v>
      </c>
      <c r="E55" s="28" t="s">
        <v>468</v>
      </c>
      <c r="F55" s="30">
        <v>45168</v>
      </c>
      <c r="G55" s="28" t="s">
        <v>469</v>
      </c>
      <c r="H55" s="28" t="s">
        <v>470</v>
      </c>
      <c r="I55" s="28" t="s">
        <v>338</v>
      </c>
      <c r="J55" s="12">
        <v>1</v>
      </c>
      <c r="K55" s="28" t="s">
        <v>471</v>
      </c>
      <c r="L55" s="12" t="s">
        <v>21</v>
      </c>
      <c r="M55" s="28" t="s">
        <v>472</v>
      </c>
      <c r="N55" s="40" t="s">
        <v>473</v>
      </c>
      <c r="O55" s="30">
        <v>45288</v>
      </c>
      <c r="P55" s="30">
        <v>45391</v>
      </c>
      <c r="Q55" s="12" t="s">
        <v>17</v>
      </c>
      <c r="R55" s="1" t="s">
        <v>312</v>
      </c>
      <c r="S55" s="1" t="s">
        <v>79</v>
      </c>
      <c r="T55" s="32" t="s">
        <v>474</v>
      </c>
      <c r="U55" s="28" t="s">
        <v>314</v>
      </c>
      <c r="V55" s="15">
        <v>1</v>
      </c>
      <c r="W55" s="12" t="s">
        <v>13</v>
      </c>
      <c r="X55" s="12" t="s">
        <v>14</v>
      </c>
      <c r="Y55" s="13">
        <v>1</v>
      </c>
      <c r="Z55" s="13">
        <v>1</v>
      </c>
      <c r="AA55" s="10"/>
    </row>
    <row r="56" spans="1:27" ht="80.099999999999994" customHeight="1" x14ac:dyDescent="0.25">
      <c r="A56" s="12" t="s">
        <v>19</v>
      </c>
      <c r="B56" s="28" t="s">
        <v>323</v>
      </c>
      <c r="C56" s="28" t="s">
        <v>324</v>
      </c>
      <c r="D56" s="77" t="s">
        <v>475</v>
      </c>
      <c r="E56" s="28" t="s">
        <v>476</v>
      </c>
      <c r="F56" s="30">
        <v>45278</v>
      </c>
      <c r="G56" s="28" t="s">
        <v>98</v>
      </c>
      <c r="H56" s="28" t="s">
        <v>98</v>
      </c>
      <c r="I56" s="28" t="s">
        <v>353</v>
      </c>
      <c r="J56" s="12">
        <v>1</v>
      </c>
      <c r="K56" s="28" t="s">
        <v>477</v>
      </c>
      <c r="L56" s="12" t="s">
        <v>373</v>
      </c>
      <c r="M56" s="28" t="s">
        <v>97</v>
      </c>
      <c r="N56" s="28" t="s">
        <v>97</v>
      </c>
      <c r="O56" s="28" t="s">
        <v>97</v>
      </c>
      <c r="P56" s="28" t="s">
        <v>97</v>
      </c>
      <c r="Q56" s="12" t="s">
        <v>74</v>
      </c>
      <c r="R56" s="28" t="s">
        <v>97</v>
      </c>
      <c r="S56" s="28" t="s">
        <v>97</v>
      </c>
      <c r="T56" s="32" t="s">
        <v>478</v>
      </c>
      <c r="U56" s="28"/>
      <c r="V56" s="15"/>
      <c r="W56" s="12"/>
      <c r="X56" s="12"/>
      <c r="Y56" s="18"/>
      <c r="Z56" s="18"/>
      <c r="AA56" s="10"/>
    </row>
    <row r="57" spans="1:27" ht="80.099999999999994" customHeight="1" x14ac:dyDescent="0.25">
      <c r="A57" s="12" t="s">
        <v>27</v>
      </c>
      <c r="B57" s="28" t="s">
        <v>333</v>
      </c>
      <c r="C57" s="28" t="s">
        <v>334</v>
      </c>
      <c r="D57" s="77" t="s">
        <v>475</v>
      </c>
      <c r="E57" s="28" t="s">
        <v>479</v>
      </c>
      <c r="F57" s="30">
        <v>45168</v>
      </c>
      <c r="G57" s="28" t="s">
        <v>480</v>
      </c>
      <c r="H57" s="28" t="s">
        <v>470</v>
      </c>
      <c r="I57" s="28" t="s">
        <v>338</v>
      </c>
      <c r="J57" s="12">
        <v>1</v>
      </c>
      <c r="K57" s="28" t="s">
        <v>471</v>
      </c>
      <c r="L57" s="12" t="s">
        <v>21</v>
      </c>
      <c r="M57" s="28" t="s">
        <v>472</v>
      </c>
      <c r="N57" s="40" t="s">
        <v>473</v>
      </c>
      <c r="O57" s="30">
        <v>45288</v>
      </c>
      <c r="P57" s="30">
        <v>45391</v>
      </c>
      <c r="Q57" s="12" t="s">
        <v>17</v>
      </c>
      <c r="R57" s="1" t="s">
        <v>312</v>
      </c>
      <c r="S57" s="1" t="s">
        <v>79</v>
      </c>
      <c r="T57" s="32" t="s">
        <v>474</v>
      </c>
      <c r="U57" s="28" t="s">
        <v>314</v>
      </c>
      <c r="V57" s="15">
        <v>1</v>
      </c>
      <c r="W57" s="12" t="s">
        <v>13</v>
      </c>
      <c r="X57" s="12" t="s">
        <v>14</v>
      </c>
      <c r="Y57" s="13">
        <v>1</v>
      </c>
      <c r="Z57" s="13">
        <v>1</v>
      </c>
      <c r="AA57" s="10"/>
    </row>
    <row r="58" spans="1:27" ht="80.099999999999994" customHeight="1" x14ac:dyDescent="0.25">
      <c r="A58" s="12" t="s">
        <v>27</v>
      </c>
      <c r="B58" s="28" t="s">
        <v>333</v>
      </c>
      <c r="C58" s="28" t="s">
        <v>334</v>
      </c>
      <c r="D58" s="77" t="s">
        <v>481</v>
      </c>
      <c r="E58" s="28" t="s">
        <v>482</v>
      </c>
      <c r="F58" s="30">
        <v>45168</v>
      </c>
      <c r="G58" s="28" t="s">
        <v>483</v>
      </c>
      <c r="H58" s="28" t="s">
        <v>484</v>
      </c>
      <c r="I58" s="28" t="s">
        <v>338</v>
      </c>
      <c r="J58" s="12">
        <v>1</v>
      </c>
      <c r="K58" s="28" t="s">
        <v>471</v>
      </c>
      <c r="L58" s="12" t="s">
        <v>21</v>
      </c>
      <c r="M58" s="28" t="s">
        <v>472</v>
      </c>
      <c r="N58" s="40" t="s">
        <v>473</v>
      </c>
      <c r="O58" s="30">
        <v>45288</v>
      </c>
      <c r="P58" s="30">
        <v>45391</v>
      </c>
      <c r="Q58" s="12" t="s">
        <v>17</v>
      </c>
      <c r="R58" s="1" t="s">
        <v>312</v>
      </c>
      <c r="S58" s="1" t="s">
        <v>79</v>
      </c>
      <c r="T58" s="32" t="s">
        <v>485</v>
      </c>
      <c r="U58" s="28" t="s">
        <v>314</v>
      </c>
      <c r="V58" s="15">
        <v>1</v>
      </c>
      <c r="W58" s="12" t="s">
        <v>13</v>
      </c>
      <c r="X58" s="12" t="s">
        <v>14</v>
      </c>
      <c r="Y58" s="13">
        <v>1</v>
      </c>
      <c r="Z58" s="13">
        <v>1</v>
      </c>
      <c r="AA58" s="10"/>
    </row>
    <row r="59" spans="1:27" ht="80.099999999999994" customHeight="1" x14ac:dyDescent="0.25">
      <c r="A59" s="12" t="s">
        <v>27</v>
      </c>
      <c r="B59" s="28" t="s">
        <v>333</v>
      </c>
      <c r="C59" s="28" t="s">
        <v>334</v>
      </c>
      <c r="D59" s="77" t="s">
        <v>486</v>
      </c>
      <c r="E59" s="28" t="s">
        <v>487</v>
      </c>
      <c r="F59" s="30">
        <v>45168</v>
      </c>
      <c r="G59" s="28" t="s">
        <v>488</v>
      </c>
      <c r="H59" s="28" t="s">
        <v>378</v>
      </c>
      <c r="I59" s="28" t="s">
        <v>338</v>
      </c>
      <c r="J59" s="12">
        <v>1</v>
      </c>
      <c r="K59" s="28" t="s">
        <v>489</v>
      </c>
      <c r="L59" s="12" t="s">
        <v>21</v>
      </c>
      <c r="M59" s="28" t="s">
        <v>490</v>
      </c>
      <c r="N59" s="40" t="s">
        <v>119</v>
      </c>
      <c r="O59" s="30">
        <v>45288</v>
      </c>
      <c r="P59" s="30">
        <v>45391</v>
      </c>
      <c r="Q59" s="12" t="s">
        <v>17</v>
      </c>
      <c r="R59" s="1" t="s">
        <v>312</v>
      </c>
      <c r="S59" s="1" t="s">
        <v>79</v>
      </c>
      <c r="T59" s="32" t="s">
        <v>491</v>
      </c>
      <c r="U59" s="28" t="s">
        <v>314</v>
      </c>
      <c r="V59" s="15">
        <v>0</v>
      </c>
      <c r="W59" s="12" t="s">
        <v>36</v>
      </c>
      <c r="X59" s="12" t="s">
        <v>42</v>
      </c>
      <c r="Y59" s="18"/>
      <c r="Z59" s="18">
        <v>0</v>
      </c>
      <c r="AA59" s="10"/>
    </row>
    <row r="60" spans="1:27" ht="80.099999999999994" customHeight="1" x14ac:dyDescent="0.25">
      <c r="A60" s="12" t="s">
        <v>27</v>
      </c>
      <c r="B60" s="28" t="s">
        <v>333</v>
      </c>
      <c r="C60" s="28" t="s">
        <v>334</v>
      </c>
      <c r="D60" s="77" t="s">
        <v>492</v>
      </c>
      <c r="E60" s="28" t="s">
        <v>493</v>
      </c>
      <c r="F60" s="30">
        <v>45168</v>
      </c>
      <c r="G60" s="28" t="s">
        <v>494</v>
      </c>
      <c r="H60" s="28" t="s">
        <v>495</v>
      </c>
      <c r="I60" s="28" t="s">
        <v>338</v>
      </c>
      <c r="J60" s="12">
        <v>1</v>
      </c>
      <c r="K60" s="28" t="s">
        <v>489</v>
      </c>
      <c r="L60" s="12" t="s">
        <v>21</v>
      </c>
      <c r="M60" s="28" t="s">
        <v>496</v>
      </c>
      <c r="N60" s="40" t="s">
        <v>119</v>
      </c>
      <c r="O60" s="30">
        <v>45288</v>
      </c>
      <c r="P60" s="30">
        <v>45391</v>
      </c>
      <c r="Q60" s="12" t="s">
        <v>17</v>
      </c>
      <c r="R60" s="1" t="s">
        <v>312</v>
      </c>
      <c r="S60" s="1" t="s">
        <v>79</v>
      </c>
      <c r="T60" s="32" t="s">
        <v>491</v>
      </c>
      <c r="U60" s="28" t="s">
        <v>314</v>
      </c>
      <c r="V60" s="15">
        <v>0</v>
      </c>
      <c r="W60" s="12" t="s">
        <v>36</v>
      </c>
      <c r="X60" s="12" t="s">
        <v>42</v>
      </c>
      <c r="Y60" s="18"/>
      <c r="Z60" s="18">
        <v>0</v>
      </c>
      <c r="AA60" s="10"/>
    </row>
    <row r="61" spans="1:27" ht="80.099999999999994" customHeight="1" x14ac:dyDescent="0.25">
      <c r="A61" s="12" t="s">
        <v>27</v>
      </c>
      <c r="B61" s="28" t="s">
        <v>333</v>
      </c>
      <c r="C61" s="28" t="s">
        <v>334</v>
      </c>
      <c r="D61" s="77" t="s">
        <v>497</v>
      </c>
      <c r="E61" s="28" t="s">
        <v>498</v>
      </c>
      <c r="F61" s="30">
        <v>45168</v>
      </c>
      <c r="G61" s="28" t="s">
        <v>499</v>
      </c>
      <c r="H61" s="28" t="s">
        <v>500</v>
      </c>
      <c r="I61" s="28" t="s">
        <v>338</v>
      </c>
      <c r="J61" s="12">
        <v>1</v>
      </c>
      <c r="K61" s="28" t="s">
        <v>501</v>
      </c>
      <c r="L61" s="12" t="s">
        <v>21</v>
      </c>
      <c r="M61" s="28" t="s">
        <v>502</v>
      </c>
      <c r="N61" s="40" t="s">
        <v>503</v>
      </c>
      <c r="O61" s="30">
        <v>45288</v>
      </c>
      <c r="P61" s="30">
        <v>45310</v>
      </c>
      <c r="Q61" s="12" t="s">
        <v>17</v>
      </c>
      <c r="R61" s="1" t="s">
        <v>312</v>
      </c>
      <c r="S61" s="1" t="s">
        <v>79</v>
      </c>
      <c r="T61" s="32" t="s">
        <v>504</v>
      </c>
      <c r="U61" s="28" t="s">
        <v>314</v>
      </c>
      <c r="V61" s="15">
        <v>1</v>
      </c>
      <c r="W61" s="12" t="s">
        <v>13</v>
      </c>
      <c r="X61" s="12" t="s">
        <v>14</v>
      </c>
      <c r="Y61" s="13">
        <v>1</v>
      </c>
      <c r="Z61" s="13">
        <v>1</v>
      </c>
      <c r="AA61" s="10"/>
    </row>
    <row r="62" spans="1:27" ht="80.099999999999994" customHeight="1" x14ac:dyDescent="0.25">
      <c r="A62" s="12" t="s">
        <v>27</v>
      </c>
      <c r="B62" s="28" t="s">
        <v>333</v>
      </c>
      <c r="C62" s="28" t="s">
        <v>334</v>
      </c>
      <c r="D62" s="77" t="s">
        <v>505</v>
      </c>
      <c r="E62" s="28" t="s">
        <v>506</v>
      </c>
      <c r="F62" s="30">
        <v>45168</v>
      </c>
      <c r="G62" s="28" t="s">
        <v>507</v>
      </c>
      <c r="H62" s="28" t="s">
        <v>508</v>
      </c>
      <c r="I62" s="28" t="s">
        <v>338</v>
      </c>
      <c r="J62" s="12">
        <v>1</v>
      </c>
      <c r="K62" s="28" t="s">
        <v>509</v>
      </c>
      <c r="L62" s="12" t="s">
        <v>21</v>
      </c>
      <c r="M62" s="28" t="s">
        <v>510</v>
      </c>
      <c r="N62" s="40" t="s">
        <v>125</v>
      </c>
      <c r="O62" s="30">
        <v>45288</v>
      </c>
      <c r="P62" s="30">
        <v>45335</v>
      </c>
      <c r="Q62" s="12" t="s">
        <v>17</v>
      </c>
      <c r="R62" s="1" t="s">
        <v>312</v>
      </c>
      <c r="S62" s="1" t="s">
        <v>79</v>
      </c>
      <c r="T62" s="32" t="s">
        <v>511</v>
      </c>
      <c r="U62" s="28" t="s">
        <v>314</v>
      </c>
      <c r="V62" s="15">
        <v>0</v>
      </c>
      <c r="W62" s="12" t="s">
        <v>36</v>
      </c>
      <c r="X62" s="12" t="s">
        <v>42</v>
      </c>
      <c r="Y62" s="18"/>
      <c r="Z62" s="18">
        <v>0</v>
      </c>
      <c r="AA62" s="10"/>
    </row>
    <row r="63" spans="1:27" ht="80.099999999999994" customHeight="1" x14ac:dyDescent="0.25">
      <c r="A63" s="12" t="s">
        <v>27</v>
      </c>
      <c r="B63" s="28" t="s">
        <v>333</v>
      </c>
      <c r="C63" s="28" t="s">
        <v>334</v>
      </c>
      <c r="D63" s="77" t="s">
        <v>512</v>
      </c>
      <c r="E63" s="28" t="s">
        <v>205</v>
      </c>
      <c r="F63" s="30">
        <v>45168</v>
      </c>
      <c r="G63" s="28" t="s">
        <v>513</v>
      </c>
      <c r="H63" s="28" t="s">
        <v>514</v>
      </c>
      <c r="I63" s="28" t="s">
        <v>338</v>
      </c>
      <c r="J63" s="12">
        <v>1</v>
      </c>
      <c r="K63" s="28" t="s">
        <v>515</v>
      </c>
      <c r="L63" s="12" t="s">
        <v>21</v>
      </c>
      <c r="M63" s="28" t="s">
        <v>516</v>
      </c>
      <c r="N63" s="40" t="s">
        <v>503</v>
      </c>
      <c r="O63" s="30">
        <v>45288</v>
      </c>
      <c r="P63" s="30">
        <v>45306</v>
      </c>
      <c r="Q63" s="12" t="s">
        <v>17</v>
      </c>
      <c r="R63" s="1" t="s">
        <v>312</v>
      </c>
      <c r="S63" s="1" t="s">
        <v>79</v>
      </c>
      <c r="T63" s="32" t="s">
        <v>517</v>
      </c>
      <c r="U63" s="28" t="s">
        <v>314</v>
      </c>
      <c r="V63" s="15">
        <v>0</v>
      </c>
      <c r="W63" s="12" t="s">
        <v>36</v>
      </c>
      <c r="X63" s="12" t="s">
        <v>42</v>
      </c>
      <c r="Y63" s="18"/>
      <c r="Z63" s="18">
        <v>0</v>
      </c>
      <c r="AA63" s="10"/>
    </row>
    <row r="64" spans="1:27" ht="80.099999999999994" customHeight="1" x14ac:dyDescent="0.25">
      <c r="A64" s="12" t="s">
        <v>27</v>
      </c>
      <c r="B64" s="28" t="s">
        <v>333</v>
      </c>
      <c r="C64" s="28" t="s">
        <v>334</v>
      </c>
      <c r="D64" s="77" t="s">
        <v>518</v>
      </c>
      <c r="E64" s="28" t="s">
        <v>519</v>
      </c>
      <c r="F64" s="30">
        <v>45168</v>
      </c>
      <c r="G64" s="28" t="s">
        <v>520</v>
      </c>
      <c r="H64" s="28" t="s">
        <v>521</v>
      </c>
      <c r="I64" s="28" t="s">
        <v>338</v>
      </c>
      <c r="J64" s="12">
        <v>1</v>
      </c>
      <c r="K64" s="28" t="s">
        <v>522</v>
      </c>
      <c r="L64" s="12" t="s">
        <v>21</v>
      </c>
      <c r="M64" s="28" t="s">
        <v>523</v>
      </c>
      <c r="N64" s="40" t="s">
        <v>503</v>
      </c>
      <c r="O64" s="30">
        <v>45288</v>
      </c>
      <c r="P64" s="30">
        <v>45626</v>
      </c>
      <c r="Q64" s="12" t="s">
        <v>17</v>
      </c>
      <c r="R64" s="1" t="s">
        <v>312</v>
      </c>
      <c r="S64" s="1" t="s">
        <v>79</v>
      </c>
      <c r="T64" s="32" t="s">
        <v>524</v>
      </c>
      <c r="U64" s="28" t="s">
        <v>314</v>
      </c>
      <c r="V64" s="15">
        <v>1</v>
      </c>
      <c r="W64" s="12" t="s">
        <v>13</v>
      </c>
      <c r="X64" s="12" t="s">
        <v>14</v>
      </c>
      <c r="Y64" s="13">
        <v>1</v>
      </c>
      <c r="Z64" s="13">
        <v>1</v>
      </c>
      <c r="AA64" s="10"/>
    </row>
    <row r="65" spans="1:27" ht="80.099999999999994" customHeight="1" x14ac:dyDescent="0.25">
      <c r="A65" s="12" t="s">
        <v>27</v>
      </c>
      <c r="B65" s="28" t="s">
        <v>333</v>
      </c>
      <c r="C65" s="28" t="s">
        <v>334</v>
      </c>
      <c r="D65" s="77" t="s">
        <v>518</v>
      </c>
      <c r="E65" s="28" t="s">
        <v>519</v>
      </c>
      <c r="F65" s="30">
        <v>45168</v>
      </c>
      <c r="G65" s="28" t="s">
        <v>520</v>
      </c>
      <c r="H65" s="28" t="s">
        <v>521</v>
      </c>
      <c r="I65" s="28" t="s">
        <v>338</v>
      </c>
      <c r="J65" s="12">
        <v>2</v>
      </c>
      <c r="K65" s="28" t="s">
        <v>525</v>
      </c>
      <c r="L65" s="12" t="s">
        <v>21</v>
      </c>
      <c r="M65" s="28" t="s">
        <v>523</v>
      </c>
      <c r="N65" s="40" t="s">
        <v>503</v>
      </c>
      <c r="O65" s="30">
        <v>45288</v>
      </c>
      <c r="P65" s="30">
        <v>45626</v>
      </c>
      <c r="Q65" s="12" t="s">
        <v>17</v>
      </c>
      <c r="R65" s="1" t="s">
        <v>312</v>
      </c>
      <c r="S65" s="1" t="s">
        <v>79</v>
      </c>
      <c r="T65" s="32" t="s">
        <v>460</v>
      </c>
      <c r="U65" s="28" t="s">
        <v>314</v>
      </c>
      <c r="V65" s="15">
        <v>0</v>
      </c>
      <c r="W65" s="12" t="s">
        <v>36</v>
      </c>
      <c r="X65" s="12" t="s">
        <v>14</v>
      </c>
      <c r="Y65" s="18"/>
      <c r="Z65" s="18">
        <v>0</v>
      </c>
      <c r="AA65" s="10"/>
    </row>
    <row r="66" spans="1:27" ht="80.099999999999994" customHeight="1" x14ac:dyDescent="0.25">
      <c r="A66" s="12" t="s">
        <v>27</v>
      </c>
      <c r="B66" s="28" t="s">
        <v>333</v>
      </c>
      <c r="C66" s="28" t="s">
        <v>334</v>
      </c>
      <c r="D66" s="77" t="s">
        <v>526</v>
      </c>
      <c r="E66" s="28" t="s">
        <v>527</v>
      </c>
      <c r="F66" s="30">
        <v>45168</v>
      </c>
      <c r="G66" s="28" t="s">
        <v>528</v>
      </c>
      <c r="H66" s="28" t="s">
        <v>529</v>
      </c>
      <c r="I66" s="28" t="s">
        <v>338</v>
      </c>
      <c r="J66" s="12">
        <v>1</v>
      </c>
      <c r="K66" s="28" t="s">
        <v>522</v>
      </c>
      <c r="L66" s="12" t="s">
        <v>21</v>
      </c>
      <c r="M66" s="28" t="s">
        <v>523</v>
      </c>
      <c r="N66" s="40" t="s">
        <v>503</v>
      </c>
      <c r="O66" s="30">
        <v>45288</v>
      </c>
      <c r="P66" s="30">
        <v>45641</v>
      </c>
      <c r="Q66" s="12" t="s">
        <v>17</v>
      </c>
      <c r="R66" s="1" t="s">
        <v>312</v>
      </c>
      <c r="S66" s="1" t="s">
        <v>79</v>
      </c>
      <c r="T66" s="32" t="s">
        <v>530</v>
      </c>
      <c r="U66" s="28" t="s">
        <v>314</v>
      </c>
      <c r="V66" s="15">
        <v>1</v>
      </c>
      <c r="W66" s="12" t="s">
        <v>13</v>
      </c>
      <c r="X66" s="12" t="s">
        <v>14</v>
      </c>
      <c r="Y66" s="13">
        <v>1</v>
      </c>
      <c r="Z66" s="13">
        <v>1</v>
      </c>
      <c r="AA66" s="10"/>
    </row>
    <row r="67" spans="1:27" ht="80.099999999999994" customHeight="1" x14ac:dyDescent="0.25">
      <c r="A67" s="12" t="s">
        <v>27</v>
      </c>
      <c r="B67" s="28" t="s">
        <v>333</v>
      </c>
      <c r="C67" s="28" t="s">
        <v>334</v>
      </c>
      <c r="D67" s="77" t="s">
        <v>526</v>
      </c>
      <c r="E67" s="28" t="s">
        <v>527</v>
      </c>
      <c r="F67" s="30">
        <v>45168</v>
      </c>
      <c r="G67" s="28" t="s">
        <v>528</v>
      </c>
      <c r="H67" s="28" t="s">
        <v>529</v>
      </c>
      <c r="I67" s="28" t="s">
        <v>338</v>
      </c>
      <c r="J67" s="12">
        <v>3</v>
      </c>
      <c r="K67" s="28" t="s">
        <v>525</v>
      </c>
      <c r="L67" s="12" t="s">
        <v>21</v>
      </c>
      <c r="M67" s="28" t="s">
        <v>531</v>
      </c>
      <c r="N67" s="40" t="s">
        <v>532</v>
      </c>
      <c r="O67" s="30">
        <v>45288</v>
      </c>
      <c r="P67" s="30">
        <v>45351</v>
      </c>
      <c r="Q67" s="12" t="s">
        <v>17</v>
      </c>
      <c r="R67" s="1" t="s">
        <v>312</v>
      </c>
      <c r="S67" s="1" t="s">
        <v>79</v>
      </c>
      <c r="T67" s="32" t="s">
        <v>420</v>
      </c>
      <c r="U67" s="28" t="s">
        <v>314</v>
      </c>
      <c r="V67" s="15">
        <v>0</v>
      </c>
      <c r="W67" s="12" t="s">
        <v>36</v>
      </c>
      <c r="X67" s="12" t="s">
        <v>42</v>
      </c>
      <c r="Y67" s="18"/>
      <c r="Z67" s="18">
        <v>0</v>
      </c>
      <c r="AA67" s="10"/>
    </row>
    <row r="68" spans="1:27" ht="80.099999999999994" customHeight="1" x14ac:dyDescent="0.25">
      <c r="A68" s="12" t="s">
        <v>27</v>
      </c>
      <c r="B68" s="28" t="s">
        <v>333</v>
      </c>
      <c r="C68" s="28" t="s">
        <v>334</v>
      </c>
      <c r="D68" s="77" t="s">
        <v>533</v>
      </c>
      <c r="E68" s="28" t="s">
        <v>534</v>
      </c>
      <c r="F68" s="30">
        <v>45168</v>
      </c>
      <c r="G68" s="28" t="s">
        <v>535</v>
      </c>
      <c r="H68" s="28" t="s">
        <v>536</v>
      </c>
      <c r="I68" s="28" t="s">
        <v>338</v>
      </c>
      <c r="J68" s="12">
        <v>1</v>
      </c>
      <c r="K68" s="28" t="s">
        <v>537</v>
      </c>
      <c r="L68" s="12" t="s">
        <v>21</v>
      </c>
      <c r="M68" s="28" t="s">
        <v>510</v>
      </c>
      <c r="N68" s="40" t="s">
        <v>125</v>
      </c>
      <c r="O68" s="30">
        <v>45288</v>
      </c>
      <c r="P68" s="30">
        <v>45337</v>
      </c>
      <c r="Q68" s="12" t="s">
        <v>17</v>
      </c>
      <c r="R68" s="1" t="s">
        <v>312</v>
      </c>
      <c r="S68" s="1" t="s">
        <v>79</v>
      </c>
      <c r="T68" s="32" t="s">
        <v>420</v>
      </c>
      <c r="U68" s="28" t="s">
        <v>314</v>
      </c>
      <c r="V68" s="15">
        <v>0</v>
      </c>
      <c r="W68" s="12" t="s">
        <v>36</v>
      </c>
      <c r="X68" s="12" t="s">
        <v>42</v>
      </c>
      <c r="Y68" s="18"/>
      <c r="Z68" s="18">
        <v>0</v>
      </c>
      <c r="AA68" s="10"/>
    </row>
    <row r="69" spans="1:27" ht="80.099999999999994" customHeight="1" x14ac:dyDescent="0.25">
      <c r="A69" s="12" t="s">
        <v>27</v>
      </c>
      <c r="B69" s="28" t="s">
        <v>333</v>
      </c>
      <c r="C69" s="28" t="s">
        <v>334</v>
      </c>
      <c r="D69" s="77" t="s">
        <v>538</v>
      </c>
      <c r="E69" s="28" t="s">
        <v>539</v>
      </c>
      <c r="F69" s="30">
        <v>45168</v>
      </c>
      <c r="G69" s="28" t="s">
        <v>540</v>
      </c>
      <c r="H69" s="28" t="s">
        <v>541</v>
      </c>
      <c r="I69" s="28" t="s">
        <v>338</v>
      </c>
      <c r="J69" s="12">
        <v>1</v>
      </c>
      <c r="K69" s="28" t="s">
        <v>542</v>
      </c>
      <c r="L69" s="12" t="s">
        <v>21</v>
      </c>
      <c r="M69" s="28" t="s">
        <v>543</v>
      </c>
      <c r="N69" s="40" t="s">
        <v>100</v>
      </c>
      <c r="O69" s="30">
        <v>45288</v>
      </c>
      <c r="P69" s="30">
        <v>45641</v>
      </c>
      <c r="Q69" s="12" t="s">
        <v>17</v>
      </c>
      <c r="R69" s="1" t="s">
        <v>312</v>
      </c>
      <c r="S69" s="1" t="s">
        <v>79</v>
      </c>
      <c r="T69" s="32" t="s">
        <v>544</v>
      </c>
      <c r="U69" s="28" t="s">
        <v>314</v>
      </c>
      <c r="V69" s="15">
        <v>1</v>
      </c>
      <c r="W69" s="12" t="s">
        <v>13</v>
      </c>
      <c r="X69" s="12" t="s">
        <v>14</v>
      </c>
      <c r="Y69" s="13">
        <v>1</v>
      </c>
      <c r="Z69" s="13">
        <v>1</v>
      </c>
      <c r="AA69" s="10"/>
    </row>
    <row r="70" spans="1:27" ht="80.099999999999994" customHeight="1" x14ac:dyDescent="0.25">
      <c r="A70" s="12" t="s">
        <v>27</v>
      </c>
      <c r="B70" s="28" t="s">
        <v>333</v>
      </c>
      <c r="C70" s="28" t="s">
        <v>334</v>
      </c>
      <c r="D70" s="77" t="s">
        <v>545</v>
      </c>
      <c r="E70" s="28" t="s">
        <v>546</v>
      </c>
      <c r="F70" s="30">
        <v>45168</v>
      </c>
      <c r="G70" s="28" t="s">
        <v>547</v>
      </c>
      <c r="H70" s="28" t="s">
        <v>548</v>
      </c>
      <c r="I70" s="28" t="s">
        <v>338</v>
      </c>
      <c r="J70" s="12">
        <v>1</v>
      </c>
      <c r="K70" s="28" t="s">
        <v>549</v>
      </c>
      <c r="L70" s="12" t="s">
        <v>21</v>
      </c>
      <c r="M70" s="28" t="s">
        <v>550</v>
      </c>
      <c r="N70" s="40" t="s">
        <v>119</v>
      </c>
      <c r="O70" s="30">
        <v>45288</v>
      </c>
      <c r="P70" s="30">
        <v>45379</v>
      </c>
      <c r="Q70" s="12" t="s">
        <v>17</v>
      </c>
      <c r="R70" s="1" t="s">
        <v>312</v>
      </c>
      <c r="S70" s="1" t="s">
        <v>79</v>
      </c>
      <c r="T70" s="32" t="s">
        <v>551</v>
      </c>
      <c r="U70" s="28" t="s">
        <v>314</v>
      </c>
      <c r="V70" s="15">
        <v>0</v>
      </c>
      <c r="W70" s="12" t="s">
        <v>36</v>
      </c>
      <c r="X70" s="12" t="s">
        <v>42</v>
      </c>
      <c r="Y70" s="18"/>
      <c r="Z70" s="18">
        <v>0</v>
      </c>
      <c r="AA70" s="10"/>
    </row>
    <row r="71" spans="1:27" ht="80.099999999999994" customHeight="1" x14ac:dyDescent="0.25">
      <c r="A71" s="12" t="s">
        <v>27</v>
      </c>
      <c r="B71" s="28" t="s">
        <v>333</v>
      </c>
      <c r="C71" s="28" t="s">
        <v>334</v>
      </c>
      <c r="D71" s="77" t="s">
        <v>552</v>
      </c>
      <c r="E71" s="28" t="s">
        <v>553</v>
      </c>
      <c r="F71" s="30">
        <v>45168</v>
      </c>
      <c r="G71" s="28" t="s">
        <v>554</v>
      </c>
      <c r="H71" s="28" t="s">
        <v>555</v>
      </c>
      <c r="I71" s="28" t="s">
        <v>338</v>
      </c>
      <c r="J71" s="12">
        <v>1</v>
      </c>
      <c r="K71" s="28" t="s">
        <v>549</v>
      </c>
      <c r="L71" s="12" t="s">
        <v>21</v>
      </c>
      <c r="M71" s="28" t="s">
        <v>550</v>
      </c>
      <c r="N71" s="40" t="s">
        <v>119</v>
      </c>
      <c r="O71" s="30">
        <v>45288</v>
      </c>
      <c r="P71" s="30">
        <v>45379</v>
      </c>
      <c r="Q71" s="12" t="s">
        <v>17</v>
      </c>
      <c r="R71" s="1" t="s">
        <v>312</v>
      </c>
      <c r="S71" s="1" t="s">
        <v>79</v>
      </c>
      <c r="T71" s="32" t="s">
        <v>556</v>
      </c>
      <c r="U71" s="28" t="s">
        <v>314</v>
      </c>
      <c r="V71" s="15">
        <v>0</v>
      </c>
      <c r="W71" s="12" t="s">
        <v>36</v>
      </c>
      <c r="X71" s="12" t="s">
        <v>42</v>
      </c>
      <c r="Y71" s="18"/>
      <c r="Z71" s="18">
        <v>0</v>
      </c>
      <c r="AA71" s="10"/>
    </row>
    <row r="72" spans="1:27" ht="80.099999999999994" customHeight="1" x14ac:dyDescent="0.25">
      <c r="A72" s="12" t="s">
        <v>27</v>
      </c>
      <c r="B72" s="28" t="s">
        <v>333</v>
      </c>
      <c r="C72" s="28" t="s">
        <v>334</v>
      </c>
      <c r="D72" s="77" t="s">
        <v>557</v>
      </c>
      <c r="E72" s="28" t="s">
        <v>558</v>
      </c>
      <c r="F72" s="30">
        <v>45168</v>
      </c>
      <c r="G72" s="28" t="s">
        <v>559</v>
      </c>
      <c r="H72" s="28" t="s">
        <v>560</v>
      </c>
      <c r="I72" s="28" t="s">
        <v>338</v>
      </c>
      <c r="J72" s="12">
        <v>1</v>
      </c>
      <c r="K72" s="28" t="s">
        <v>561</v>
      </c>
      <c r="L72" s="12" t="s">
        <v>21</v>
      </c>
      <c r="M72" s="28" t="s">
        <v>562</v>
      </c>
      <c r="N72" s="40" t="s">
        <v>563</v>
      </c>
      <c r="O72" s="30">
        <v>45288</v>
      </c>
      <c r="P72" s="30">
        <v>45641</v>
      </c>
      <c r="Q72" s="12" t="s">
        <v>17</v>
      </c>
      <c r="R72" s="1" t="s">
        <v>312</v>
      </c>
      <c r="S72" s="1" t="s">
        <v>79</v>
      </c>
      <c r="T72" s="32" t="s">
        <v>564</v>
      </c>
      <c r="U72" s="28" t="s">
        <v>314</v>
      </c>
      <c r="V72" s="15">
        <v>1</v>
      </c>
      <c r="W72" s="12" t="s">
        <v>13</v>
      </c>
      <c r="X72" s="12" t="s">
        <v>14</v>
      </c>
      <c r="Y72" s="51">
        <v>1</v>
      </c>
      <c r="Z72" s="51">
        <v>1</v>
      </c>
      <c r="AA72" s="10"/>
    </row>
    <row r="73" spans="1:27" ht="80.099999999999994" customHeight="1" x14ac:dyDescent="0.25">
      <c r="A73" s="31" t="s">
        <v>27</v>
      </c>
      <c r="B73" s="52" t="s">
        <v>565</v>
      </c>
      <c r="C73" s="31" t="s">
        <v>20</v>
      </c>
      <c r="D73" s="77" t="s">
        <v>566</v>
      </c>
      <c r="E73" s="31" t="s">
        <v>567</v>
      </c>
      <c r="F73" s="54">
        <v>45261</v>
      </c>
      <c r="G73" s="31" t="s">
        <v>568</v>
      </c>
      <c r="H73" s="31" t="s">
        <v>569</v>
      </c>
      <c r="I73" s="52" t="s">
        <v>570</v>
      </c>
      <c r="J73" s="11">
        <v>1</v>
      </c>
      <c r="K73" s="31" t="s">
        <v>571</v>
      </c>
      <c r="L73" s="11" t="s">
        <v>572</v>
      </c>
      <c r="M73" s="31" t="s">
        <v>573</v>
      </c>
      <c r="N73" s="55">
        <v>1</v>
      </c>
      <c r="O73" s="56">
        <v>45275</v>
      </c>
      <c r="P73" s="56">
        <v>45473</v>
      </c>
      <c r="Q73" s="52" t="s">
        <v>33</v>
      </c>
      <c r="R73" s="57" t="s">
        <v>574</v>
      </c>
      <c r="S73" s="14" t="s">
        <v>79</v>
      </c>
      <c r="T73" s="32" t="s">
        <v>575</v>
      </c>
      <c r="U73" s="28" t="s">
        <v>314</v>
      </c>
      <c r="V73" s="15">
        <v>0.5</v>
      </c>
      <c r="W73" s="12" t="s">
        <v>36</v>
      </c>
      <c r="X73" s="12" t="s">
        <v>42</v>
      </c>
      <c r="Y73" s="79">
        <v>0.5</v>
      </c>
      <c r="Z73" s="51">
        <v>0.5</v>
      </c>
      <c r="AA73" s="10"/>
    </row>
    <row r="74" spans="1:27" ht="80.099999999999994" customHeight="1" x14ac:dyDescent="0.25">
      <c r="A74" s="31" t="s">
        <v>27</v>
      </c>
      <c r="B74" s="52" t="s">
        <v>576</v>
      </c>
      <c r="C74" s="31" t="s">
        <v>20</v>
      </c>
      <c r="D74" s="77" t="s">
        <v>577</v>
      </c>
      <c r="E74" s="31" t="s">
        <v>578</v>
      </c>
      <c r="F74" s="54">
        <v>45261</v>
      </c>
      <c r="G74" s="31" t="s">
        <v>579</v>
      </c>
      <c r="H74" s="31" t="s">
        <v>580</v>
      </c>
      <c r="I74" s="52" t="s">
        <v>570</v>
      </c>
      <c r="J74" s="11">
        <v>1</v>
      </c>
      <c r="K74" s="31" t="s">
        <v>581</v>
      </c>
      <c r="L74" s="11" t="s">
        <v>572</v>
      </c>
      <c r="M74" s="31" t="s">
        <v>582</v>
      </c>
      <c r="N74" s="55">
        <v>1</v>
      </c>
      <c r="O74" s="56">
        <v>45275</v>
      </c>
      <c r="P74" s="56">
        <v>45473</v>
      </c>
      <c r="Q74" s="52" t="s">
        <v>33</v>
      </c>
      <c r="R74" s="57" t="s">
        <v>574</v>
      </c>
      <c r="S74" s="14" t="s">
        <v>79</v>
      </c>
      <c r="T74" s="32" t="s">
        <v>583</v>
      </c>
      <c r="U74" s="28" t="s">
        <v>314</v>
      </c>
      <c r="V74" s="15">
        <v>0.5</v>
      </c>
      <c r="W74" s="12" t="s">
        <v>36</v>
      </c>
      <c r="X74" s="12" t="s">
        <v>42</v>
      </c>
      <c r="Y74" s="79">
        <v>0.5</v>
      </c>
      <c r="Z74" s="51">
        <v>0.5</v>
      </c>
      <c r="AA74" s="10"/>
    </row>
    <row r="75" spans="1:27" ht="80.099999999999994" customHeight="1" x14ac:dyDescent="0.25">
      <c r="A75" s="31" t="s">
        <v>19</v>
      </c>
      <c r="B75" s="52" t="s">
        <v>565</v>
      </c>
      <c r="C75" s="31" t="s">
        <v>20</v>
      </c>
      <c r="D75" s="77" t="s">
        <v>584</v>
      </c>
      <c r="E75" s="34" t="s">
        <v>585</v>
      </c>
      <c r="F75" s="54">
        <v>45261</v>
      </c>
      <c r="G75" s="31" t="s">
        <v>586</v>
      </c>
      <c r="H75" s="31" t="s">
        <v>587</v>
      </c>
      <c r="I75" s="52" t="s">
        <v>570</v>
      </c>
      <c r="J75" s="11">
        <v>1</v>
      </c>
      <c r="K75" s="31" t="s">
        <v>588</v>
      </c>
      <c r="L75" s="11" t="s">
        <v>373</v>
      </c>
      <c r="M75" s="31" t="s">
        <v>589</v>
      </c>
      <c r="N75" s="55">
        <v>1</v>
      </c>
      <c r="O75" s="56">
        <v>45275</v>
      </c>
      <c r="P75" s="56">
        <v>45657</v>
      </c>
      <c r="Q75" s="52" t="s">
        <v>33</v>
      </c>
      <c r="R75" s="57" t="s">
        <v>574</v>
      </c>
      <c r="S75" s="14" t="s">
        <v>79</v>
      </c>
      <c r="T75" s="32" t="s">
        <v>590</v>
      </c>
      <c r="U75" s="28" t="s">
        <v>314</v>
      </c>
      <c r="V75" s="15">
        <v>0.5</v>
      </c>
      <c r="W75" s="12" t="s">
        <v>36</v>
      </c>
      <c r="X75" s="12" t="s">
        <v>14</v>
      </c>
      <c r="Y75" s="79">
        <v>0.5</v>
      </c>
      <c r="Z75" s="51">
        <v>0.5</v>
      </c>
      <c r="AA75" s="10"/>
    </row>
    <row r="76" spans="1:27" ht="80.099999999999994" customHeight="1" x14ac:dyDescent="0.25">
      <c r="A76" s="31" t="s">
        <v>19</v>
      </c>
      <c r="B76" s="52" t="s">
        <v>565</v>
      </c>
      <c r="C76" s="31" t="s">
        <v>20</v>
      </c>
      <c r="D76" s="77" t="s">
        <v>591</v>
      </c>
      <c r="E76" s="31" t="s">
        <v>592</v>
      </c>
      <c r="F76" s="54">
        <v>45261</v>
      </c>
      <c r="G76" s="31" t="s">
        <v>593</v>
      </c>
      <c r="H76" s="31" t="s">
        <v>594</v>
      </c>
      <c r="I76" s="52" t="s">
        <v>570</v>
      </c>
      <c r="J76" s="11">
        <v>1</v>
      </c>
      <c r="K76" s="31" t="s">
        <v>595</v>
      </c>
      <c r="L76" s="11" t="s">
        <v>373</v>
      </c>
      <c r="M76" s="31" t="s">
        <v>596</v>
      </c>
      <c r="N76" s="55">
        <v>1</v>
      </c>
      <c r="O76" s="56">
        <v>45275</v>
      </c>
      <c r="P76" s="56">
        <v>45366</v>
      </c>
      <c r="Q76" s="52" t="s">
        <v>33</v>
      </c>
      <c r="R76" s="57" t="s">
        <v>574</v>
      </c>
      <c r="S76" s="14" t="s">
        <v>79</v>
      </c>
      <c r="T76" s="32" t="s">
        <v>597</v>
      </c>
      <c r="U76" s="28" t="s">
        <v>314</v>
      </c>
      <c r="V76" s="15">
        <v>1</v>
      </c>
      <c r="W76" s="12" t="s">
        <v>13</v>
      </c>
      <c r="X76" s="12" t="s">
        <v>14</v>
      </c>
      <c r="Y76" s="51">
        <v>1</v>
      </c>
      <c r="Z76" s="51">
        <v>1</v>
      </c>
      <c r="AA76" s="10"/>
    </row>
    <row r="77" spans="1:27" ht="80.099999999999994" customHeight="1" x14ac:dyDescent="0.25">
      <c r="A77" s="31" t="s">
        <v>19</v>
      </c>
      <c r="B77" s="52" t="s">
        <v>565</v>
      </c>
      <c r="C77" s="31" t="s">
        <v>20</v>
      </c>
      <c r="D77" s="77" t="s">
        <v>598</v>
      </c>
      <c r="E77" s="34" t="s">
        <v>599</v>
      </c>
      <c r="F77" s="54">
        <v>45261</v>
      </c>
      <c r="G77" s="31" t="s">
        <v>600</v>
      </c>
      <c r="H77" s="31" t="s">
        <v>601</v>
      </c>
      <c r="I77" s="52" t="s">
        <v>570</v>
      </c>
      <c r="J77" s="11">
        <v>1</v>
      </c>
      <c r="K77" s="31" t="s">
        <v>602</v>
      </c>
      <c r="L77" s="11" t="s">
        <v>373</v>
      </c>
      <c r="M77" s="31" t="s">
        <v>603</v>
      </c>
      <c r="N77" s="55">
        <v>1</v>
      </c>
      <c r="O77" s="56">
        <v>45275</v>
      </c>
      <c r="P77" s="56">
        <v>45504</v>
      </c>
      <c r="Q77" s="52" t="s">
        <v>33</v>
      </c>
      <c r="R77" s="57" t="s">
        <v>574</v>
      </c>
      <c r="S77" s="14" t="s">
        <v>79</v>
      </c>
      <c r="T77" s="32" t="s">
        <v>604</v>
      </c>
      <c r="U77" s="28" t="s">
        <v>314</v>
      </c>
      <c r="V77" s="15">
        <v>0</v>
      </c>
      <c r="W77" s="12" t="s">
        <v>36</v>
      </c>
      <c r="X77" s="12" t="s">
        <v>14</v>
      </c>
      <c r="Y77" s="18"/>
      <c r="Z77" s="10"/>
      <c r="AA77" s="10"/>
    </row>
    <row r="78" spans="1:27" ht="80.099999999999994" customHeight="1" x14ac:dyDescent="0.25">
      <c r="A78" s="31" t="s">
        <v>19</v>
      </c>
      <c r="B78" s="52" t="s">
        <v>565</v>
      </c>
      <c r="C78" s="31" t="s">
        <v>20</v>
      </c>
      <c r="D78" s="77" t="s">
        <v>605</v>
      </c>
      <c r="E78" s="31" t="s">
        <v>606</v>
      </c>
      <c r="F78" s="54">
        <v>45261</v>
      </c>
      <c r="G78" s="31" t="s">
        <v>600</v>
      </c>
      <c r="H78" s="31" t="s">
        <v>601</v>
      </c>
      <c r="I78" s="52" t="s">
        <v>570</v>
      </c>
      <c r="J78" s="11">
        <v>1</v>
      </c>
      <c r="K78" s="31" t="s">
        <v>602</v>
      </c>
      <c r="L78" s="11" t="s">
        <v>373</v>
      </c>
      <c r="M78" s="31" t="s">
        <v>607</v>
      </c>
      <c r="N78" s="55">
        <v>1</v>
      </c>
      <c r="O78" s="56">
        <v>45275</v>
      </c>
      <c r="P78" s="56">
        <v>45504</v>
      </c>
      <c r="Q78" s="52" t="s">
        <v>33</v>
      </c>
      <c r="R78" s="57" t="s">
        <v>574</v>
      </c>
      <c r="S78" s="14" t="s">
        <v>79</v>
      </c>
      <c r="T78" s="32" t="s">
        <v>604</v>
      </c>
      <c r="U78" s="28" t="s">
        <v>314</v>
      </c>
      <c r="V78" s="15">
        <v>0</v>
      </c>
      <c r="W78" s="12" t="s">
        <v>36</v>
      </c>
      <c r="X78" s="12" t="s">
        <v>14</v>
      </c>
      <c r="Y78" s="18"/>
      <c r="Z78" s="10"/>
      <c r="AA78" s="10"/>
    </row>
    <row r="79" spans="1:27" ht="80.099999999999994" customHeight="1" x14ac:dyDescent="0.25">
      <c r="A79" s="31" t="s">
        <v>19</v>
      </c>
      <c r="B79" s="52" t="s">
        <v>576</v>
      </c>
      <c r="C79" s="31" t="s">
        <v>20</v>
      </c>
      <c r="D79" s="77" t="s">
        <v>608</v>
      </c>
      <c r="E79" s="31" t="s">
        <v>609</v>
      </c>
      <c r="F79" s="54">
        <v>45261</v>
      </c>
      <c r="G79" s="31" t="s">
        <v>610</v>
      </c>
      <c r="H79" s="31" t="s">
        <v>611</v>
      </c>
      <c r="I79" s="52" t="s">
        <v>570</v>
      </c>
      <c r="J79" s="11">
        <v>1</v>
      </c>
      <c r="K79" s="31" t="s">
        <v>612</v>
      </c>
      <c r="L79" s="11" t="s">
        <v>373</v>
      </c>
      <c r="M79" s="31" t="s">
        <v>613</v>
      </c>
      <c r="N79" s="55">
        <v>1</v>
      </c>
      <c r="O79" s="56">
        <v>45275</v>
      </c>
      <c r="P79" s="56">
        <v>45473</v>
      </c>
      <c r="Q79" s="52" t="s">
        <v>33</v>
      </c>
      <c r="R79" s="57" t="s">
        <v>574</v>
      </c>
      <c r="S79" s="14" t="s">
        <v>79</v>
      </c>
      <c r="T79" s="32" t="s">
        <v>614</v>
      </c>
      <c r="U79" s="28" t="s">
        <v>314</v>
      </c>
      <c r="V79" s="15">
        <v>0</v>
      </c>
      <c r="W79" s="12" t="s">
        <v>36</v>
      </c>
      <c r="X79" s="12" t="s">
        <v>42</v>
      </c>
      <c r="Y79" s="18"/>
      <c r="Z79" s="10"/>
      <c r="AA79" s="10"/>
    </row>
    <row r="80" spans="1:27" ht="80.099999999999994" customHeight="1" x14ac:dyDescent="0.25">
      <c r="A80" s="31" t="s">
        <v>19</v>
      </c>
      <c r="B80" s="52" t="s">
        <v>565</v>
      </c>
      <c r="C80" s="31" t="s">
        <v>20</v>
      </c>
      <c r="D80" s="77" t="s">
        <v>615</v>
      </c>
      <c r="E80" s="31" t="s">
        <v>616</v>
      </c>
      <c r="F80" s="54">
        <v>45261</v>
      </c>
      <c r="G80" s="31" t="s">
        <v>617</v>
      </c>
      <c r="H80" s="31" t="s">
        <v>618</v>
      </c>
      <c r="I80" s="52" t="s">
        <v>570</v>
      </c>
      <c r="J80" s="11">
        <v>1</v>
      </c>
      <c r="K80" s="31" t="s">
        <v>619</v>
      </c>
      <c r="L80" s="11" t="s">
        <v>373</v>
      </c>
      <c r="M80" s="31" t="s">
        <v>620</v>
      </c>
      <c r="N80" s="55">
        <v>1</v>
      </c>
      <c r="O80" s="56">
        <v>45275</v>
      </c>
      <c r="P80" s="56">
        <v>45473</v>
      </c>
      <c r="Q80" s="52" t="s">
        <v>33</v>
      </c>
      <c r="R80" s="57" t="s">
        <v>574</v>
      </c>
      <c r="S80" s="14" t="s">
        <v>79</v>
      </c>
      <c r="T80" s="32" t="s">
        <v>621</v>
      </c>
      <c r="U80" s="28" t="s">
        <v>314</v>
      </c>
      <c r="V80" s="15">
        <v>1</v>
      </c>
      <c r="W80" s="12" t="s">
        <v>13</v>
      </c>
      <c r="X80" s="12" t="s">
        <v>42</v>
      </c>
      <c r="Y80" s="51">
        <v>1</v>
      </c>
      <c r="Z80" s="13"/>
      <c r="AA80" s="10"/>
    </row>
    <row r="81" spans="1:31" ht="80.099999999999994" customHeight="1" x14ac:dyDescent="0.25">
      <c r="A81" s="31" t="s">
        <v>10</v>
      </c>
      <c r="B81" s="58" t="s">
        <v>622</v>
      </c>
      <c r="C81" s="11" t="s">
        <v>45</v>
      </c>
      <c r="D81" s="77" t="s">
        <v>623</v>
      </c>
      <c r="E81" s="31" t="s">
        <v>121</v>
      </c>
      <c r="F81" s="59">
        <v>45377</v>
      </c>
      <c r="G81" s="31" t="s">
        <v>123</v>
      </c>
      <c r="H81" s="31" t="s">
        <v>134</v>
      </c>
      <c r="I81" s="52" t="s">
        <v>624</v>
      </c>
      <c r="J81" s="11">
        <v>1</v>
      </c>
      <c r="K81" s="31" t="s">
        <v>625</v>
      </c>
      <c r="L81" s="11" t="s">
        <v>373</v>
      </c>
      <c r="M81" s="31" t="s">
        <v>626</v>
      </c>
      <c r="N81" s="39">
        <v>6</v>
      </c>
      <c r="O81" s="59">
        <v>45385</v>
      </c>
      <c r="P81" s="59">
        <v>45657</v>
      </c>
      <c r="Q81" s="58" t="s">
        <v>627</v>
      </c>
      <c r="R81" s="1" t="s">
        <v>244</v>
      </c>
      <c r="S81" s="31" t="s">
        <v>122</v>
      </c>
      <c r="T81" s="32" t="s">
        <v>628</v>
      </c>
      <c r="U81" s="28" t="s">
        <v>314</v>
      </c>
      <c r="V81" s="15">
        <v>0</v>
      </c>
      <c r="W81" s="12" t="s">
        <v>36</v>
      </c>
      <c r="X81" s="12" t="s">
        <v>14</v>
      </c>
      <c r="Y81" s="18"/>
      <c r="Z81" s="10"/>
      <c r="AA81" s="10"/>
    </row>
    <row r="82" spans="1:31" ht="80.099999999999994" customHeight="1" x14ac:dyDescent="0.25">
      <c r="A82" s="31" t="s">
        <v>27</v>
      </c>
      <c r="B82" s="58" t="s">
        <v>629</v>
      </c>
      <c r="C82" s="11" t="s">
        <v>45</v>
      </c>
      <c r="D82" s="77" t="s">
        <v>630</v>
      </c>
      <c r="E82" s="31" t="s">
        <v>631</v>
      </c>
      <c r="F82" s="59">
        <v>45377</v>
      </c>
      <c r="G82" s="58" t="s">
        <v>133</v>
      </c>
      <c r="H82" s="58" t="s">
        <v>632</v>
      </c>
      <c r="I82" s="52" t="s">
        <v>624</v>
      </c>
      <c r="J82" s="11">
        <v>1</v>
      </c>
      <c r="K82" s="31" t="s">
        <v>633</v>
      </c>
      <c r="L82" s="11" t="s">
        <v>373</v>
      </c>
      <c r="M82" s="31" t="s">
        <v>634</v>
      </c>
      <c r="N82" s="39">
        <v>18</v>
      </c>
      <c r="O82" s="59">
        <v>45385</v>
      </c>
      <c r="P82" s="59">
        <v>45657</v>
      </c>
      <c r="Q82" s="58" t="s">
        <v>627</v>
      </c>
      <c r="R82" s="1" t="s">
        <v>244</v>
      </c>
      <c r="S82" s="31" t="s">
        <v>122</v>
      </c>
      <c r="T82" s="32" t="s">
        <v>628</v>
      </c>
      <c r="U82" s="28" t="s">
        <v>314</v>
      </c>
      <c r="V82" s="15">
        <v>0</v>
      </c>
      <c r="W82" s="12" t="s">
        <v>36</v>
      </c>
      <c r="X82" s="12" t="s">
        <v>14</v>
      </c>
      <c r="Y82" s="18"/>
      <c r="Z82" s="10"/>
      <c r="AA82" s="10"/>
    </row>
    <row r="83" spans="1:31" ht="80.099999999999994" customHeight="1" x14ac:dyDescent="0.25">
      <c r="A83" s="31" t="s">
        <v>10</v>
      </c>
      <c r="B83" s="58" t="s">
        <v>635</v>
      </c>
      <c r="C83" s="11" t="s">
        <v>45</v>
      </c>
      <c r="D83" s="77" t="s">
        <v>636</v>
      </c>
      <c r="E83" s="31" t="s">
        <v>121</v>
      </c>
      <c r="F83" s="59">
        <v>45377</v>
      </c>
      <c r="G83" s="31" t="s">
        <v>637</v>
      </c>
      <c r="H83" s="31" t="s">
        <v>638</v>
      </c>
      <c r="I83" s="52" t="s">
        <v>624</v>
      </c>
      <c r="J83" s="11">
        <v>1</v>
      </c>
      <c r="K83" s="58" t="s">
        <v>639</v>
      </c>
      <c r="L83" s="11" t="s">
        <v>373</v>
      </c>
      <c r="M83" s="31" t="s">
        <v>640</v>
      </c>
      <c r="N83" s="39">
        <v>3</v>
      </c>
      <c r="O83" s="59">
        <v>45385</v>
      </c>
      <c r="P83" s="59">
        <v>45657</v>
      </c>
      <c r="Q83" s="58" t="s">
        <v>627</v>
      </c>
      <c r="R83" s="1" t="s">
        <v>244</v>
      </c>
      <c r="S83" s="31" t="s">
        <v>122</v>
      </c>
      <c r="T83" s="32" t="s">
        <v>628</v>
      </c>
      <c r="U83" s="28" t="s">
        <v>314</v>
      </c>
      <c r="V83" s="15">
        <v>0</v>
      </c>
      <c r="W83" s="12" t="s">
        <v>36</v>
      </c>
      <c r="X83" s="12" t="s">
        <v>14</v>
      </c>
      <c r="Y83" s="18"/>
      <c r="Z83" s="10"/>
      <c r="AA83" s="10"/>
    </row>
    <row r="84" spans="1:31" ht="80.099999999999994" customHeight="1" x14ac:dyDescent="0.25">
      <c r="A84" s="31" t="s">
        <v>27</v>
      </c>
      <c r="B84" s="58" t="s">
        <v>641</v>
      </c>
      <c r="C84" s="11" t="s">
        <v>45</v>
      </c>
      <c r="D84" s="77" t="s">
        <v>642</v>
      </c>
      <c r="E84" s="31" t="s">
        <v>643</v>
      </c>
      <c r="F84" s="59">
        <v>45363</v>
      </c>
      <c r="G84" s="31" t="s">
        <v>644</v>
      </c>
      <c r="H84" s="31" t="s">
        <v>134</v>
      </c>
      <c r="I84" s="52" t="s">
        <v>624</v>
      </c>
      <c r="J84" s="11">
        <v>1</v>
      </c>
      <c r="K84" s="31" t="s">
        <v>645</v>
      </c>
      <c r="L84" s="11" t="s">
        <v>373</v>
      </c>
      <c r="M84" s="31" t="s">
        <v>646</v>
      </c>
      <c r="N84" s="39">
        <v>3</v>
      </c>
      <c r="O84" s="59">
        <v>45390</v>
      </c>
      <c r="P84" s="59">
        <v>45657</v>
      </c>
      <c r="Q84" s="58" t="s">
        <v>627</v>
      </c>
      <c r="R84" s="1" t="s">
        <v>244</v>
      </c>
      <c r="S84" s="31" t="s">
        <v>192</v>
      </c>
      <c r="T84" s="32" t="s">
        <v>647</v>
      </c>
      <c r="U84" s="28" t="s">
        <v>314</v>
      </c>
      <c r="V84" s="15">
        <v>0</v>
      </c>
      <c r="W84" s="12" t="s">
        <v>36</v>
      </c>
      <c r="X84" s="12" t="s">
        <v>14</v>
      </c>
      <c r="Y84" s="18"/>
      <c r="Z84" s="10"/>
      <c r="AA84" s="10"/>
    </row>
    <row r="85" spans="1:31" s="11" customFormat="1" ht="80.099999999999994" customHeight="1" x14ac:dyDescent="0.25">
      <c r="A85" s="31" t="s">
        <v>19</v>
      </c>
      <c r="B85" s="52" t="s">
        <v>648</v>
      </c>
      <c r="C85" s="11" t="s">
        <v>35</v>
      </c>
      <c r="D85" s="77" t="s">
        <v>649</v>
      </c>
      <c r="E85" s="60" t="s">
        <v>650</v>
      </c>
      <c r="F85" s="61">
        <v>45348</v>
      </c>
      <c r="G85" s="60" t="s">
        <v>651</v>
      </c>
      <c r="H85" s="60" t="s">
        <v>652</v>
      </c>
      <c r="I85" s="28" t="s">
        <v>653</v>
      </c>
      <c r="J85" s="12">
        <v>1</v>
      </c>
      <c r="K85" s="60" t="s">
        <v>654</v>
      </c>
      <c r="L85" s="12" t="s">
        <v>21</v>
      </c>
      <c r="M85" s="52" t="s">
        <v>655</v>
      </c>
      <c r="N85" s="62" t="s">
        <v>656</v>
      </c>
      <c r="O85" s="63">
        <v>45444</v>
      </c>
      <c r="P85" s="63">
        <v>45641</v>
      </c>
      <c r="Q85" s="11" t="s">
        <v>657</v>
      </c>
      <c r="R85" s="1" t="s">
        <v>244</v>
      </c>
      <c r="S85" s="14" t="s">
        <v>79</v>
      </c>
      <c r="T85" s="32" t="s">
        <v>658</v>
      </c>
      <c r="U85" s="28" t="s">
        <v>314</v>
      </c>
      <c r="V85" s="15">
        <v>0</v>
      </c>
      <c r="W85" s="12" t="s">
        <v>41</v>
      </c>
      <c r="X85" s="12" t="s">
        <v>14</v>
      </c>
      <c r="Y85" s="18"/>
      <c r="AE85" s="14"/>
    </row>
    <row r="86" spans="1:31" s="11" customFormat="1" ht="80.099999999999994" customHeight="1" x14ac:dyDescent="0.25">
      <c r="A86" s="31" t="s">
        <v>19</v>
      </c>
      <c r="B86" s="52" t="s">
        <v>659</v>
      </c>
      <c r="C86" s="11" t="s">
        <v>35</v>
      </c>
      <c r="D86" s="77" t="s">
        <v>660</v>
      </c>
      <c r="E86" s="60" t="s">
        <v>661</v>
      </c>
      <c r="F86" s="61">
        <v>45348</v>
      </c>
      <c r="G86" s="60" t="s">
        <v>662</v>
      </c>
      <c r="H86" s="60" t="s">
        <v>663</v>
      </c>
      <c r="I86" s="28" t="s">
        <v>664</v>
      </c>
      <c r="J86" s="12">
        <v>1</v>
      </c>
      <c r="K86" s="60" t="s">
        <v>665</v>
      </c>
      <c r="L86" s="12" t="s">
        <v>21</v>
      </c>
      <c r="M86" s="52" t="s">
        <v>666</v>
      </c>
      <c r="N86" s="62">
        <v>0.6</v>
      </c>
      <c r="O86" s="63">
        <v>45444</v>
      </c>
      <c r="P86" s="63">
        <v>45657</v>
      </c>
      <c r="Q86" s="11" t="s">
        <v>657</v>
      </c>
      <c r="R86" s="1" t="s">
        <v>244</v>
      </c>
      <c r="S86" s="14" t="s">
        <v>79</v>
      </c>
      <c r="T86" s="32" t="s">
        <v>647</v>
      </c>
      <c r="U86" s="28" t="s">
        <v>314</v>
      </c>
      <c r="V86" s="15">
        <v>0</v>
      </c>
      <c r="W86" s="12" t="s">
        <v>41</v>
      </c>
      <c r="X86" s="12" t="s">
        <v>14</v>
      </c>
      <c r="Y86" s="18"/>
      <c r="AE86" s="14"/>
    </row>
    <row r="87" spans="1:31" s="11" customFormat="1" ht="80.099999999999994" customHeight="1" x14ac:dyDescent="0.25">
      <c r="A87" s="31" t="s">
        <v>19</v>
      </c>
      <c r="B87" s="28" t="s">
        <v>667</v>
      </c>
      <c r="C87" s="12" t="s">
        <v>35</v>
      </c>
      <c r="D87" s="77" t="s">
        <v>668</v>
      </c>
      <c r="E87" s="64" t="s">
        <v>669</v>
      </c>
      <c r="F87" s="54">
        <v>45408</v>
      </c>
      <c r="G87" s="64" t="s">
        <v>670</v>
      </c>
      <c r="H87" s="64" t="s">
        <v>671</v>
      </c>
      <c r="I87" s="28" t="s">
        <v>672</v>
      </c>
      <c r="J87" s="12">
        <v>1</v>
      </c>
      <c r="K87" s="60" t="s">
        <v>673</v>
      </c>
      <c r="L87" s="12" t="s">
        <v>373</v>
      </c>
      <c r="M87" s="52" t="s">
        <v>674</v>
      </c>
      <c r="N87" s="62">
        <v>1</v>
      </c>
      <c r="O87" s="65">
        <v>45448</v>
      </c>
      <c r="P87" s="65">
        <v>45657</v>
      </c>
      <c r="Q87" s="11" t="s">
        <v>66</v>
      </c>
      <c r="R87" s="12" t="s">
        <v>248</v>
      </c>
      <c r="S87" s="57" t="s">
        <v>137</v>
      </c>
      <c r="T87" s="32" t="s">
        <v>675</v>
      </c>
      <c r="U87" s="28" t="s">
        <v>314</v>
      </c>
      <c r="V87" s="15">
        <v>0</v>
      </c>
      <c r="W87" s="12" t="s">
        <v>41</v>
      </c>
      <c r="X87" s="12" t="s">
        <v>14</v>
      </c>
      <c r="Y87" s="18"/>
      <c r="AE87" s="14"/>
    </row>
    <row r="88" spans="1:31" s="11" customFormat="1" ht="80.099999999999994" customHeight="1" x14ac:dyDescent="0.25">
      <c r="A88" s="31" t="s">
        <v>19</v>
      </c>
      <c r="B88" s="28" t="s">
        <v>667</v>
      </c>
      <c r="C88" s="12" t="s">
        <v>35</v>
      </c>
      <c r="D88" s="77" t="s">
        <v>668</v>
      </c>
      <c r="E88" s="64" t="s">
        <v>669</v>
      </c>
      <c r="F88" s="54">
        <v>45408</v>
      </c>
      <c r="G88" s="64" t="s">
        <v>670</v>
      </c>
      <c r="H88" s="64" t="s">
        <v>676</v>
      </c>
      <c r="I88" s="28" t="s">
        <v>672</v>
      </c>
      <c r="J88" s="12">
        <v>2</v>
      </c>
      <c r="K88" s="60" t="s">
        <v>677</v>
      </c>
      <c r="L88" s="12" t="s">
        <v>373</v>
      </c>
      <c r="M88" s="52" t="s">
        <v>678</v>
      </c>
      <c r="N88" s="62">
        <v>1</v>
      </c>
      <c r="O88" s="65">
        <v>45448</v>
      </c>
      <c r="P88" s="65">
        <v>45657</v>
      </c>
      <c r="Q88" s="11" t="s">
        <v>66</v>
      </c>
      <c r="R88" s="12" t="s">
        <v>248</v>
      </c>
      <c r="S88" s="57" t="s">
        <v>137</v>
      </c>
      <c r="T88" s="32" t="s">
        <v>679</v>
      </c>
      <c r="U88" s="28" t="s">
        <v>314</v>
      </c>
      <c r="V88" s="15">
        <v>0</v>
      </c>
      <c r="W88" s="12" t="s">
        <v>41</v>
      </c>
      <c r="X88" s="12" t="s">
        <v>14</v>
      </c>
      <c r="Y88" s="18"/>
      <c r="AE88" s="14"/>
    </row>
    <row r="89" spans="1:31" s="11" customFormat="1" ht="80.099999999999994" customHeight="1" x14ac:dyDescent="0.25">
      <c r="A89" s="31" t="s">
        <v>19</v>
      </c>
      <c r="B89" s="28" t="s">
        <v>667</v>
      </c>
      <c r="C89" s="12" t="s">
        <v>35</v>
      </c>
      <c r="D89" s="77" t="s">
        <v>680</v>
      </c>
      <c r="E89" s="64" t="s">
        <v>681</v>
      </c>
      <c r="F89" s="54">
        <v>45408</v>
      </c>
      <c r="G89" s="64" t="s">
        <v>682</v>
      </c>
      <c r="H89" s="64" t="s">
        <v>683</v>
      </c>
      <c r="I89" s="28" t="s">
        <v>672</v>
      </c>
      <c r="J89" s="12">
        <v>1</v>
      </c>
      <c r="K89" s="60" t="s">
        <v>684</v>
      </c>
      <c r="L89" s="12" t="s">
        <v>373</v>
      </c>
      <c r="M89" s="52" t="s">
        <v>685</v>
      </c>
      <c r="N89" s="62">
        <v>1</v>
      </c>
      <c r="O89" s="65">
        <v>45448</v>
      </c>
      <c r="P89" s="65">
        <v>45657</v>
      </c>
      <c r="Q89" s="11" t="s">
        <v>66</v>
      </c>
      <c r="R89" s="12" t="s">
        <v>248</v>
      </c>
      <c r="S89" s="57" t="s">
        <v>137</v>
      </c>
      <c r="T89" s="32" t="s">
        <v>675</v>
      </c>
      <c r="U89" s="28" t="s">
        <v>314</v>
      </c>
      <c r="V89" s="15">
        <v>0</v>
      </c>
      <c r="W89" s="12" t="s">
        <v>41</v>
      </c>
      <c r="X89" s="12" t="s">
        <v>14</v>
      </c>
      <c r="Y89" s="18"/>
      <c r="AE89" s="14"/>
    </row>
    <row r="90" spans="1:31" ht="80.099999999999994" customHeight="1" x14ac:dyDescent="0.25">
      <c r="A90" s="12" t="s">
        <v>27</v>
      </c>
      <c r="B90" s="28" t="s">
        <v>686</v>
      </c>
      <c r="C90" s="28" t="s">
        <v>324</v>
      </c>
      <c r="D90" s="77" t="s">
        <v>687</v>
      </c>
      <c r="E90" s="28" t="s">
        <v>688</v>
      </c>
      <c r="F90" s="30">
        <v>45278</v>
      </c>
      <c r="G90" s="47" t="s">
        <v>689</v>
      </c>
      <c r="H90" s="66" t="s">
        <v>689</v>
      </c>
      <c r="I90" s="28" t="s">
        <v>97</v>
      </c>
      <c r="J90" s="12">
        <v>1</v>
      </c>
      <c r="K90" s="66" t="s">
        <v>690</v>
      </c>
      <c r="L90" s="12"/>
      <c r="M90" s="28" t="s">
        <v>97</v>
      </c>
      <c r="N90" s="28" t="s">
        <v>97</v>
      </c>
      <c r="O90" s="28" t="s">
        <v>97</v>
      </c>
      <c r="P90" s="28" t="s">
        <v>97</v>
      </c>
      <c r="Q90" s="12" t="s">
        <v>74</v>
      </c>
      <c r="R90" s="28" t="s">
        <v>97</v>
      </c>
      <c r="S90" s="28" t="s">
        <v>97</v>
      </c>
      <c r="T90" s="32" t="s">
        <v>478</v>
      </c>
      <c r="U90" s="28"/>
      <c r="V90" s="15"/>
      <c r="W90" s="12"/>
      <c r="X90" s="12"/>
      <c r="Y90" s="13"/>
      <c r="Z90" s="13"/>
      <c r="AA90" s="10"/>
    </row>
    <row r="91" spans="1:31" ht="80.099999999999994" customHeight="1" x14ac:dyDescent="0.25">
      <c r="A91" s="12" t="s">
        <v>27</v>
      </c>
      <c r="B91" s="28" t="s">
        <v>686</v>
      </c>
      <c r="C91" s="28" t="s">
        <v>324</v>
      </c>
      <c r="D91" s="77" t="s">
        <v>691</v>
      </c>
      <c r="E91" s="28" t="s">
        <v>692</v>
      </c>
      <c r="F91" s="30">
        <v>45278</v>
      </c>
      <c r="G91" s="47" t="s">
        <v>689</v>
      </c>
      <c r="H91" s="66" t="s">
        <v>689</v>
      </c>
      <c r="I91" s="28" t="s">
        <v>97</v>
      </c>
      <c r="J91" s="12">
        <v>1</v>
      </c>
      <c r="K91" s="66" t="s">
        <v>690</v>
      </c>
      <c r="L91" s="12"/>
      <c r="M91" s="28" t="s">
        <v>97</v>
      </c>
      <c r="N91" s="28" t="s">
        <v>97</v>
      </c>
      <c r="O91" s="28" t="s">
        <v>97</v>
      </c>
      <c r="P91" s="28" t="s">
        <v>97</v>
      </c>
      <c r="Q91" s="12" t="s">
        <v>74</v>
      </c>
      <c r="R91" s="28" t="s">
        <v>97</v>
      </c>
      <c r="S91" s="28" t="s">
        <v>97</v>
      </c>
      <c r="T91" s="32" t="s">
        <v>478</v>
      </c>
      <c r="U91" s="28"/>
      <c r="V91" s="15"/>
      <c r="W91" s="12"/>
      <c r="X91" s="12"/>
      <c r="Y91" s="13"/>
      <c r="Z91" s="13"/>
      <c r="AA91" s="10"/>
    </row>
    <row r="92" spans="1:31" ht="80.099999999999994" customHeight="1" x14ac:dyDescent="0.25">
      <c r="A92" s="12" t="s">
        <v>27</v>
      </c>
      <c r="B92" s="28" t="s">
        <v>686</v>
      </c>
      <c r="C92" s="28" t="s">
        <v>324</v>
      </c>
      <c r="D92" s="77" t="s">
        <v>693</v>
      </c>
      <c r="E92" s="28" t="s">
        <v>694</v>
      </c>
      <c r="F92" s="30">
        <v>45278</v>
      </c>
      <c r="G92" s="47" t="s">
        <v>689</v>
      </c>
      <c r="H92" s="66" t="s">
        <v>689</v>
      </c>
      <c r="I92" s="28" t="s">
        <v>97</v>
      </c>
      <c r="J92" s="12">
        <v>1</v>
      </c>
      <c r="K92" s="66" t="s">
        <v>690</v>
      </c>
      <c r="L92" s="12"/>
      <c r="M92" s="28" t="s">
        <v>97</v>
      </c>
      <c r="N92" s="28" t="s">
        <v>97</v>
      </c>
      <c r="O92" s="28" t="s">
        <v>97</v>
      </c>
      <c r="P92" s="28" t="s">
        <v>97</v>
      </c>
      <c r="Q92" s="12" t="s">
        <v>74</v>
      </c>
      <c r="R92" s="28" t="s">
        <v>97</v>
      </c>
      <c r="S92" s="28" t="s">
        <v>97</v>
      </c>
      <c r="T92" s="32" t="s">
        <v>478</v>
      </c>
      <c r="U92" s="28"/>
      <c r="V92" s="15"/>
      <c r="W92" s="12"/>
      <c r="X92" s="12"/>
      <c r="Y92" s="13"/>
      <c r="Z92" s="13"/>
      <c r="AA92" s="10"/>
    </row>
    <row r="93" spans="1:31" ht="80.099999999999994" customHeight="1" x14ac:dyDescent="0.25">
      <c r="A93" s="12" t="s">
        <v>27</v>
      </c>
      <c r="B93" s="28" t="s">
        <v>686</v>
      </c>
      <c r="C93" s="28" t="s">
        <v>324</v>
      </c>
      <c r="D93" s="77" t="s">
        <v>695</v>
      </c>
      <c r="E93" s="28" t="s">
        <v>696</v>
      </c>
      <c r="F93" s="30">
        <v>45278</v>
      </c>
      <c r="G93" s="47" t="s">
        <v>689</v>
      </c>
      <c r="H93" s="66" t="s">
        <v>689</v>
      </c>
      <c r="I93" s="28" t="s">
        <v>97</v>
      </c>
      <c r="J93" s="12">
        <v>1</v>
      </c>
      <c r="K93" s="66" t="s">
        <v>690</v>
      </c>
      <c r="L93" s="12"/>
      <c r="M93" s="28" t="s">
        <v>97</v>
      </c>
      <c r="N93" s="28" t="s">
        <v>97</v>
      </c>
      <c r="O93" s="28" t="s">
        <v>97</v>
      </c>
      <c r="P93" s="28" t="s">
        <v>97</v>
      </c>
      <c r="Q93" s="12" t="s">
        <v>74</v>
      </c>
      <c r="R93" s="28" t="s">
        <v>97</v>
      </c>
      <c r="S93" s="28" t="s">
        <v>97</v>
      </c>
      <c r="T93" s="32" t="s">
        <v>478</v>
      </c>
      <c r="U93" s="28"/>
      <c r="V93" s="15"/>
      <c r="W93" s="12"/>
      <c r="X93" s="12"/>
      <c r="Y93" s="13"/>
      <c r="Z93" s="13"/>
      <c r="AA93" s="10"/>
    </row>
    <row r="94" spans="1:31" ht="80.099999999999994" customHeight="1" x14ac:dyDescent="0.25">
      <c r="A94" s="12" t="s">
        <v>27</v>
      </c>
      <c r="B94" s="28" t="s">
        <v>686</v>
      </c>
      <c r="C94" s="28" t="s">
        <v>324</v>
      </c>
      <c r="D94" s="77" t="s">
        <v>697</v>
      </c>
      <c r="E94" s="28" t="s">
        <v>698</v>
      </c>
      <c r="F94" s="30">
        <v>45278</v>
      </c>
      <c r="G94" s="47" t="s">
        <v>689</v>
      </c>
      <c r="H94" s="66" t="s">
        <v>689</v>
      </c>
      <c r="I94" s="28" t="s">
        <v>97</v>
      </c>
      <c r="J94" s="12">
        <v>1</v>
      </c>
      <c r="K94" s="66" t="s">
        <v>690</v>
      </c>
      <c r="L94" s="12"/>
      <c r="M94" s="28" t="s">
        <v>97</v>
      </c>
      <c r="N94" s="28" t="s">
        <v>97</v>
      </c>
      <c r="O94" s="28" t="s">
        <v>97</v>
      </c>
      <c r="P94" s="28" t="s">
        <v>97</v>
      </c>
      <c r="Q94" s="12" t="s">
        <v>74</v>
      </c>
      <c r="R94" s="28" t="s">
        <v>97</v>
      </c>
      <c r="S94" s="28" t="s">
        <v>97</v>
      </c>
      <c r="T94" s="32" t="s">
        <v>478</v>
      </c>
      <c r="U94" s="28"/>
      <c r="V94" s="15"/>
      <c r="W94" s="12"/>
      <c r="X94" s="12"/>
      <c r="Y94" s="13"/>
      <c r="Z94" s="13"/>
      <c r="AA94" s="10"/>
    </row>
    <row r="95" spans="1:31" ht="80.099999999999994" customHeight="1" x14ac:dyDescent="0.25">
      <c r="A95" s="12" t="s">
        <v>27</v>
      </c>
      <c r="B95" s="28" t="s">
        <v>686</v>
      </c>
      <c r="C95" s="28" t="s">
        <v>324</v>
      </c>
      <c r="D95" s="77" t="s">
        <v>699</v>
      </c>
      <c r="E95" s="28" t="s">
        <v>700</v>
      </c>
      <c r="F95" s="30">
        <v>45278</v>
      </c>
      <c r="G95" s="47" t="s">
        <v>689</v>
      </c>
      <c r="H95" s="66" t="s">
        <v>689</v>
      </c>
      <c r="I95" s="28" t="s">
        <v>97</v>
      </c>
      <c r="J95" s="12">
        <v>1</v>
      </c>
      <c r="K95" s="66" t="s">
        <v>690</v>
      </c>
      <c r="L95" s="12"/>
      <c r="M95" s="28" t="s">
        <v>97</v>
      </c>
      <c r="N95" s="28" t="s">
        <v>97</v>
      </c>
      <c r="O95" s="28" t="s">
        <v>97</v>
      </c>
      <c r="P95" s="28" t="s">
        <v>97</v>
      </c>
      <c r="Q95" s="12" t="s">
        <v>74</v>
      </c>
      <c r="R95" s="28" t="s">
        <v>97</v>
      </c>
      <c r="S95" s="28" t="s">
        <v>97</v>
      </c>
      <c r="T95" s="32" t="s">
        <v>478</v>
      </c>
      <c r="U95" s="28"/>
      <c r="V95" s="15"/>
      <c r="W95" s="12"/>
      <c r="X95" s="12"/>
      <c r="Y95" s="13"/>
      <c r="Z95" s="13"/>
      <c r="AA95" s="10"/>
    </row>
    <row r="96" spans="1:31" ht="80.099999999999994" customHeight="1" x14ac:dyDescent="0.25">
      <c r="A96" s="12"/>
      <c r="B96" s="28" t="s">
        <v>686</v>
      </c>
      <c r="C96" s="28" t="s">
        <v>324</v>
      </c>
      <c r="D96" s="77" t="s">
        <v>701</v>
      </c>
      <c r="E96" s="28" t="s">
        <v>702</v>
      </c>
      <c r="F96" s="30">
        <v>45278</v>
      </c>
      <c r="G96" s="47" t="s">
        <v>689</v>
      </c>
      <c r="H96" s="66" t="s">
        <v>689</v>
      </c>
      <c r="I96" s="28" t="s">
        <v>97</v>
      </c>
      <c r="J96" s="12">
        <v>1</v>
      </c>
      <c r="K96" s="66" t="s">
        <v>690</v>
      </c>
      <c r="L96" s="12"/>
      <c r="M96" s="28" t="s">
        <v>97</v>
      </c>
      <c r="N96" s="28" t="s">
        <v>97</v>
      </c>
      <c r="O96" s="28" t="s">
        <v>97</v>
      </c>
      <c r="P96" s="28" t="s">
        <v>97</v>
      </c>
      <c r="Q96" s="12" t="s">
        <v>74</v>
      </c>
      <c r="R96" s="28" t="s">
        <v>97</v>
      </c>
      <c r="S96" s="28" t="s">
        <v>97</v>
      </c>
      <c r="T96" s="32" t="s">
        <v>478</v>
      </c>
      <c r="U96" s="28"/>
      <c r="V96" s="15"/>
      <c r="W96" s="12"/>
      <c r="X96" s="12"/>
      <c r="Y96" s="13"/>
      <c r="Z96" s="13"/>
      <c r="AA96" s="10"/>
    </row>
    <row r="97" spans="1:27" ht="80.099999999999994" customHeight="1" x14ac:dyDescent="0.25">
      <c r="A97" s="12"/>
      <c r="B97" s="28" t="s">
        <v>686</v>
      </c>
      <c r="C97" s="28" t="s">
        <v>324</v>
      </c>
      <c r="D97" s="77" t="s">
        <v>703</v>
      </c>
      <c r="E97" s="28" t="s">
        <v>704</v>
      </c>
      <c r="F97" s="30">
        <v>45278</v>
      </c>
      <c r="G97" s="47" t="s">
        <v>689</v>
      </c>
      <c r="H97" s="66" t="s">
        <v>689</v>
      </c>
      <c r="I97" s="28" t="s">
        <v>97</v>
      </c>
      <c r="J97" s="12">
        <v>1</v>
      </c>
      <c r="K97" s="66" t="s">
        <v>690</v>
      </c>
      <c r="L97" s="12"/>
      <c r="M97" s="28" t="s">
        <v>97</v>
      </c>
      <c r="N97" s="28" t="s">
        <v>97</v>
      </c>
      <c r="O97" s="28" t="s">
        <v>97</v>
      </c>
      <c r="P97" s="28" t="s">
        <v>97</v>
      </c>
      <c r="Q97" s="12" t="s">
        <v>74</v>
      </c>
      <c r="R97" s="28" t="s">
        <v>97</v>
      </c>
      <c r="S97" s="28" t="s">
        <v>97</v>
      </c>
      <c r="T97" s="32" t="s">
        <v>478</v>
      </c>
      <c r="U97" s="28"/>
      <c r="V97" s="15"/>
      <c r="W97" s="12"/>
      <c r="X97" s="12"/>
      <c r="Y97" s="13"/>
      <c r="Z97" s="13"/>
      <c r="AA97" s="10"/>
    </row>
    <row r="98" spans="1:27" ht="80.099999999999994" customHeight="1" x14ac:dyDescent="0.25">
      <c r="A98" s="12"/>
      <c r="B98" s="28" t="s">
        <v>686</v>
      </c>
      <c r="C98" s="28" t="s">
        <v>324</v>
      </c>
      <c r="D98" s="77" t="s">
        <v>705</v>
      </c>
      <c r="E98" s="28" t="s">
        <v>706</v>
      </c>
      <c r="F98" s="30">
        <v>45278</v>
      </c>
      <c r="G98" s="47" t="s">
        <v>689</v>
      </c>
      <c r="H98" s="66" t="s">
        <v>689</v>
      </c>
      <c r="I98" s="28" t="s">
        <v>97</v>
      </c>
      <c r="J98" s="12">
        <v>1</v>
      </c>
      <c r="K98" s="66" t="s">
        <v>690</v>
      </c>
      <c r="L98" s="12"/>
      <c r="M98" s="28" t="s">
        <v>97</v>
      </c>
      <c r="N98" s="28" t="s">
        <v>97</v>
      </c>
      <c r="O98" s="28" t="s">
        <v>97</v>
      </c>
      <c r="P98" s="28" t="s">
        <v>97</v>
      </c>
      <c r="Q98" s="12" t="s">
        <v>74</v>
      </c>
      <c r="R98" s="28" t="s">
        <v>97</v>
      </c>
      <c r="S98" s="28" t="s">
        <v>97</v>
      </c>
      <c r="T98" s="32" t="s">
        <v>478</v>
      </c>
      <c r="U98" s="28"/>
      <c r="V98" s="15"/>
      <c r="W98" s="12"/>
      <c r="X98" s="12"/>
      <c r="Y98" s="13"/>
      <c r="Z98" s="13"/>
      <c r="AA98" s="10"/>
    </row>
    <row r="99" spans="1:27" ht="80.099999999999994" customHeight="1" x14ac:dyDescent="0.25">
      <c r="A99" s="12"/>
      <c r="B99" s="28" t="s">
        <v>686</v>
      </c>
      <c r="C99" s="28" t="s">
        <v>324</v>
      </c>
      <c r="D99" s="77" t="s">
        <v>707</v>
      </c>
      <c r="E99" s="28" t="s">
        <v>708</v>
      </c>
      <c r="F99" s="30">
        <v>45278</v>
      </c>
      <c r="G99" s="47" t="s">
        <v>689</v>
      </c>
      <c r="H99" s="66" t="s">
        <v>689</v>
      </c>
      <c r="I99" s="28" t="s">
        <v>97</v>
      </c>
      <c r="J99" s="12">
        <v>1</v>
      </c>
      <c r="K99" s="66" t="s">
        <v>690</v>
      </c>
      <c r="L99" s="12"/>
      <c r="M99" s="28" t="s">
        <v>97</v>
      </c>
      <c r="N99" s="28" t="s">
        <v>97</v>
      </c>
      <c r="O99" s="28" t="s">
        <v>97</v>
      </c>
      <c r="P99" s="28" t="s">
        <v>97</v>
      </c>
      <c r="Q99" s="12" t="s">
        <v>74</v>
      </c>
      <c r="R99" s="28" t="s">
        <v>97</v>
      </c>
      <c r="S99" s="28" t="s">
        <v>97</v>
      </c>
      <c r="T99" s="32" t="s">
        <v>478</v>
      </c>
      <c r="U99" s="28"/>
      <c r="V99" s="15"/>
      <c r="W99" s="12"/>
      <c r="X99" s="12"/>
      <c r="Y99" s="13"/>
      <c r="Z99" s="13"/>
      <c r="AA99" s="10"/>
    </row>
    <row r="100" spans="1:27" ht="80.099999999999994" customHeight="1" x14ac:dyDescent="0.25">
      <c r="A100" s="12"/>
      <c r="B100" s="28" t="s">
        <v>686</v>
      </c>
      <c r="C100" s="28" t="s">
        <v>324</v>
      </c>
      <c r="D100" s="77" t="s">
        <v>709</v>
      </c>
      <c r="E100" s="28" t="s">
        <v>710</v>
      </c>
      <c r="F100" s="30">
        <v>45278</v>
      </c>
      <c r="G100" s="47" t="s">
        <v>689</v>
      </c>
      <c r="H100" s="66" t="s">
        <v>689</v>
      </c>
      <c r="I100" s="28" t="s">
        <v>97</v>
      </c>
      <c r="J100" s="12">
        <v>1</v>
      </c>
      <c r="K100" s="66" t="s">
        <v>690</v>
      </c>
      <c r="L100" s="12"/>
      <c r="M100" s="28" t="s">
        <v>97</v>
      </c>
      <c r="N100" s="28" t="s">
        <v>97</v>
      </c>
      <c r="O100" s="28" t="s">
        <v>97</v>
      </c>
      <c r="P100" s="28" t="s">
        <v>97</v>
      </c>
      <c r="Q100" s="12" t="s">
        <v>74</v>
      </c>
      <c r="R100" s="28" t="s">
        <v>97</v>
      </c>
      <c r="S100" s="28" t="s">
        <v>97</v>
      </c>
      <c r="T100" s="32" t="s">
        <v>478</v>
      </c>
      <c r="U100" s="28"/>
      <c r="V100" s="15"/>
      <c r="W100" s="12"/>
      <c r="X100" s="12"/>
      <c r="Y100" s="13"/>
      <c r="Z100" s="13"/>
      <c r="AA100" s="10"/>
    </row>
    <row r="101" spans="1:27" ht="80.099999999999994" customHeight="1" x14ac:dyDescent="0.25">
      <c r="A101" s="12"/>
      <c r="B101" s="28" t="s">
        <v>686</v>
      </c>
      <c r="C101" s="28" t="s">
        <v>324</v>
      </c>
      <c r="D101" s="77" t="s">
        <v>711</v>
      </c>
      <c r="E101" s="28" t="s">
        <v>712</v>
      </c>
      <c r="F101" s="30">
        <v>45278</v>
      </c>
      <c r="G101" s="47" t="s">
        <v>689</v>
      </c>
      <c r="H101" s="66" t="s">
        <v>689</v>
      </c>
      <c r="I101" s="28" t="s">
        <v>97</v>
      </c>
      <c r="J101" s="12">
        <v>1</v>
      </c>
      <c r="K101" s="66" t="s">
        <v>690</v>
      </c>
      <c r="L101" s="12"/>
      <c r="M101" s="28" t="s">
        <v>97</v>
      </c>
      <c r="N101" s="28" t="s">
        <v>97</v>
      </c>
      <c r="O101" s="28" t="s">
        <v>97</v>
      </c>
      <c r="P101" s="28" t="s">
        <v>97</v>
      </c>
      <c r="Q101" s="12" t="s">
        <v>74</v>
      </c>
      <c r="R101" s="28" t="s">
        <v>97</v>
      </c>
      <c r="S101" s="28" t="s">
        <v>97</v>
      </c>
      <c r="T101" s="32" t="s">
        <v>478</v>
      </c>
      <c r="U101" s="28"/>
      <c r="V101" s="15"/>
      <c r="W101" s="12"/>
      <c r="X101" s="12"/>
      <c r="Y101" s="13"/>
      <c r="Z101" s="13"/>
      <c r="AA101" s="10"/>
    </row>
    <row r="102" spans="1:27" ht="80.099999999999994" customHeight="1" x14ac:dyDescent="0.25">
      <c r="A102" s="12"/>
      <c r="B102" s="28" t="s">
        <v>686</v>
      </c>
      <c r="C102" s="28" t="s">
        <v>324</v>
      </c>
      <c r="D102" s="77" t="s">
        <v>713</v>
      </c>
      <c r="E102" s="28" t="s">
        <v>714</v>
      </c>
      <c r="F102" s="30">
        <v>45278</v>
      </c>
      <c r="G102" s="47" t="s">
        <v>689</v>
      </c>
      <c r="H102" s="66" t="s">
        <v>689</v>
      </c>
      <c r="I102" s="28" t="s">
        <v>97</v>
      </c>
      <c r="J102" s="12">
        <v>1</v>
      </c>
      <c r="K102" s="66" t="s">
        <v>690</v>
      </c>
      <c r="L102" s="12"/>
      <c r="M102" s="28" t="s">
        <v>97</v>
      </c>
      <c r="N102" s="28" t="s">
        <v>97</v>
      </c>
      <c r="O102" s="28" t="s">
        <v>97</v>
      </c>
      <c r="P102" s="28" t="s">
        <v>97</v>
      </c>
      <c r="Q102" s="12" t="s">
        <v>74</v>
      </c>
      <c r="R102" s="28" t="s">
        <v>97</v>
      </c>
      <c r="S102" s="28" t="s">
        <v>97</v>
      </c>
      <c r="T102" s="32" t="s">
        <v>478</v>
      </c>
      <c r="U102" s="28"/>
      <c r="V102" s="15"/>
      <c r="W102" s="12"/>
      <c r="X102" s="12"/>
      <c r="Y102" s="13"/>
      <c r="Z102" s="13"/>
      <c r="AA102" s="10"/>
    </row>
    <row r="103" spans="1:27" x14ac:dyDescent="0.25">
      <c r="W103" s="67"/>
      <c r="X103" s="72"/>
      <c r="Y103" s="69"/>
      <c r="Z103" s="69"/>
      <c r="AA103" s="70"/>
    </row>
    <row r="104" spans="1:27" x14ac:dyDescent="0.25">
      <c r="X104" s="72"/>
      <c r="Y104" s="70"/>
      <c r="Z104" s="70"/>
      <c r="AA104" s="70"/>
    </row>
  </sheetData>
  <conditionalFormatting sqref="W2:W30">
    <cfRule type="containsText" dxfId="105" priority="2" operator="containsText" text="SIN INICIAR">
      <formula>NOT(ISERROR(SEARCH("SIN INICIAR",W2)))</formula>
    </cfRule>
  </conditionalFormatting>
  <conditionalFormatting sqref="W2:W48">
    <cfRule type="containsText" dxfId="104" priority="3" operator="containsText" text="ELIMINADA">
      <formula>NOT(ISERROR(SEARCH("ELIMINADA",W2)))</formula>
    </cfRule>
    <cfRule type="containsText" dxfId="103" priority="4" operator="containsText" text="EN EJECUCIÓN">
      <formula>NOT(ISERROR(SEARCH("EN EJECUCIÓN",W2)))</formula>
    </cfRule>
    <cfRule type="containsText" dxfId="102" priority="5" operator="containsText" text="CUMPLIDA">
      <formula>NOT(ISERROR(SEARCH("CUMPLIDA",W2)))</formula>
    </cfRule>
  </conditionalFormatting>
  <conditionalFormatting sqref="W49">
    <cfRule type="containsText" dxfId="101" priority="192" operator="containsText" text="SIN INICIAR">
      <formula>NOT(ISERROR(SEARCH("SIN INICIAR",W49)))</formula>
    </cfRule>
    <cfRule type="containsText" dxfId="100" priority="193" operator="containsText" text="ELIMINADA">
      <formula>NOT(ISERROR(SEARCH("ELIMINADA",W49)))</formula>
    </cfRule>
    <cfRule type="containsText" dxfId="99" priority="194" operator="containsText" text="EN EJECUCIÓN">
      <formula>NOT(ISERROR(SEARCH("EN EJECUCIÓN",W49)))</formula>
    </cfRule>
    <cfRule type="containsText" dxfId="98" priority="195" operator="containsText" text="CUMPLIDA">
      <formula>NOT(ISERROR(SEARCH("CUMPLIDA",W49)))</formula>
    </cfRule>
  </conditionalFormatting>
  <conditionalFormatting sqref="W50:W102">
    <cfRule type="containsText" dxfId="97" priority="6" operator="containsText" text="ELIMINADA">
      <formula>NOT(ISERROR(SEARCH("ELIMINADA",W50)))</formula>
    </cfRule>
    <cfRule type="containsText" dxfId="96" priority="7" operator="containsText" text="EN EJECUCIÓN">
      <formula>NOT(ISERROR(SEARCH("EN EJECUCIÓN",W50)))</formula>
    </cfRule>
    <cfRule type="containsText" dxfId="95" priority="8" operator="containsText" text="CUMPLIDA">
      <formula>NOT(ISERROR(SEARCH("CUMPLIDA",W50)))</formula>
    </cfRule>
  </conditionalFormatting>
  <conditionalFormatting sqref="W73:W89">
    <cfRule type="containsText" dxfId="94" priority="9" operator="containsText" text="SIN INICIAR">
      <formula>NOT(ISERROR(SEARCH("SIN INICIAR",W73)))</formula>
    </cfRule>
  </conditionalFormatting>
  <conditionalFormatting sqref="X2:X55 X57:X89">
    <cfRule type="containsText" dxfId="93" priority="10" operator="containsText" text="DENTRO DE TERMINOS">
      <formula>NOT(ISERROR(SEARCH("DENTRO DE TERMINOS",X2)))</formula>
    </cfRule>
    <cfRule type="containsText" dxfId="92" priority="11" operator="containsText" text="INCUMPLIDA">
      <formula>NOT(ISERROR(SEARCH("INCUMPLIDA",X2)))</formula>
    </cfRule>
    <cfRule type="containsText" dxfId="91" priority="12" operator="containsText" text="RETRASADA">
      <formula>NOT(ISERROR(SEARCH("RETRASADA",X2)))</formula>
    </cfRule>
  </conditionalFormatting>
  <conditionalFormatting sqref="X2:X102">
    <cfRule type="containsText" dxfId="90" priority="13" operator="containsText" text="NO SE PUEDE DETERMINAR">
      <formula>NOT(ISERROR(SEARCH("NO SE PUEDE DETERMINAR",X2)))</formula>
    </cfRule>
  </conditionalFormatting>
  <conditionalFormatting sqref="X56">
    <cfRule type="containsText" dxfId="89" priority="50" operator="containsText" text="DENTRO DE TERMINOS">
      <formula>NOT(ISERROR(SEARCH("DENTRO DE TERMINOS",X56)))</formula>
    </cfRule>
    <cfRule type="containsText" dxfId="88" priority="51" operator="containsText" text="INCUMPLIDA">
      <formula>NOT(ISERROR(SEARCH("INCUMPLIDA",X56)))</formula>
    </cfRule>
    <cfRule type="containsText" dxfId="87" priority="52" operator="containsText" text="RETRASADA">
      <formula>NOT(ISERROR(SEARCH("RETRASADA",X56)))</formula>
    </cfRule>
  </conditionalFormatting>
  <conditionalFormatting sqref="X90:X102">
    <cfRule type="containsText" dxfId="86" priority="57" operator="containsText" text="DENTRO DE TERMINOS">
      <formula>NOT(ISERROR(SEARCH("DENTRO DE TERMINOS",X90)))</formula>
    </cfRule>
    <cfRule type="containsText" dxfId="85" priority="58" operator="containsText" text="INCUMPLIDA">
      <formula>NOT(ISERROR(SEARCH("INCUMPLIDA",X90)))</formula>
    </cfRule>
    <cfRule type="containsText" dxfId="84" priority="59" operator="containsText" text="RETRASADA">
      <formula>NOT(ISERROR(SEARCH("RETRASADA",X90)))</formula>
    </cfRule>
  </conditionalFormatting>
  <conditionalFormatting sqref="Y43:Z44">
    <cfRule type="expression" dxfId="80" priority="17">
      <formula>LEN(TRIM(Y43))=0</formula>
    </cfRule>
    <cfRule type="cellIs" dxfId="79" priority="18" operator="lessThan">
      <formula>0.75</formula>
    </cfRule>
    <cfRule type="cellIs" dxfId="78" priority="19" operator="between">
      <formula>0.75</formula>
      <formula>0.99</formula>
    </cfRule>
    <cfRule type="cellIs" dxfId="77" priority="20" operator="equal">
      <formula>1</formula>
    </cfRule>
  </conditionalFormatting>
  <conditionalFormatting sqref="Y55:Z55 Y57:Z58">
    <cfRule type="expression" dxfId="76" priority="21">
      <formula>LEN(TRIM(Y55))=0</formula>
    </cfRule>
    <cfRule type="cellIs" dxfId="75" priority="22" operator="lessThan">
      <formula>0.75</formula>
    </cfRule>
    <cfRule type="cellIs" dxfId="74" priority="23" operator="between">
      <formula>0.75</formula>
      <formula>0.99</formula>
    </cfRule>
    <cfRule type="cellIs" dxfId="73" priority="24" operator="equal">
      <formula>1</formula>
    </cfRule>
  </conditionalFormatting>
  <conditionalFormatting sqref="Y61:Z61">
    <cfRule type="expression" dxfId="72" priority="25">
      <formula>LEN(TRIM(Y61))=0</formula>
    </cfRule>
    <cfRule type="cellIs" dxfId="71" priority="26" operator="lessThan">
      <formula>0.75</formula>
    </cfRule>
    <cfRule type="cellIs" dxfId="70" priority="27" operator="between">
      <formula>0.75</formula>
      <formula>0.99</formula>
    </cfRule>
    <cfRule type="cellIs" dxfId="69" priority="28" operator="equal">
      <formula>1</formula>
    </cfRule>
  </conditionalFormatting>
  <conditionalFormatting sqref="Y64:Z64">
    <cfRule type="expression" dxfId="68" priority="29">
      <formula>LEN(TRIM(Y64))=0</formula>
    </cfRule>
    <cfRule type="cellIs" dxfId="67" priority="30" operator="lessThan">
      <formula>0.75</formula>
    </cfRule>
    <cfRule type="cellIs" dxfId="66" priority="31" operator="between">
      <formula>0.75</formula>
      <formula>0.99</formula>
    </cfRule>
    <cfRule type="cellIs" dxfId="65" priority="32" operator="equal">
      <formula>1</formula>
    </cfRule>
  </conditionalFormatting>
  <conditionalFormatting sqref="Y66:Z66">
    <cfRule type="expression" dxfId="64" priority="33">
      <formula>LEN(TRIM(Y66))=0</formula>
    </cfRule>
    <cfRule type="cellIs" dxfId="63" priority="34" operator="lessThan">
      <formula>0.75</formula>
    </cfRule>
    <cfRule type="cellIs" dxfId="62" priority="35" operator="between">
      <formula>0.75</formula>
      <formula>0.99</formula>
    </cfRule>
    <cfRule type="cellIs" dxfId="61" priority="36" operator="equal">
      <formula>1</formula>
    </cfRule>
  </conditionalFormatting>
  <conditionalFormatting sqref="Y69:Z69">
    <cfRule type="expression" dxfId="60" priority="37">
      <formula>LEN(TRIM(Y69))=0</formula>
    </cfRule>
    <cfRule type="cellIs" dxfId="59" priority="38" operator="lessThan">
      <formula>0.75</formula>
    </cfRule>
    <cfRule type="cellIs" dxfId="58" priority="39" operator="between">
      <formula>0.75</formula>
      <formula>0.99</formula>
    </cfRule>
    <cfRule type="cellIs" dxfId="57" priority="40" operator="equal">
      <formula>1</formula>
    </cfRule>
  </conditionalFormatting>
  <conditionalFormatting sqref="Y2:AA30">
    <cfRule type="expression" dxfId="56" priority="41">
      <formula>LEN(TRIM(Y2))=0</formula>
    </cfRule>
    <cfRule type="cellIs" dxfId="55" priority="42" operator="lessThan">
      <formula>0.75</formula>
    </cfRule>
    <cfRule type="cellIs" dxfId="54" priority="43" operator="between">
      <formula>0.75</formula>
      <formula>0.99</formula>
    </cfRule>
    <cfRule type="cellIs" dxfId="53" priority="44" operator="equal">
      <formula>1</formula>
    </cfRule>
  </conditionalFormatting>
  <dataValidations count="5">
    <dataValidation type="decimal" allowBlank="1" showInputMessage="1" showErrorMessage="1" sqref="V2 Y2:AA30 V4:V102 Y90:Z102 Y80:Z80 Y31:Z76 Y77:Y79 Y81:Y89" xr:uid="{00000000-0002-0000-0300-000000000000}">
      <formula1>0</formula1>
      <formula2>1</formula2>
    </dataValidation>
    <dataValidation type="list" allowBlank="1" showInputMessage="1" showErrorMessage="1" sqref="C73:C80" xr:uid="{00000000-0002-0000-0300-000001000000}">
      <formula1>"Auditorias integrales,Informes de ley,Revisión por la dirección,Autocontrol y Autoevaluación,Otros Seguimientos"</formula1>
      <formula2>0</formula2>
    </dataValidation>
    <dataValidation type="list" allowBlank="1" showInputMessage="1" showErrorMessage="1" sqref="A73:A89" xr:uid="{00000000-0002-0000-0300-000002000000}">
      <formula1>"Observación,No conformidad,Oportunidad de mejora,Recomendación"</formula1>
      <formula2>0</formula2>
    </dataValidation>
    <dataValidation type="date" operator="greaterThan" allowBlank="1" showInputMessage="1" showErrorMessage="1" sqref="F2:F72 O2:P36 O38:P39 O43:P44 O46:P46 O48:P48 O50:P50 O53:P53 O55:P55 O57:P72 F90:F102" xr:uid="{00000000-0002-0000-0300-000003000000}">
      <formula1>44927</formula1>
      <formula2>0</formula2>
    </dataValidation>
    <dataValidation type="whole" operator="greaterThanOrEqual" allowBlank="1" showInputMessage="1" showErrorMessage="1" sqref="J2:J72 J90:J102" xr:uid="{00000000-0002-0000-0300-000004000000}">
      <formula1>1</formula1>
      <formula2>0</formula2>
    </dataValidation>
  </dataValidations>
  <pageMargins left="0.7" right="0.7" top="0.75" bottom="0.75" header="0.511811023622047" footer="0.511811023622047"/>
  <pageSetup orientation="portrait" horizontalDpi="300" verticalDpi="300"/>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5000000}">
          <x14:formula1>
            <xm:f>param!$M$2:$M$26</xm:f>
          </x14:formula1>
          <x14:formula2>
            <xm:f>0</xm:f>
          </x14:formula2>
          <xm:sqref>R2:S2 R3 S5:S55 R7:R17 R19:R30 R34 R36:R37 R40:R42 R45 R47 R49 R51:R52 R54 S57:S72 R81:R86</xm:sqref>
        </x14:dataValidation>
        <x14:dataValidation type="list" allowBlank="1" showInputMessage="1" showErrorMessage="1" xr:uid="{00000000-0002-0000-0300-000006000000}">
          <x14:formula1>
            <xm:f>param!$D$2:$D$4</xm:f>
          </x14:formula1>
          <x14:formula2>
            <xm:f>0</xm:f>
          </x14:formula2>
          <xm:sqref>A2 A5:A30 A34 A36:A37 A40:A42 A45 A47 A49 A51:A52 A54 A90:A102</xm:sqref>
        </x14:dataValidation>
        <x14:dataValidation type="list" allowBlank="1" showInputMessage="1" showErrorMessage="1" xr:uid="{00000000-0002-0000-0300-000007000000}">
          <x14:formula1>
            <xm:f>param!$P$2:$P$20</xm:f>
          </x14:formula1>
          <x14:formula2>
            <xm:f>0</xm:f>
          </x14:formula2>
          <xm:sqref>Q2 Q5:Q30 Q34 Q36:Q37 Q40:Q42 Q45 Q47 Q49 Q51:Q52 Q54 Q56 Q90:Q102</xm:sqref>
        </x14:dataValidation>
        <x14:dataValidation type="list" allowBlank="1" showInputMessage="1" showErrorMessage="1" xr:uid="{00000000-0002-0000-0300-000008000000}">
          <x14:formula1>
            <xm:f>param!$I$2:$I$6</xm:f>
          </x14:formula1>
          <x14:formula2>
            <xm:f>0</xm:f>
          </x14:formula2>
          <xm:sqref>W2 W5:W30 W49 W73:W89</xm:sqref>
        </x14:dataValidation>
        <x14:dataValidation type="list" allowBlank="1" showInputMessage="1" showErrorMessage="1" xr:uid="{00000000-0002-0000-0300-000009000000}">
          <x14:formula1>
            <xm:f>param!$K$2:$K$7</xm:f>
          </x14:formula1>
          <x14:formula2>
            <xm:f>0</xm:f>
          </x14:formula2>
          <xm:sqref>X2 X5:X102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MJ111"/>
  <sheetViews>
    <sheetView showGridLines="0" topLeftCell="D1" zoomScale="75" zoomScaleNormal="75" workbookViewId="0">
      <pane ySplit="1" topLeftCell="A83" activePane="bottomLeft" state="frozen"/>
      <selection activeCell="P1" sqref="P1"/>
      <selection pane="bottomLeft" activeCell="P109" sqref="P109"/>
    </sheetView>
  </sheetViews>
  <sheetFormatPr baseColWidth="10" defaultColWidth="11.5703125" defaultRowHeight="15" x14ac:dyDescent="0.25"/>
  <cols>
    <col min="1" max="1" width="24.85546875" style="6" hidden="1" customWidth="1"/>
    <col min="2" max="2" width="26.85546875" style="6" hidden="1" customWidth="1"/>
    <col min="3" max="3" width="21.28515625" style="6" hidden="1" customWidth="1"/>
    <col min="4" max="4" width="17" style="6" customWidth="1"/>
    <col min="5" max="5" width="6.85546875" style="19" hidden="1" customWidth="1"/>
    <col min="6" max="6" width="90.7109375" style="6" hidden="1" customWidth="1"/>
    <col min="7" max="7" width="17.7109375" style="7" hidden="1" customWidth="1"/>
    <col min="8" max="9" width="80.7109375" style="6" hidden="1" customWidth="1"/>
    <col min="10" max="10" width="23.7109375" style="6" hidden="1" customWidth="1"/>
    <col min="11" max="11" width="14.7109375" style="6" hidden="1" customWidth="1"/>
    <col min="12" max="12" width="61.42578125" style="6" customWidth="1"/>
    <col min="13" max="13" width="19.7109375" style="6" hidden="1" customWidth="1"/>
    <col min="14" max="14" width="60.7109375" style="6" hidden="1" customWidth="1"/>
    <col min="15" max="15" width="5.7109375" style="6" hidden="1" customWidth="1"/>
    <col min="16" max="17" width="16.5703125" style="6" customWidth="1"/>
    <col min="18" max="18" width="27" style="6" customWidth="1"/>
    <col min="19" max="19" width="27" style="7" customWidth="1"/>
    <col min="20" max="20" width="11.7109375" style="7" hidden="1" customWidth="1"/>
    <col min="21" max="21" width="70.140625" style="7" hidden="1" customWidth="1"/>
    <col min="22" max="22" width="17.5703125" style="7" hidden="1" customWidth="1"/>
    <col min="23" max="23" width="22.85546875" style="6" hidden="1" customWidth="1"/>
    <col min="24" max="24" width="15.5703125" style="8" customWidth="1"/>
    <col min="25" max="25" width="19.28515625" style="8" customWidth="1"/>
    <col min="26" max="28" width="22.42578125" style="6" hidden="1" customWidth="1"/>
    <col min="29" max="29" width="8.28515625" style="6" hidden="1" customWidth="1"/>
    <col min="30" max="30" width="11.5703125" style="6" hidden="1"/>
    <col min="31" max="31" width="20.42578125" style="6" hidden="1" customWidth="1"/>
    <col min="32" max="32" width="24.28515625" style="7" hidden="1" customWidth="1"/>
    <col min="33" max="1024" width="11.5703125" style="6" hidden="1"/>
  </cols>
  <sheetData>
    <row r="1" spans="1:32" ht="66.599999999999994" customHeight="1" x14ac:dyDescent="0.25">
      <c r="A1" s="9" t="s">
        <v>222</v>
      </c>
      <c r="B1" s="9" t="s">
        <v>223</v>
      </c>
      <c r="C1" s="20" t="s">
        <v>224</v>
      </c>
      <c r="D1" s="9" t="s">
        <v>225</v>
      </c>
      <c r="E1" s="21" t="s">
        <v>233</v>
      </c>
      <c r="F1" s="20" t="s">
        <v>226</v>
      </c>
      <c r="G1" s="22" t="s">
        <v>80</v>
      </c>
      <c r="H1" s="20" t="s">
        <v>81</v>
      </c>
      <c r="I1" s="20" t="s">
        <v>82</v>
      </c>
      <c r="J1" s="9" t="s">
        <v>227</v>
      </c>
      <c r="K1" s="9" t="s">
        <v>228</v>
      </c>
      <c r="L1" s="20" t="s">
        <v>229</v>
      </c>
      <c r="M1" s="9" t="s">
        <v>230</v>
      </c>
      <c r="N1" s="20" t="s">
        <v>83</v>
      </c>
      <c r="O1" s="20" t="s">
        <v>84</v>
      </c>
      <c r="P1" s="23" t="s">
        <v>85</v>
      </c>
      <c r="Q1" s="22" t="s">
        <v>86</v>
      </c>
      <c r="R1" s="20" t="s">
        <v>231</v>
      </c>
      <c r="S1" s="9" t="s">
        <v>232</v>
      </c>
      <c r="T1" s="24" t="s">
        <v>234</v>
      </c>
      <c r="U1" s="20" t="s">
        <v>87</v>
      </c>
      <c r="V1" s="9" t="s">
        <v>235</v>
      </c>
      <c r="W1" s="25" t="s">
        <v>88</v>
      </c>
      <c r="X1" s="9" t="s">
        <v>89</v>
      </c>
      <c r="Y1" s="9" t="s">
        <v>90</v>
      </c>
      <c r="Z1" s="9" t="s">
        <v>91</v>
      </c>
      <c r="AA1" s="9" t="s">
        <v>92</v>
      </c>
      <c r="AB1" s="9" t="s">
        <v>93</v>
      </c>
      <c r="AC1" s="26" t="s">
        <v>94</v>
      </c>
      <c r="AD1" s="26" t="s">
        <v>236</v>
      </c>
      <c r="AE1" s="26" t="s">
        <v>95</v>
      </c>
      <c r="AF1" s="27" t="s">
        <v>96</v>
      </c>
    </row>
    <row r="2" spans="1:32" ht="66.599999999999994" customHeight="1" x14ac:dyDescent="0.25">
      <c r="A2" s="12" t="s">
        <v>118</v>
      </c>
      <c r="B2" s="12"/>
      <c r="C2" s="28" t="s">
        <v>28</v>
      </c>
      <c r="D2" s="12" t="s">
        <v>237</v>
      </c>
      <c r="E2" s="29" t="s">
        <v>103</v>
      </c>
      <c r="F2" s="28" t="s">
        <v>238</v>
      </c>
      <c r="G2" s="30">
        <v>43571</v>
      </c>
      <c r="H2" s="28" t="s">
        <v>239</v>
      </c>
      <c r="I2" s="28" t="s">
        <v>240</v>
      </c>
      <c r="J2" s="28" t="s">
        <v>241</v>
      </c>
      <c r="K2" s="12">
        <v>1</v>
      </c>
      <c r="L2" s="28" t="s">
        <v>242</v>
      </c>
      <c r="M2" s="12" t="s">
        <v>12</v>
      </c>
      <c r="N2" s="28" t="s">
        <v>243</v>
      </c>
      <c r="O2" s="31" t="s">
        <v>242</v>
      </c>
      <c r="P2" s="30">
        <v>44026</v>
      </c>
      <c r="Q2" s="30">
        <v>44196</v>
      </c>
      <c r="R2" s="12" t="s">
        <v>64</v>
      </c>
      <c r="S2" s="1" t="s">
        <v>244</v>
      </c>
      <c r="T2" s="1" t="s">
        <v>79</v>
      </c>
      <c r="U2" s="32" t="s">
        <v>245</v>
      </c>
      <c r="V2" s="32"/>
      <c r="W2" s="13">
        <v>1</v>
      </c>
      <c r="X2" s="28" t="s">
        <v>22</v>
      </c>
      <c r="Y2" s="28" t="s">
        <v>42</v>
      </c>
      <c r="Z2" s="13">
        <v>0.5</v>
      </c>
      <c r="AA2" s="13">
        <v>0.5</v>
      </c>
      <c r="AB2" s="13">
        <v>0</v>
      </c>
      <c r="AC2" s="33">
        <f t="shared" ref="AC2:AC23" si="0">YEAR(G2)</f>
        <v>2019</v>
      </c>
      <c r="AD2" s="34">
        <f ca="1">NETWORKDAYS(Q2,TODAY(),param!$B$2:$B$76)</f>
        <v>916</v>
      </c>
      <c r="AE2" s="34" t="str">
        <f t="shared" ref="AE2:AE23" ca="1" si="1">IF(AD2&lt;0,IF(AD2*-1&lt;50,"PROXIMA A VENCER","DENTRO DE TERMINOS"),"VENCIDA")</f>
        <v>VENCIDA</v>
      </c>
      <c r="AF2" s="35">
        <f>WORKDAY(Q2,-50,param!$B$2:$B$76)</f>
        <v>44126</v>
      </c>
    </row>
    <row r="3" spans="1:32" ht="66.599999999999994" customHeight="1" x14ac:dyDescent="0.25">
      <c r="A3" s="12" t="s">
        <v>118</v>
      </c>
      <c r="B3" s="12"/>
      <c r="C3" s="28" t="s">
        <v>28</v>
      </c>
      <c r="D3" s="12" t="s">
        <v>105</v>
      </c>
      <c r="E3" s="29" t="s">
        <v>103</v>
      </c>
      <c r="F3" s="28" t="s">
        <v>106</v>
      </c>
      <c r="G3" s="30">
        <v>44165</v>
      </c>
      <c r="H3" s="28" t="s">
        <v>107</v>
      </c>
      <c r="I3" s="28" t="s">
        <v>104</v>
      </c>
      <c r="J3" s="12" t="s">
        <v>40</v>
      </c>
      <c r="K3" s="12">
        <v>1</v>
      </c>
      <c r="L3" s="28" t="s">
        <v>108</v>
      </c>
      <c r="M3" s="12" t="s">
        <v>12</v>
      </c>
      <c r="N3" s="28" t="s">
        <v>109</v>
      </c>
      <c r="O3" s="31">
        <v>6</v>
      </c>
      <c r="P3" s="30">
        <v>44208</v>
      </c>
      <c r="Q3" s="30">
        <v>44377</v>
      </c>
      <c r="R3" s="12" t="s">
        <v>52</v>
      </c>
      <c r="S3" s="1" t="s">
        <v>244</v>
      </c>
      <c r="T3" s="1" t="s">
        <v>79</v>
      </c>
      <c r="U3" s="32" t="s">
        <v>246</v>
      </c>
      <c r="V3" s="32"/>
      <c r="W3" s="36">
        <v>1</v>
      </c>
      <c r="X3" s="12" t="s">
        <v>13</v>
      </c>
      <c r="Y3" s="28" t="s">
        <v>42</v>
      </c>
      <c r="Z3" s="13">
        <v>0.5</v>
      </c>
      <c r="AA3" s="13">
        <v>0.5</v>
      </c>
      <c r="AB3" s="13"/>
      <c r="AC3" s="33">
        <f t="shared" si="0"/>
        <v>2020</v>
      </c>
      <c r="AD3" s="34">
        <f ca="1">NETWORKDAYS(Q3,TODAY(),[1]param!$B$2:$B$76)</f>
        <v>795</v>
      </c>
      <c r="AE3" s="34" t="str">
        <f t="shared" ca="1" si="1"/>
        <v>VENCIDA</v>
      </c>
      <c r="AF3" s="35">
        <f>WORKDAY(Q3,-50,[1]param!$B$2:$B$76)</f>
        <v>44302</v>
      </c>
    </row>
    <row r="4" spans="1:32" ht="66.599999999999994" customHeight="1" x14ac:dyDescent="0.25">
      <c r="A4" s="12" t="s">
        <v>118</v>
      </c>
      <c r="B4" s="12"/>
      <c r="C4" s="28" t="s">
        <v>28</v>
      </c>
      <c r="D4" s="12" t="s">
        <v>110</v>
      </c>
      <c r="E4" s="29" t="s">
        <v>103</v>
      </c>
      <c r="F4" s="28" t="s">
        <v>106</v>
      </c>
      <c r="G4" s="30">
        <v>44166</v>
      </c>
      <c r="H4" s="28" t="s">
        <v>107</v>
      </c>
      <c r="I4" s="28" t="s">
        <v>104</v>
      </c>
      <c r="J4" s="28" t="s">
        <v>40</v>
      </c>
      <c r="K4" s="12">
        <v>1</v>
      </c>
      <c r="L4" s="28" t="s">
        <v>247</v>
      </c>
      <c r="M4" s="12" t="s">
        <v>12</v>
      </c>
      <c r="N4" s="28" t="s">
        <v>111</v>
      </c>
      <c r="O4" s="31">
        <v>1</v>
      </c>
      <c r="P4" s="30">
        <v>44287</v>
      </c>
      <c r="Q4" s="30">
        <v>44407</v>
      </c>
      <c r="R4" s="12" t="s">
        <v>66</v>
      </c>
      <c r="S4" s="12" t="s">
        <v>248</v>
      </c>
      <c r="T4" s="12" t="s">
        <v>79</v>
      </c>
      <c r="U4" s="32" t="s">
        <v>249</v>
      </c>
      <c r="V4" s="32"/>
      <c r="W4" s="15">
        <v>1</v>
      </c>
      <c r="X4" s="12" t="s">
        <v>13</v>
      </c>
      <c r="Y4" s="28" t="s">
        <v>42</v>
      </c>
      <c r="Z4" s="13">
        <v>0</v>
      </c>
      <c r="AA4" s="13">
        <v>0</v>
      </c>
      <c r="AB4" s="13">
        <v>0</v>
      </c>
      <c r="AC4" s="33">
        <f t="shared" si="0"/>
        <v>2020</v>
      </c>
      <c r="AD4" s="34">
        <f ca="1">NETWORKDAYS(Q4,TODAY(),[1]param!$B$2:$B$76)</f>
        <v>775</v>
      </c>
      <c r="AE4" s="34" t="str">
        <f t="shared" ca="1" si="1"/>
        <v>VENCIDA</v>
      </c>
      <c r="AF4" s="35">
        <f>WORKDAY(Q4,-50,[1]param!$B$2:$B$76)</f>
        <v>44330</v>
      </c>
    </row>
    <row r="5" spans="1:32" ht="66.599999999999994" customHeight="1" x14ac:dyDescent="0.25">
      <c r="A5" s="12" t="s">
        <v>118</v>
      </c>
      <c r="B5" s="12"/>
      <c r="C5" s="28" t="s">
        <v>28</v>
      </c>
      <c r="D5" s="37" t="s">
        <v>112</v>
      </c>
      <c r="E5" s="37" t="s">
        <v>103</v>
      </c>
      <c r="F5" s="28" t="s">
        <v>250</v>
      </c>
      <c r="G5" s="30">
        <v>43831</v>
      </c>
      <c r="H5" s="28" t="s">
        <v>101</v>
      </c>
      <c r="I5" s="28" t="s">
        <v>102</v>
      </c>
      <c r="J5" s="28" t="s">
        <v>40</v>
      </c>
      <c r="K5" s="12">
        <v>1</v>
      </c>
      <c r="L5" s="28" t="s">
        <v>113</v>
      </c>
      <c r="M5" s="12" t="s">
        <v>12</v>
      </c>
      <c r="N5" s="28" t="s">
        <v>114</v>
      </c>
      <c r="O5" s="38">
        <v>1</v>
      </c>
      <c r="P5" s="30">
        <v>44166</v>
      </c>
      <c r="Q5" s="30">
        <v>44530</v>
      </c>
      <c r="R5" s="12" t="s">
        <v>75</v>
      </c>
      <c r="S5" s="12" t="s">
        <v>248</v>
      </c>
      <c r="T5" s="1" t="s">
        <v>79</v>
      </c>
      <c r="U5" s="32" t="s">
        <v>251</v>
      </c>
      <c r="V5" s="28" t="s">
        <v>252</v>
      </c>
      <c r="W5" s="13">
        <v>0.65</v>
      </c>
      <c r="X5" s="12" t="s">
        <v>36</v>
      </c>
      <c r="Y5" s="28" t="s">
        <v>42</v>
      </c>
      <c r="Z5" s="13">
        <v>0</v>
      </c>
      <c r="AA5" s="13">
        <v>0.65</v>
      </c>
      <c r="AB5" s="13">
        <v>0</v>
      </c>
      <c r="AC5" s="33">
        <f t="shared" si="0"/>
        <v>2020</v>
      </c>
      <c r="AD5" s="34">
        <f ca="1">NETWORKDAYS(Q5,TODAY(),param!$B$2:$B$76)</f>
        <v>692</v>
      </c>
      <c r="AE5" s="34" t="str">
        <f t="shared" ca="1" si="1"/>
        <v>VENCIDA</v>
      </c>
      <c r="AF5" s="35">
        <f>WORKDAY(Q5,-50,param!$B$2:$B$76)</f>
        <v>44455</v>
      </c>
    </row>
    <row r="6" spans="1:32" ht="66.599999999999994" customHeight="1" x14ac:dyDescent="0.25">
      <c r="A6" s="12" t="s">
        <v>118</v>
      </c>
      <c r="B6" s="12"/>
      <c r="C6" s="28" t="s">
        <v>28</v>
      </c>
      <c r="D6" s="37" t="s">
        <v>115</v>
      </c>
      <c r="E6" s="37" t="s">
        <v>103</v>
      </c>
      <c r="F6" s="28" t="s">
        <v>250</v>
      </c>
      <c r="G6" s="30">
        <v>43831</v>
      </c>
      <c r="H6" s="28" t="s">
        <v>101</v>
      </c>
      <c r="I6" s="28" t="s">
        <v>102</v>
      </c>
      <c r="J6" s="28" t="s">
        <v>40</v>
      </c>
      <c r="K6" s="12">
        <v>1</v>
      </c>
      <c r="L6" s="28" t="s">
        <v>116</v>
      </c>
      <c r="M6" s="12" t="s">
        <v>12</v>
      </c>
      <c r="N6" s="28" t="s">
        <v>114</v>
      </c>
      <c r="O6" s="38">
        <v>1</v>
      </c>
      <c r="P6" s="30">
        <v>44166</v>
      </c>
      <c r="Q6" s="30">
        <v>44530</v>
      </c>
      <c r="R6" s="12" t="s">
        <v>75</v>
      </c>
      <c r="S6" s="12" t="s">
        <v>248</v>
      </c>
      <c r="T6" s="1" t="s">
        <v>79</v>
      </c>
      <c r="U6" s="32" t="s">
        <v>253</v>
      </c>
      <c r="V6" s="28" t="s">
        <v>252</v>
      </c>
      <c r="W6" s="13">
        <v>0.84</v>
      </c>
      <c r="X6" s="12" t="s">
        <v>36</v>
      </c>
      <c r="Y6" s="28" t="s">
        <v>42</v>
      </c>
      <c r="Z6" s="13">
        <v>0</v>
      </c>
      <c r="AA6" s="13">
        <v>0.84</v>
      </c>
      <c r="AB6" s="13">
        <v>0</v>
      </c>
      <c r="AC6" s="33">
        <f t="shared" si="0"/>
        <v>2020</v>
      </c>
      <c r="AD6" s="34">
        <f ca="1">NETWORKDAYS(Q6,TODAY(),param!$B$2:$B$76)</f>
        <v>692</v>
      </c>
      <c r="AE6" s="34" t="str">
        <f t="shared" ca="1" si="1"/>
        <v>VENCIDA</v>
      </c>
      <c r="AF6" s="35">
        <f>WORKDAY(Q6,-50,param!$B$2:$B$76)</f>
        <v>44455</v>
      </c>
    </row>
    <row r="7" spans="1:32" ht="66.599999999999994" customHeight="1" x14ac:dyDescent="0.25">
      <c r="A7" s="12" t="s">
        <v>10</v>
      </c>
      <c r="B7" s="28" t="s">
        <v>254</v>
      </c>
      <c r="C7" s="28" t="s">
        <v>28</v>
      </c>
      <c r="D7" s="12" t="s">
        <v>126</v>
      </c>
      <c r="E7" s="29" t="s">
        <v>103</v>
      </c>
      <c r="F7" s="28" t="s">
        <v>127</v>
      </c>
      <c r="G7" s="30">
        <v>44776</v>
      </c>
      <c r="H7" s="28" t="s">
        <v>128</v>
      </c>
      <c r="I7" s="28" t="s">
        <v>129</v>
      </c>
      <c r="J7" s="28" t="s">
        <v>255</v>
      </c>
      <c r="K7" s="12">
        <v>1</v>
      </c>
      <c r="L7" s="28" t="s">
        <v>130</v>
      </c>
      <c r="M7" s="12" t="s">
        <v>12</v>
      </c>
      <c r="N7" s="28" t="s">
        <v>131</v>
      </c>
      <c r="O7" s="31" t="s">
        <v>132</v>
      </c>
      <c r="P7" s="30">
        <v>44864</v>
      </c>
      <c r="Q7" s="30">
        <v>44925</v>
      </c>
      <c r="R7" s="12" t="s">
        <v>64</v>
      </c>
      <c r="S7" s="1" t="s">
        <v>244</v>
      </c>
      <c r="T7" s="1" t="s">
        <v>79</v>
      </c>
      <c r="U7" s="32" t="s">
        <v>256</v>
      </c>
      <c r="V7" s="28" t="s">
        <v>257</v>
      </c>
      <c r="W7" s="15">
        <v>1</v>
      </c>
      <c r="X7" s="12" t="s">
        <v>13</v>
      </c>
      <c r="Y7" s="28" t="s">
        <v>42</v>
      </c>
      <c r="Z7" s="13">
        <v>0.5</v>
      </c>
      <c r="AA7" s="13">
        <v>0.8</v>
      </c>
      <c r="AB7" s="13">
        <v>0</v>
      </c>
      <c r="AC7" s="33">
        <f t="shared" si="0"/>
        <v>2022</v>
      </c>
      <c r="AD7" s="34">
        <f ca="1">NETWORKDAYS(Q7,TODAY(),param!$B$2:$B$76)</f>
        <v>424</v>
      </c>
      <c r="AE7" s="34" t="str">
        <f t="shared" ca="1" si="1"/>
        <v>VENCIDA</v>
      </c>
      <c r="AF7" s="35">
        <f>WORKDAY(Q7,-50,param!$B$2:$B$76)</f>
        <v>44852</v>
      </c>
    </row>
    <row r="8" spans="1:32" ht="66.599999999999994" customHeight="1" x14ac:dyDescent="0.25">
      <c r="A8" s="12" t="s">
        <v>118</v>
      </c>
      <c r="B8" s="12"/>
      <c r="C8" s="28" t="s">
        <v>28</v>
      </c>
      <c r="D8" s="12" t="s">
        <v>138</v>
      </c>
      <c r="E8" s="29"/>
      <c r="F8" s="28" t="s">
        <v>139</v>
      </c>
      <c r="G8" s="30">
        <v>44498</v>
      </c>
      <c r="H8" s="28" t="s">
        <v>135</v>
      </c>
      <c r="I8" s="28" t="s">
        <v>136</v>
      </c>
      <c r="J8" s="28" t="s">
        <v>258</v>
      </c>
      <c r="K8" s="12">
        <v>1</v>
      </c>
      <c r="L8" s="28" t="s">
        <v>140</v>
      </c>
      <c r="M8" s="12" t="s">
        <v>12</v>
      </c>
      <c r="N8" s="28" t="s">
        <v>141</v>
      </c>
      <c r="O8" s="31">
        <v>1</v>
      </c>
      <c r="P8" s="30">
        <v>44774</v>
      </c>
      <c r="Q8" s="30">
        <v>45107</v>
      </c>
      <c r="R8" s="12" t="s">
        <v>59</v>
      </c>
      <c r="S8" s="1" t="s">
        <v>259</v>
      </c>
      <c r="T8" s="1" t="s">
        <v>79</v>
      </c>
      <c r="U8" s="32" t="s">
        <v>260</v>
      </c>
      <c r="V8" s="32"/>
      <c r="W8" s="15">
        <v>1</v>
      </c>
      <c r="X8" s="12" t="s">
        <v>13</v>
      </c>
      <c r="Y8" s="28" t="s">
        <v>42</v>
      </c>
      <c r="Z8" s="13">
        <v>0</v>
      </c>
      <c r="AA8" s="13">
        <v>1</v>
      </c>
      <c r="AB8" s="13">
        <v>1</v>
      </c>
      <c r="AC8" s="33">
        <f t="shared" si="0"/>
        <v>2021</v>
      </c>
      <c r="AD8" s="34">
        <f ca="1">NETWORKDAYS(Q8,TODAY(),param!$B$2:$B$76)</f>
        <v>302</v>
      </c>
      <c r="AE8" s="34" t="str">
        <f t="shared" ca="1" si="1"/>
        <v>VENCIDA</v>
      </c>
      <c r="AF8" s="35">
        <f>WORKDAY(Q8,-50,param!$B$2:$B$76)</f>
        <v>45033</v>
      </c>
    </row>
    <row r="9" spans="1:32" ht="66.599999999999994" customHeight="1" x14ac:dyDescent="0.25">
      <c r="A9" s="28" t="s">
        <v>27</v>
      </c>
      <c r="B9" s="12"/>
      <c r="C9" s="28" t="s">
        <v>261</v>
      </c>
      <c r="D9" s="37" t="s">
        <v>143</v>
      </c>
      <c r="E9" s="37" t="s">
        <v>103</v>
      </c>
      <c r="F9" s="28" t="s">
        <v>144</v>
      </c>
      <c r="G9" s="30">
        <v>44798</v>
      </c>
      <c r="H9" s="28" t="s">
        <v>262</v>
      </c>
      <c r="I9" s="28" t="s">
        <v>262</v>
      </c>
      <c r="J9" s="28" t="s">
        <v>142</v>
      </c>
      <c r="K9" s="12">
        <v>1</v>
      </c>
      <c r="L9" s="28" t="s">
        <v>145</v>
      </c>
      <c r="M9" s="12" t="s">
        <v>21</v>
      </c>
      <c r="N9" s="28" t="s">
        <v>146</v>
      </c>
      <c r="O9" s="31" t="s">
        <v>147</v>
      </c>
      <c r="P9" s="30">
        <v>44805</v>
      </c>
      <c r="Q9" s="30">
        <v>45473</v>
      </c>
      <c r="R9" s="12" t="s">
        <v>48</v>
      </c>
      <c r="S9" s="12" t="s">
        <v>24</v>
      </c>
      <c r="T9" s="12" t="s">
        <v>79</v>
      </c>
      <c r="U9" s="32" t="s">
        <v>263</v>
      </c>
      <c r="V9" s="32"/>
      <c r="W9" s="15">
        <v>0.2</v>
      </c>
      <c r="X9" s="12" t="s">
        <v>36</v>
      </c>
      <c r="Y9" s="28" t="s">
        <v>42</v>
      </c>
      <c r="Z9" s="13">
        <v>0.2</v>
      </c>
      <c r="AA9" s="13"/>
      <c r="AB9" s="13"/>
      <c r="AC9" s="33">
        <f t="shared" si="0"/>
        <v>2022</v>
      </c>
      <c r="AD9" s="34">
        <f ca="1">NETWORKDAYS(Q9,TODAY(),param!$B$2:$B$76)</f>
        <v>59</v>
      </c>
      <c r="AE9" s="34" t="str">
        <f t="shared" ca="1" si="1"/>
        <v>VENCIDA</v>
      </c>
      <c r="AF9" s="35">
        <f>WORKDAY(Q9,-50,param!$B$2:$B$76)</f>
        <v>45398</v>
      </c>
    </row>
    <row r="10" spans="1:32" ht="66.599999999999994" customHeight="1" x14ac:dyDescent="0.25">
      <c r="A10" s="28" t="s">
        <v>27</v>
      </c>
      <c r="B10" s="12"/>
      <c r="C10" s="28" t="s">
        <v>261</v>
      </c>
      <c r="D10" s="37" t="s">
        <v>143</v>
      </c>
      <c r="E10" s="37"/>
      <c r="F10" s="28" t="s">
        <v>144</v>
      </c>
      <c r="G10" s="30">
        <v>44798</v>
      </c>
      <c r="H10" s="28" t="s">
        <v>262</v>
      </c>
      <c r="I10" s="28" t="s">
        <v>262</v>
      </c>
      <c r="J10" s="28" t="s">
        <v>142</v>
      </c>
      <c r="K10" s="12">
        <v>2</v>
      </c>
      <c r="L10" s="28" t="s">
        <v>148</v>
      </c>
      <c r="M10" s="12" t="s">
        <v>21</v>
      </c>
      <c r="N10" s="28" t="s">
        <v>149</v>
      </c>
      <c r="O10" s="31" t="s">
        <v>117</v>
      </c>
      <c r="P10" s="30">
        <v>44805</v>
      </c>
      <c r="Q10" s="30">
        <v>45137</v>
      </c>
      <c r="R10" s="12" t="s">
        <v>48</v>
      </c>
      <c r="S10" s="12" t="s">
        <v>24</v>
      </c>
      <c r="T10" s="12" t="s">
        <v>79</v>
      </c>
      <c r="U10" s="32" t="s">
        <v>264</v>
      </c>
      <c r="V10" s="32"/>
      <c r="W10" s="15">
        <v>0</v>
      </c>
      <c r="X10" s="12" t="s">
        <v>36</v>
      </c>
      <c r="Y10" s="28" t="s">
        <v>42</v>
      </c>
      <c r="Z10" s="13">
        <v>0</v>
      </c>
      <c r="AA10" s="13"/>
      <c r="AB10" s="13"/>
      <c r="AC10" s="33">
        <f t="shared" si="0"/>
        <v>2022</v>
      </c>
      <c r="AD10" s="34">
        <f ca="1">NETWORKDAYS(Q10,TODAY(),param!$B$2:$B$76)</f>
        <v>283</v>
      </c>
      <c r="AE10" s="34" t="str">
        <f t="shared" ca="1" si="1"/>
        <v>VENCIDA</v>
      </c>
      <c r="AF10" s="35">
        <f>WORKDAY(Q10,-50,param!$B$2:$B$76)</f>
        <v>45061</v>
      </c>
    </row>
    <row r="11" spans="1:32" ht="66.599999999999994" customHeight="1" x14ac:dyDescent="0.25">
      <c r="A11" s="28" t="s">
        <v>27</v>
      </c>
      <c r="B11" s="12"/>
      <c r="C11" s="28" t="s">
        <v>261</v>
      </c>
      <c r="D11" s="37" t="s">
        <v>150</v>
      </c>
      <c r="E11" s="37" t="s">
        <v>103</v>
      </c>
      <c r="F11" s="28" t="s">
        <v>151</v>
      </c>
      <c r="G11" s="30">
        <v>44798</v>
      </c>
      <c r="H11" s="28" t="s">
        <v>262</v>
      </c>
      <c r="I11" s="28" t="s">
        <v>262</v>
      </c>
      <c r="J11" s="28" t="s">
        <v>142</v>
      </c>
      <c r="K11" s="12">
        <v>1</v>
      </c>
      <c r="L11" s="28" t="s">
        <v>152</v>
      </c>
      <c r="M11" s="12" t="s">
        <v>21</v>
      </c>
      <c r="N11" s="28" t="s">
        <v>153</v>
      </c>
      <c r="O11" s="31" t="s">
        <v>117</v>
      </c>
      <c r="P11" s="30">
        <v>44805</v>
      </c>
      <c r="Q11" s="30">
        <v>45473</v>
      </c>
      <c r="R11" s="12" t="s">
        <v>48</v>
      </c>
      <c r="S11" s="12" t="s">
        <v>24</v>
      </c>
      <c r="T11" s="12" t="s">
        <v>79</v>
      </c>
      <c r="U11" s="32" t="s">
        <v>265</v>
      </c>
      <c r="V11" s="32"/>
      <c r="W11" s="15">
        <v>0.25</v>
      </c>
      <c r="X11" s="12" t="s">
        <v>36</v>
      </c>
      <c r="Y11" s="28" t="s">
        <v>42</v>
      </c>
      <c r="Z11" s="13">
        <v>0.25</v>
      </c>
      <c r="AA11" s="13"/>
      <c r="AB11" s="13"/>
      <c r="AC11" s="33">
        <f t="shared" si="0"/>
        <v>2022</v>
      </c>
      <c r="AD11" s="34">
        <f ca="1">NETWORKDAYS(Q11,TODAY(),param!$B$2:$B$76)</f>
        <v>59</v>
      </c>
      <c r="AE11" s="34" t="str">
        <f t="shared" ca="1" si="1"/>
        <v>VENCIDA</v>
      </c>
      <c r="AF11" s="35">
        <f>WORKDAY(Q11,-50,param!$B$2:$B$76)</f>
        <v>45398</v>
      </c>
    </row>
    <row r="12" spans="1:32" ht="66.599999999999994" customHeight="1" x14ac:dyDescent="0.25">
      <c r="A12" s="28" t="s">
        <v>27</v>
      </c>
      <c r="B12" s="12"/>
      <c r="C12" s="28" t="s">
        <v>261</v>
      </c>
      <c r="D12" s="37" t="s">
        <v>154</v>
      </c>
      <c r="E12" s="37" t="s">
        <v>103</v>
      </c>
      <c r="F12" s="28" t="s">
        <v>155</v>
      </c>
      <c r="G12" s="30">
        <v>44798</v>
      </c>
      <c r="H12" s="28" t="s">
        <v>262</v>
      </c>
      <c r="I12" s="28" t="s">
        <v>262</v>
      </c>
      <c r="J12" s="28" t="s">
        <v>142</v>
      </c>
      <c r="K12" s="12">
        <v>1</v>
      </c>
      <c r="L12" s="28" t="s">
        <v>156</v>
      </c>
      <c r="M12" s="12" t="s">
        <v>21</v>
      </c>
      <c r="N12" s="28" t="s">
        <v>157</v>
      </c>
      <c r="O12" s="31" t="s">
        <v>158</v>
      </c>
      <c r="P12" s="30">
        <v>44805</v>
      </c>
      <c r="Q12" s="30">
        <v>45473</v>
      </c>
      <c r="R12" s="12" t="s">
        <v>48</v>
      </c>
      <c r="S12" s="12" t="s">
        <v>24</v>
      </c>
      <c r="T12" s="12" t="s">
        <v>79</v>
      </c>
      <c r="U12" s="32" t="s">
        <v>266</v>
      </c>
      <c r="V12" s="32"/>
      <c r="W12" s="15">
        <v>0.6</v>
      </c>
      <c r="X12" s="12" t="s">
        <v>36</v>
      </c>
      <c r="Y12" s="28" t="s">
        <v>42</v>
      </c>
      <c r="Z12" s="13">
        <v>0.6</v>
      </c>
      <c r="AA12" s="13"/>
      <c r="AB12" s="13"/>
      <c r="AC12" s="33">
        <f t="shared" si="0"/>
        <v>2022</v>
      </c>
      <c r="AD12" s="34">
        <f ca="1">NETWORKDAYS(Q12,TODAY(),param!$B$2:$B$76)</f>
        <v>59</v>
      </c>
      <c r="AE12" s="34" t="str">
        <f t="shared" ca="1" si="1"/>
        <v>VENCIDA</v>
      </c>
      <c r="AF12" s="35">
        <f>WORKDAY(Q12,-50,param!$B$2:$B$76)</f>
        <v>45398</v>
      </c>
    </row>
    <row r="13" spans="1:32" ht="66.599999999999994" customHeight="1" x14ac:dyDescent="0.25">
      <c r="A13" s="28" t="s">
        <v>27</v>
      </c>
      <c r="B13" s="12"/>
      <c r="C13" s="28" t="s">
        <v>261</v>
      </c>
      <c r="D13" s="37" t="s">
        <v>154</v>
      </c>
      <c r="E13" s="37"/>
      <c r="F13" s="28" t="s">
        <v>155</v>
      </c>
      <c r="G13" s="30">
        <v>44798</v>
      </c>
      <c r="H13" s="28" t="s">
        <v>262</v>
      </c>
      <c r="I13" s="28" t="s">
        <v>262</v>
      </c>
      <c r="J13" s="28" t="s">
        <v>142</v>
      </c>
      <c r="K13" s="12">
        <v>2</v>
      </c>
      <c r="L13" s="28" t="s">
        <v>159</v>
      </c>
      <c r="M13" s="12" t="s">
        <v>21</v>
      </c>
      <c r="N13" s="28" t="s">
        <v>160</v>
      </c>
      <c r="O13" s="31" t="s">
        <v>158</v>
      </c>
      <c r="P13" s="30">
        <v>44805</v>
      </c>
      <c r="Q13" s="30">
        <v>45473</v>
      </c>
      <c r="R13" s="12" t="s">
        <v>48</v>
      </c>
      <c r="S13" s="12" t="s">
        <v>24</v>
      </c>
      <c r="T13" s="12" t="s">
        <v>79</v>
      </c>
      <c r="U13" s="32" t="s">
        <v>267</v>
      </c>
      <c r="V13" s="32"/>
      <c r="W13" s="15">
        <v>0.2</v>
      </c>
      <c r="X13" s="12" t="s">
        <v>36</v>
      </c>
      <c r="Y13" s="28" t="s">
        <v>42</v>
      </c>
      <c r="Z13" s="13">
        <v>0.2</v>
      </c>
      <c r="AA13" s="13"/>
      <c r="AB13" s="13"/>
      <c r="AC13" s="33">
        <f t="shared" si="0"/>
        <v>2022</v>
      </c>
      <c r="AD13" s="34">
        <f ca="1">NETWORKDAYS(Q13,TODAY(),param!$B$2:$B$76)</f>
        <v>59</v>
      </c>
      <c r="AE13" s="34" t="str">
        <f t="shared" ca="1" si="1"/>
        <v>VENCIDA</v>
      </c>
      <c r="AF13" s="35">
        <f>WORKDAY(Q13,-50,param!$B$2:$B$76)</f>
        <v>45398</v>
      </c>
    </row>
    <row r="14" spans="1:32" ht="66.599999999999994" customHeight="1" x14ac:dyDescent="0.25">
      <c r="A14" s="28" t="s">
        <v>27</v>
      </c>
      <c r="B14" s="12"/>
      <c r="C14" s="28" t="s">
        <v>261</v>
      </c>
      <c r="D14" s="37" t="s">
        <v>154</v>
      </c>
      <c r="E14" s="37"/>
      <c r="F14" s="28" t="s">
        <v>155</v>
      </c>
      <c r="G14" s="30">
        <v>44798</v>
      </c>
      <c r="H14" s="28" t="s">
        <v>262</v>
      </c>
      <c r="I14" s="28" t="s">
        <v>262</v>
      </c>
      <c r="J14" s="28" t="s">
        <v>142</v>
      </c>
      <c r="K14" s="12">
        <v>3</v>
      </c>
      <c r="L14" s="28" t="s">
        <v>161</v>
      </c>
      <c r="M14" s="12" t="s">
        <v>21</v>
      </c>
      <c r="N14" s="28" t="s">
        <v>162</v>
      </c>
      <c r="O14" s="34" t="s">
        <v>163</v>
      </c>
      <c r="P14" s="30">
        <v>44805</v>
      </c>
      <c r="Q14" s="30">
        <v>45379</v>
      </c>
      <c r="R14" s="12" t="s">
        <v>48</v>
      </c>
      <c r="S14" s="12" t="s">
        <v>24</v>
      </c>
      <c r="T14" s="12" t="s">
        <v>79</v>
      </c>
      <c r="U14" s="32" t="s">
        <v>268</v>
      </c>
      <c r="V14" s="32"/>
      <c r="W14" s="15">
        <v>0.7</v>
      </c>
      <c r="X14" s="12" t="s">
        <v>36</v>
      </c>
      <c r="Y14" s="28" t="s">
        <v>42</v>
      </c>
      <c r="Z14" s="13">
        <v>0.7</v>
      </c>
      <c r="AA14" s="13"/>
      <c r="AB14" s="13"/>
      <c r="AC14" s="33">
        <f t="shared" si="0"/>
        <v>2022</v>
      </c>
      <c r="AD14" s="34">
        <f ca="1">NETWORKDAYS(Q14,TODAY(),param!$B$2:$B$76)</f>
        <v>120</v>
      </c>
      <c r="AE14" s="34" t="str">
        <f t="shared" ca="1" si="1"/>
        <v>VENCIDA</v>
      </c>
      <c r="AF14" s="35">
        <f>WORKDAY(Q14,-50,param!$B$2:$B$76)</f>
        <v>45308</v>
      </c>
    </row>
    <row r="15" spans="1:32" ht="66.599999999999994" customHeight="1" x14ac:dyDescent="0.25">
      <c r="A15" s="28" t="s">
        <v>27</v>
      </c>
      <c r="B15" s="12"/>
      <c r="C15" s="28" t="s">
        <v>261</v>
      </c>
      <c r="D15" s="37" t="s">
        <v>164</v>
      </c>
      <c r="E15" s="37" t="s">
        <v>103</v>
      </c>
      <c r="F15" s="28" t="s">
        <v>165</v>
      </c>
      <c r="G15" s="30">
        <v>44798</v>
      </c>
      <c r="H15" s="28" t="s">
        <v>262</v>
      </c>
      <c r="I15" s="28" t="s">
        <v>262</v>
      </c>
      <c r="J15" s="28" t="s">
        <v>142</v>
      </c>
      <c r="K15" s="12">
        <v>1</v>
      </c>
      <c r="L15" s="28" t="s">
        <v>166</v>
      </c>
      <c r="M15" s="12" t="s">
        <v>21</v>
      </c>
      <c r="N15" s="28" t="s">
        <v>162</v>
      </c>
      <c r="O15" s="34" t="s">
        <v>163</v>
      </c>
      <c r="P15" s="30">
        <v>44805</v>
      </c>
      <c r="Q15" s="30">
        <v>45379</v>
      </c>
      <c r="R15" s="12" t="s">
        <v>48</v>
      </c>
      <c r="S15" s="12" t="s">
        <v>24</v>
      </c>
      <c r="T15" s="12" t="s">
        <v>79</v>
      </c>
      <c r="U15" s="32" t="s">
        <v>269</v>
      </c>
      <c r="V15" s="32"/>
      <c r="W15" s="15">
        <v>0.7</v>
      </c>
      <c r="X15" s="12" t="s">
        <v>36</v>
      </c>
      <c r="Y15" s="28" t="s">
        <v>42</v>
      </c>
      <c r="Z15" s="13">
        <v>0.7</v>
      </c>
      <c r="AA15" s="13"/>
      <c r="AB15" s="13"/>
      <c r="AC15" s="33">
        <f t="shared" si="0"/>
        <v>2022</v>
      </c>
      <c r="AD15" s="34">
        <f ca="1">NETWORKDAYS(Q15,TODAY(),param!$B$2:$B$76)</f>
        <v>120</v>
      </c>
      <c r="AE15" s="34" t="str">
        <f t="shared" ca="1" si="1"/>
        <v>VENCIDA</v>
      </c>
      <c r="AF15" s="35">
        <f>WORKDAY(Q15,-50,param!$B$2:$B$76)</f>
        <v>45308</v>
      </c>
    </row>
    <row r="16" spans="1:32" ht="66.599999999999994" customHeight="1" x14ac:dyDescent="0.25">
      <c r="A16" s="12" t="s">
        <v>27</v>
      </c>
      <c r="B16" s="28" t="s">
        <v>270</v>
      </c>
      <c r="C16" s="28" t="s">
        <v>40</v>
      </c>
      <c r="D16" s="37" t="s">
        <v>169</v>
      </c>
      <c r="E16" s="37" t="s">
        <v>103</v>
      </c>
      <c r="F16" s="28" t="s">
        <v>167</v>
      </c>
      <c r="G16" s="30">
        <v>44998</v>
      </c>
      <c r="H16" s="28" t="s">
        <v>271</v>
      </c>
      <c r="I16" s="28" t="s">
        <v>168</v>
      </c>
      <c r="J16" s="28" t="s">
        <v>272</v>
      </c>
      <c r="K16" s="12">
        <v>1</v>
      </c>
      <c r="L16" s="28" t="s">
        <v>170</v>
      </c>
      <c r="M16" s="12" t="s">
        <v>29</v>
      </c>
      <c r="N16" s="28" t="s">
        <v>171</v>
      </c>
      <c r="O16" s="31" t="s">
        <v>172</v>
      </c>
      <c r="P16" s="30">
        <v>45021</v>
      </c>
      <c r="Q16" s="30">
        <v>45657</v>
      </c>
      <c r="R16" s="12" t="s">
        <v>48</v>
      </c>
      <c r="S16" s="12" t="s">
        <v>24</v>
      </c>
      <c r="T16" s="12" t="s">
        <v>79</v>
      </c>
      <c r="U16" s="32" t="s">
        <v>273</v>
      </c>
      <c r="V16" s="32"/>
      <c r="W16" s="15">
        <v>0.3</v>
      </c>
      <c r="X16" s="12" t="s">
        <v>36</v>
      </c>
      <c r="Y16" s="28" t="s">
        <v>14</v>
      </c>
      <c r="Z16" s="13">
        <v>0.3</v>
      </c>
      <c r="AA16" s="13"/>
      <c r="AB16" s="13"/>
      <c r="AC16" s="33">
        <f t="shared" si="0"/>
        <v>2023</v>
      </c>
      <c r="AD16" s="34">
        <f ca="1">NETWORKDAYS(Q16,TODAY(),param!$B$2:$B$76)</f>
        <v>-67</v>
      </c>
      <c r="AE16" s="34" t="str">
        <f t="shared" ca="1" si="1"/>
        <v>DENTRO DE TERMINOS</v>
      </c>
      <c r="AF16" s="35">
        <f>WORKDAY(Q16,-50,param!$B$2:$B$76)</f>
        <v>45582</v>
      </c>
    </row>
    <row r="17" spans="1:32" ht="66.599999999999994" customHeight="1" x14ac:dyDescent="0.25">
      <c r="A17" s="28" t="s">
        <v>27</v>
      </c>
      <c r="B17" s="12"/>
      <c r="C17" s="28" t="s">
        <v>28</v>
      </c>
      <c r="D17" s="37" t="s">
        <v>174</v>
      </c>
      <c r="E17" s="37" t="s">
        <v>103</v>
      </c>
      <c r="F17" s="28" t="s">
        <v>175</v>
      </c>
      <c r="G17" s="30">
        <v>45027</v>
      </c>
      <c r="H17" s="28" t="s">
        <v>120</v>
      </c>
      <c r="I17" s="28" t="s">
        <v>176</v>
      </c>
      <c r="J17" s="28" t="s">
        <v>173</v>
      </c>
      <c r="K17" s="12">
        <v>1</v>
      </c>
      <c r="L17" s="28" t="s">
        <v>177</v>
      </c>
      <c r="M17" s="12" t="s">
        <v>21</v>
      </c>
      <c r="N17" s="28" t="s">
        <v>178</v>
      </c>
      <c r="O17" s="31" t="s">
        <v>179</v>
      </c>
      <c r="P17" s="30">
        <v>45047</v>
      </c>
      <c r="Q17" s="30">
        <v>45473</v>
      </c>
      <c r="R17" s="12" t="s">
        <v>48</v>
      </c>
      <c r="S17" s="12" t="s">
        <v>24</v>
      </c>
      <c r="T17" s="12" t="s">
        <v>79</v>
      </c>
      <c r="U17" s="32" t="s">
        <v>274</v>
      </c>
      <c r="V17" s="32"/>
      <c r="W17" s="15">
        <v>0.2</v>
      </c>
      <c r="X17" s="12" t="s">
        <v>36</v>
      </c>
      <c r="Y17" s="28" t="s">
        <v>42</v>
      </c>
      <c r="Z17" s="13">
        <v>0.2</v>
      </c>
      <c r="AA17" s="13"/>
      <c r="AB17" s="13"/>
      <c r="AC17" s="33">
        <f t="shared" si="0"/>
        <v>2023</v>
      </c>
      <c r="AD17" s="34">
        <f ca="1">NETWORKDAYS(Q17,TODAY(),param!$B$2:$B$76)</f>
        <v>59</v>
      </c>
      <c r="AE17" s="34" t="str">
        <f t="shared" ca="1" si="1"/>
        <v>VENCIDA</v>
      </c>
      <c r="AF17" s="35">
        <f>WORKDAY(Q17,-50,param!$B$2:$B$76)</f>
        <v>45398</v>
      </c>
    </row>
    <row r="18" spans="1:32" ht="66.599999999999994" customHeight="1" x14ac:dyDescent="0.25">
      <c r="A18" s="28" t="s">
        <v>27</v>
      </c>
      <c r="B18" s="28" t="s">
        <v>275</v>
      </c>
      <c r="C18" s="28" t="s">
        <v>35</v>
      </c>
      <c r="D18" s="12" t="s">
        <v>180</v>
      </c>
      <c r="E18" s="29" t="s">
        <v>103</v>
      </c>
      <c r="F18" s="28" t="s">
        <v>181</v>
      </c>
      <c r="G18" s="30">
        <v>45013</v>
      </c>
      <c r="H18" s="28" t="s">
        <v>182</v>
      </c>
      <c r="I18" s="28" t="s">
        <v>183</v>
      </c>
      <c r="J18" s="28" t="s">
        <v>276</v>
      </c>
      <c r="K18" s="12">
        <v>1</v>
      </c>
      <c r="L18" s="28" t="s">
        <v>184</v>
      </c>
      <c r="M18" s="12" t="s">
        <v>21</v>
      </c>
      <c r="N18" s="28" t="s">
        <v>185</v>
      </c>
      <c r="O18" s="38">
        <v>1</v>
      </c>
      <c r="P18" s="30">
        <v>45078</v>
      </c>
      <c r="Q18" s="30">
        <v>45291</v>
      </c>
      <c r="R18" s="12" t="s">
        <v>66</v>
      </c>
      <c r="S18" s="12" t="s">
        <v>248</v>
      </c>
      <c r="T18" s="12" t="s">
        <v>79</v>
      </c>
      <c r="U18" s="32" t="s">
        <v>277</v>
      </c>
      <c r="V18" s="32"/>
      <c r="W18" s="15">
        <v>1</v>
      </c>
      <c r="X18" s="12" t="s">
        <v>13</v>
      </c>
      <c r="Y18" s="28" t="s">
        <v>14</v>
      </c>
      <c r="Z18" s="13">
        <v>1</v>
      </c>
      <c r="AA18" s="13">
        <v>1</v>
      </c>
      <c r="AB18" s="13"/>
      <c r="AC18" s="33">
        <f t="shared" si="0"/>
        <v>2023</v>
      </c>
      <c r="AD18" s="34">
        <f ca="1">NETWORKDAYS(Q18,TODAY(),param!$B$2:$B$76)</f>
        <v>180</v>
      </c>
      <c r="AE18" s="34" t="str">
        <f t="shared" ca="1" si="1"/>
        <v>VENCIDA</v>
      </c>
      <c r="AF18" s="35">
        <f>WORKDAY(Q18,-50,param!$B$2:$B$76)</f>
        <v>45216</v>
      </c>
    </row>
    <row r="19" spans="1:32" ht="66.599999999999994" customHeight="1" x14ac:dyDescent="0.25">
      <c r="A19" s="12" t="s">
        <v>118</v>
      </c>
      <c r="B19" s="12"/>
      <c r="C19" s="28" t="s">
        <v>35</v>
      </c>
      <c r="D19" s="12" t="s">
        <v>186</v>
      </c>
      <c r="E19" s="29" t="s">
        <v>103</v>
      </c>
      <c r="F19" s="28" t="s">
        <v>187</v>
      </c>
      <c r="G19" s="30">
        <v>45013</v>
      </c>
      <c r="H19" s="28" t="s">
        <v>188</v>
      </c>
      <c r="I19" s="28" t="s">
        <v>189</v>
      </c>
      <c r="J19" s="28" t="s">
        <v>278</v>
      </c>
      <c r="K19" s="12">
        <v>1</v>
      </c>
      <c r="L19" s="28" t="s">
        <v>190</v>
      </c>
      <c r="M19" s="12" t="s">
        <v>12</v>
      </c>
      <c r="N19" s="28" t="s">
        <v>191</v>
      </c>
      <c r="O19" s="31">
        <v>2</v>
      </c>
      <c r="P19" s="30">
        <v>45047</v>
      </c>
      <c r="Q19" s="30">
        <v>45231</v>
      </c>
      <c r="R19" s="12" t="s">
        <v>59</v>
      </c>
      <c r="S19" s="1" t="s">
        <v>259</v>
      </c>
      <c r="T19" s="1" t="s">
        <v>79</v>
      </c>
      <c r="U19" s="32" t="s">
        <v>279</v>
      </c>
      <c r="V19" s="32"/>
      <c r="W19" s="15">
        <v>1</v>
      </c>
      <c r="X19" s="12" t="s">
        <v>13</v>
      </c>
      <c r="Y19" s="28" t="s">
        <v>14</v>
      </c>
      <c r="Z19" s="13">
        <v>1</v>
      </c>
      <c r="AA19" s="13">
        <v>1</v>
      </c>
      <c r="AB19" s="13"/>
      <c r="AC19" s="33">
        <f t="shared" si="0"/>
        <v>2023</v>
      </c>
      <c r="AD19" s="34">
        <f ca="1">NETWORKDAYS(Q19,TODAY(),param!$B$2:$B$76)</f>
        <v>219</v>
      </c>
      <c r="AE19" s="34" t="str">
        <f t="shared" ca="1" si="1"/>
        <v>VENCIDA</v>
      </c>
      <c r="AF19" s="35">
        <f>WORKDAY(Q19,-50,param!$B$2:$B$76)</f>
        <v>45160</v>
      </c>
    </row>
    <row r="20" spans="1:32" ht="66.599999999999994" customHeight="1" x14ac:dyDescent="0.25">
      <c r="A20" s="28" t="s">
        <v>27</v>
      </c>
      <c r="B20" s="12"/>
      <c r="C20" s="28" t="s">
        <v>45</v>
      </c>
      <c r="D20" s="12" t="s">
        <v>193</v>
      </c>
      <c r="E20" s="29" t="s">
        <v>103</v>
      </c>
      <c r="F20" s="28" t="s">
        <v>194</v>
      </c>
      <c r="G20" s="30">
        <v>45035</v>
      </c>
      <c r="H20" s="28" t="s">
        <v>195</v>
      </c>
      <c r="I20" s="28" t="s">
        <v>196</v>
      </c>
      <c r="J20" s="28" t="s">
        <v>280</v>
      </c>
      <c r="K20" s="12">
        <v>1</v>
      </c>
      <c r="L20" s="28" t="s">
        <v>197</v>
      </c>
      <c r="M20" s="12" t="s">
        <v>12</v>
      </c>
      <c r="N20" s="28" t="s">
        <v>198</v>
      </c>
      <c r="O20" s="39">
        <v>1</v>
      </c>
      <c r="P20" s="30">
        <v>45034</v>
      </c>
      <c r="Q20" s="30">
        <v>45092</v>
      </c>
      <c r="R20" s="12" t="s">
        <v>72</v>
      </c>
      <c r="S20" s="1" t="s">
        <v>259</v>
      </c>
      <c r="T20" s="1" t="s">
        <v>79</v>
      </c>
      <c r="U20" s="32" t="s">
        <v>281</v>
      </c>
      <c r="V20" s="32"/>
      <c r="W20" s="15">
        <v>1</v>
      </c>
      <c r="X20" s="12" t="s">
        <v>13</v>
      </c>
      <c r="Y20" s="28" t="s">
        <v>14</v>
      </c>
      <c r="Z20" s="13">
        <v>0.9</v>
      </c>
      <c r="AA20" s="13">
        <v>0.7</v>
      </c>
      <c r="AB20" s="13"/>
      <c r="AC20" s="33">
        <f t="shared" si="0"/>
        <v>2023</v>
      </c>
      <c r="AD20" s="34">
        <f ca="1">NETWORKDAYS(Q20,TODAY(),param!$B$2:$B$76)</f>
        <v>312</v>
      </c>
      <c r="AE20" s="34" t="str">
        <f t="shared" ca="1" si="1"/>
        <v>VENCIDA</v>
      </c>
      <c r="AF20" s="35">
        <f>WORKDAY(Q20,-50,param!$B$2:$B$76)</f>
        <v>45015</v>
      </c>
    </row>
    <row r="21" spans="1:32" ht="66.599999999999994" customHeight="1" x14ac:dyDescent="0.25">
      <c r="A21" s="28" t="s">
        <v>10</v>
      </c>
      <c r="B21" s="12"/>
      <c r="C21" s="28" t="s">
        <v>20</v>
      </c>
      <c r="D21" s="12" t="s">
        <v>200</v>
      </c>
      <c r="E21" s="29" t="s">
        <v>103</v>
      </c>
      <c r="F21" s="28" t="s">
        <v>282</v>
      </c>
      <c r="G21" s="30">
        <v>45026</v>
      </c>
      <c r="H21" s="28" t="s">
        <v>201</v>
      </c>
      <c r="I21" s="28" t="s">
        <v>202</v>
      </c>
      <c r="J21" s="28" t="s">
        <v>283</v>
      </c>
      <c r="K21" s="12">
        <v>1</v>
      </c>
      <c r="L21" s="28" t="s">
        <v>203</v>
      </c>
      <c r="M21" s="12" t="s">
        <v>12</v>
      </c>
      <c r="N21" s="28" t="s">
        <v>204</v>
      </c>
      <c r="O21" s="38">
        <v>1</v>
      </c>
      <c r="P21" s="30">
        <v>45048</v>
      </c>
      <c r="Q21" s="30">
        <v>45092</v>
      </c>
      <c r="R21" s="12" t="s">
        <v>64</v>
      </c>
      <c r="S21" s="1" t="s">
        <v>244</v>
      </c>
      <c r="T21" s="1" t="s">
        <v>79</v>
      </c>
      <c r="U21" s="32" t="s">
        <v>284</v>
      </c>
      <c r="V21" s="32"/>
      <c r="W21" s="15">
        <v>1</v>
      </c>
      <c r="X21" s="12" t="s">
        <v>13</v>
      </c>
      <c r="Y21" s="28" t="s">
        <v>14</v>
      </c>
      <c r="Z21" s="13">
        <v>0.8</v>
      </c>
      <c r="AA21" s="13">
        <v>0.5</v>
      </c>
      <c r="AB21" s="13">
        <v>0</v>
      </c>
      <c r="AC21" s="33">
        <f t="shared" si="0"/>
        <v>2023</v>
      </c>
      <c r="AD21" s="34">
        <f ca="1">NETWORKDAYS(Q21,TODAY(),param!$B$2:$B$76)</f>
        <v>312</v>
      </c>
      <c r="AE21" s="34" t="str">
        <f t="shared" ca="1" si="1"/>
        <v>VENCIDA</v>
      </c>
      <c r="AF21" s="35">
        <f>WORKDAY(Q21,-50,param!$B$2:$B$76)</f>
        <v>45015</v>
      </c>
    </row>
    <row r="22" spans="1:32" ht="66.599999999999994" customHeight="1" x14ac:dyDescent="0.25">
      <c r="A22" s="28" t="s">
        <v>27</v>
      </c>
      <c r="B22" s="12"/>
      <c r="C22" s="28" t="s">
        <v>20</v>
      </c>
      <c r="D22" s="37" t="s">
        <v>206</v>
      </c>
      <c r="E22" s="37" t="s">
        <v>103</v>
      </c>
      <c r="F22" s="28" t="s">
        <v>207</v>
      </c>
      <c r="G22" s="30">
        <v>45033</v>
      </c>
      <c r="H22" s="28" t="s">
        <v>120</v>
      </c>
      <c r="I22" s="28" t="s">
        <v>208</v>
      </c>
      <c r="J22" s="28" t="s">
        <v>199</v>
      </c>
      <c r="K22" s="12">
        <v>1</v>
      </c>
      <c r="L22" s="28" t="s">
        <v>209</v>
      </c>
      <c r="M22" s="12" t="s">
        <v>21</v>
      </c>
      <c r="N22" s="28" t="s">
        <v>178</v>
      </c>
      <c r="O22" s="31" t="s">
        <v>179</v>
      </c>
      <c r="P22" s="30">
        <v>45047</v>
      </c>
      <c r="Q22" s="30">
        <v>45473</v>
      </c>
      <c r="R22" s="12" t="s">
        <v>48</v>
      </c>
      <c r="S22" s="12" t="s">
        <v>24</v>
      </c>
      <c r="T22" s="12" t="s">
        <v>79</v>
      </c>
      <c r="U22" s="32" t="s">
        <v>285</v>
      </c>
      <c r="V22" s="32"/>
      <c r="W22" s="15">
        <v>0.2</v>
      </c>
      <c r="X22" s="12" t="s">
        <v>36</v>
      </c>
      <c r="Y22" s="28" t="s">
        <v>42</v>
      </c>
      <c r="Z22" s="13">
        <v>0.2</v>
      </c>
      <c r="AA22" s="13"/>
      <c r="AB22" s="13"/>
      <c r="AC22" s="33">
        <f t="shared" si="0"/>
        <v>2023</v>
      </c>
      <c r="AD22" s="34">
        <f ca="1">NETWORKDAYS(Q22,TODAY(),param!$B$2:$B$76)</f>
        <v>59</v>
      </c>
      <c r="AE22" s="34" t="str">
        <f t="shared" ca="1" si="1"/>
        <v>VENCIDA</v>
      </c>
      <c r="AF22" s="35">
        <f>WORKDAY(Q22,-50,param!$B$2:$B$76)</f>
        <v>45398</v>
      </c>
    </row>
    <row r="23" spans="1:32" ht="66.599999999999994" customHeight="1" x14ac:dyDescent="0.25">
      <c r="A23" s="28" t="s">
        <v>27</v>
      </c>
      <c r="B23" s="12"/>
      <c r="C23" s="28" t="s">
        <v>20</v>
      </c>
      <c r="D23" s="37" t="s">
        <v>210</v>
      </c>
      <c r="E23" s="37" t="s">
        <v>103</v>
      </c>
      <c r="F23" s="28" t="s">
        <v>207</v>
      </c>
      <c r="G23" s="30">
        <v>45033</v>
      </c>
      <c r="H23" s="28" t="s">
        <v>120</v>
      </c>
      <c r="I23" s="28" t="s">
        <v>208</v>
      </c>
      <c r="J23" s="28" t="s">
        <v>199</v>
      </c>
      <c r="K23" s="12">
        <v>1</v>
      </c>
      <c r="L23" s="28" t="s">
        <v>211</v>
      </c>
      <c r="M23" s="12" t="s">
        <v>21</v>
      </c>
      <c r="N23" s="28" t="s">
        <v>212</v>
      </c>
      <c r="O23" s="31" t="s">
        <v>213</v>
      </c>
      <c r="P23" s="30">
        <v>45047</v>
      </c>
      <c r="Q23" s="30">
        <v>45657</v>
      </c>
      <c r="R23" s="12" t="s">
        <v>48</v>
      </c>
      <c r="S23" s="12" t="s">
        <v>24</v>
      </c>
      <c r="T23" s="12" t="s">
        <v>79</v>
      </c>
      <c r="U23" s="32" t="s">
        <v>286</v>
      </c>
      <c r="V23" s="32"/>
      <c r="W23" s="15">
        <v>0</v>
      </c>
      <c r="X23" s="12" t="s">
        <v>36</v>
      </c>
      <c r="Y23" s="28" t="s">
        <v>14</v>
      </c>
      <c r="Z23" s="13">
        <v>0</v>
      </c>
      <c r="AA23" s="13"/>
      <c r="AB23" s="13"/>
      <c r="AC23" s="33">
        <f t="shared" si="0"/>
        <v>2023</v>
      </c>
      <c r="AD23" s="34">
        <f ca="1">NETWORKDAYS(Q23,TODAY(),param!$B$2:$B$76)</f>
        <v>-67</v>
      </c>
      <c r="AE23" s="34" t="str">
        <f t="shared" ca="1" si="1"/>
        <v>DENTRO DE TERMINOS</v>
      </c>
      <c r="AF23" s="35">
        <f>WORKDAY(Q23,-50,param!$B$2:$B$76)</f>
        <v>45582</v>
      </c>
    </row>
    <row r="24" spans="1:32" ht="66.599999999999994" customHeight="1" x14ac:dyDescent="0.25">
      <c r="A24" s="12" t="s">
        <v>27</v>
      </c>
      <c r="B24" s="28" t="s">
        <v>287</v>
      </c>
      <c r="C24" s="28" t="s">
        <v>288</v>
      </c>
      <c r="D24" s="37" t="s">
        <v>214</v>
      </c>
      <c r="E24" s="37" t="s">
        <v>103</v>
      </c>
      <c r="F24" s="28" t="s">
        <v>215</v>
      </c>
      <c r="G24" s="30">
        <v>45050</v>
      </c>
      <c r="H24" s="28" t="s">
        <v>289</v>
      </c>
      <c r="I24" s="28" t="s">
        <v>290</v>
      </c>
      <c r="J24" s="28" t="s">
        <v>291</v>
      </c>
      <c r="K24" s="12">
        <v>2</v>
      </c>
      <c r="L24" s="28" t="s">
        <v>292</v>
      </c>
      <c r="M24" s="12" t="s">
        <v>21</v>
      </c>
      <c r="N24" s="28" t="s">
        <v>293</v>
      </c>
      <c r="O24" s="31" t="s">
        <v>294</v>
      </c>
      <c r="P24" s="30">
        <v>45061</v>
      </c>
      <c r="Q24" s="30">
        <v>45168</v>
      </c>
      <c r="R24" s="12" t="s">
        <v>74</v>
      </c>
      <c r="S24" s="12" t="s">
        <v>295</v>
      </c>
      <c r="T24" s="12" t="s">
        <v>79</v>
      </c>
      <c r="U24" s="32" t="s">
        <v>296</v>
      </c>
      <c r="V24" s="32"/>
      <c r="W24" s="15">
        <v>1</v>
      </c>
      <c r="X24" s="12" t="s">
        <v>13</v>
      </c>
      <c r="Y24" s="28" t="s">
        <v>14</v>
      </c>
      <c r="Z24" s="13">
        <v>1</v>
      </c>
      <c r="AA24" s="13">
        <v>1</v>
      </c>
      <c r="AB24" s="13"/>
      <c r="AC24" s="33"/>
      <c r="AD24" s="34"/>
      <c r="AE24" s="34"/>
      <c r="AF24" s="35"/>
    </row>
    <row r="25" spans="1:32" ht="66.599999999999994" customHeight="1" x14ac:dyDescent="0.25">
      <c r="A25" s="12" t="s">
        <v>27</v>
      </c>
      <c r="B25" s="28" t="s">
        <v>287</v>
      </c>
      <c r="C25" s="28" t="s">
        <v>288</v>
      </c>
      <c r="D25" s="12" t="s">
        <v>214</v>
      </c>
      <c r="E25" s="29"/>
      <c r="F25" s="28" t="s">
        <v>215</v>
      </c>
      <c r="G25" s="30">
        <v>45050</v>
      </c>
      <c r="H25" s="28" t="s">
        <v>289</v>
      </c>
      <c r="I25" s="28" t="s">
        <v>290</v>
      </c>
      <c r="J25" s="28" t="s">
        <v>297</v>
      </c>
      <c r="K25" s="12">
        <v>3</v>
      </c>
      <c r="L25" s="28" t="s">
        <v>298</v>
      </c>
      <c r="M25" s="12" t="s">
        <v>21</v>
      </c>
      <c r="N25" s="28" t="s">
        <v>299</v>
      </c>
      <c r="O25" s="31" t="s">
        <v>300</v>
      </c>
      <c r="P25" s="30">
        <v>45170</v>
      </c>
      <c r="Q25" s="30">
        <v>45444</v>
      </c>
      <c r="R25" s="12" t="s">
        <v>74</v>
      </c>
      <c r="S25" s="12" t="s">
        <v>295</v>
      </c>
      <c r="T25" s="12" t="s">
        <v>79</v>
      </c>
      <c r="U25" s="32" t="s">
        <v>301</v>
      </c>
      <c r="V25" s="32"/>
      <c r="W25" s="15">
        <v>0</v>
      </c>
      <c r="X25" s="12" t="s">
        <v>36</v>
      </c>
      <c r="Y25" s="28" t="s">
        <v>42</v>
      </c>
      <c r="Z25" s="13">
        <v>0</v>
      </c>
      <c r="AA25" s="13">
        <v>0</v>
      </c>
      <c r="AB25" s="13"/>
      <c r="AC25" s="33">
        <f t="shared" ref="AC25:AC30" si="2">YEAR(G25)</f>
        <v>2023</v>
      </c>
      <c r="AD25" s="34">
        <f ca="1">NETWORKDAYS(Q25,TODAY(),param!$B$2:$B$76)</f>
        <v>77</v>
      </c>
      <c r="AE25" s="34" t="str">
        <f ca="1">IF(AD25&lt;0,IF(AD25*-1&lt;50,"PROXIMA A VENCER","DENTRO DE TERMINOS"),"VENCIDA")</f>
        <v>VENCIDA</v>
      </c>
      <c r="AF25" s="35">
        <f>WORKDAY(Q25,-50,param!$B$2:$B$76)</f>
        <v>45369</v>
      </c>
    </row>
    <row r="26" spans="1:32" ht="66.599999999999994" customHeight="1" x14ac:dyDescent="0.25">
      <c r="A26" s="28" t="s">
        <v>10</v>
      </c>
      <c r="B26" s="12"/>
      <c r="C26" s="28" t="s">
        <v>20</v>
      </c>
      <c r="D26" s="12" t="s">
        <v>218</v>
      </c>
      <c r="E26" s="29" t="s">
        <v>103</v>
      </c>
      <c r="F26" s="28" t="s">
        <v>219</v>
      </c>
      <c r="G26" s="30">
        <v>45061</v>
      </c>
      <c r="H26" s="28" t="s">
        <v>220</v>
      </c>
      <c r="I26" s="28" t="s">
        <v>216</v>
      </c>
      <c r="J26" s="28" t="s">
        <v>302</v>
      </c>
      <c r="K26" s="12">
        <v>3</v>
      </c>
      <c r="L26" s="28" t="s">
        <v>221</v>
      </c>
      <c r="M26" s="12" t="s">
        <v>12</v>
      </c>
      <c r="N26" s="28" t="s">
        <v>217</v>
      </c>
      <c r="O26" s="40" t="s">
        <v>124</v>
      </c>
      <c r="P26" s="30">
        <v>45051</v>
      </c>
      <c r="Q26" s="30">
        <v>45107</v>
      </c>
      <c r="R26" s="12" t="s">
        <v>59</v>
      </c>
      <c r="S26" s="1" t="s">
        <v>259</v>
      </c>
      <c r="T26" s="1" t="s">
        <v>79</v>
      </c>
      <c r="U26" s="32" t="s">
        <v>303</v>
      </c>
      <c r="V26" s="28" t="s">
        <v>252</v>
      </c>
      <c r="W26" s="15">
        <v>1</v>
      </c>
      <c r="X26" s="12" t="s">
        <v>13</v>
      </c>
      <c r="Y26" s="28" t="s">
        <v>42</v>
      </c>
      <c r="Z26" s="13">
        <v>0</v>
      </c>
      <c r="AA26" s="13">
        <v>1</v>
      </c>
      <c r="AB26" s="13"/>
      <c r="AC26" s="33">
        <f t="shared" si="2"/>
        <v>2023</v>
      </c>
      <c r="AD26" s="34">
        <f ca="1">NETWORKDAYS(Q26,TODAY(),param!$B$2:$B$76)</f>
        <v>302</v>
      </c>
      <c r="AE26" s="34" t="str">
        <f ca="1">IF(AD26&lt;0,IF(AD26*-1&lt;50,"PROXIMA A VENCER","DENTRO DE TERMINOS"),"VENCIDA")</f>
        <v>VENCIDA</v>
      </c>
      <c r="AF26" s="35">
        <f>WORKDAY(Q26,-50,param!$B$2:$B$76)</f>
        <v>45033</v>
      </c>
    </row>
    <row r="27" spans="1:32" ht="66.599999999999994" customHeight="1" x14ac:dyDescent="0.25">
      <c r="A27" s="12" t="s">
        <v>10</v>
      </c>
      <c r="B27" s="12" t="s">
        <v>304</v>
      </c>
      <c r="C27" s="28" t="s">
        <v>261</v>
      </c>
      <c r="D27" s="12" t="s">
        <v>305</v>
      </c>
      <c r="E27" s="29" t="s">
        <v>103</v>
      </c>
      <c r="F27" s="28" t="s">
        <v>306</v>
      </c>
      <c r="G27" s="30">
        <v>45261</v>
      </c>
      <c r="H27" s="28" t="s">
        <v>307</v>
      </c>
      <c r="I27" s="28" t="s">
        <v>308</v>
      </c>
      <c r="J27" s="28" t="s">
        <v>309</v>
      </c>
      <c r="K27" s="12">
        <v>1</v>
      </c>
      <c r="L27" s="28" t="s">
        <v>310</v>
      </c>
      <c r="M27" s="12" t="s">
        <v>21</v>
      </c>
      <c r="N27" s="28" t="s">
        <v>311</v>
      </c>
      <c r="O27" s="40">
        <v>1</v>
      </c>
      <c r="P27" s="30">
        <v>45279</v>
      </c>
      <c r="Q27" s="30">
        <v>45291</v>
      </c>
      <c r="R27" s="12" t="s">
        <v>17</v>
      </c>
      <c r="S27" s="1" t="s">
        <v>312</v>
      </c>
      <c r="T27" s="1" t="s">
        <v>79</v>
      </c>
      <c r="U27" s="32" t="s">
        <v>313</v>
      </c>
      <c r="V27" s="28" t="s">
        <v>314</v>
      </c>
      <c r="W27" s="15">
        <v>1</v>
      </c>
      <c r="X27" s="12" t="s">
        <v>13</v>
      </c>
      <c r="Y27" s="28" t="s">
        <v>42</v>
      </c>
      <c r="Z27" s="13">
        <v>1</v>
      </c>
      <c r="AA27" s="13">
        <v>1</v>
      </c>
      <c r="AB27" s="13"/>
      <c r="AC27" s="33">
        <f t="shared" si="2"/>
        <v>2023</v>
      </c>
      <c r="AD27" s="34">
        <f ca="1">NETWORKDAYS(Q27,TODAY(),param!$B$2:$B$76)</f>
        <v>180</v>
      </c>
      <c r="AE27" s="34" t="str">
        <f ca="1">IF(AD27&lt;0,IF(AD27*-1&lt;50,"PROXIMA A VENCER","DENTRO DE TERMINOS"),"VENCIDA")</f>
        <v>VENCIDA</v>
      </c>
      <c r="AF27" s="35">
        <f>WORKDAY(Q27,-50,param!$B$2:$B$76)</f>
        <v>45216</v>
      </c>
    </row>
    <row r="28" spans="1:32" ht="66.599999999999994" customHeight="1" x14ac:dyDescent="0.25">
      <c r="A28" s="12" t="s">
        <v>10</v>
      </c>
      <c r="B28" s="12" t="s">
        <v>315</v>
      </c>
      <c r="C28" s="28" t="s">
        <v>20</v>
      </c>
      <c r="D28" s="12" t="s">
        <v>305</v>
      </c>
      <c r="E28" s="29"/>
      <c r="F28" s="28" t="s">
        <v>306</v>
      </c>
      <c r="G28" s="30">
        <v>45261</v>
      </c>
      <c r="H28" s="28" t="s">
        <v>307</v>
      </c>
      <c r="I28" s="28" t="s">
        <v>308</v>
      </c>
      <c r="J28" s="28" t="s">
        <v>309</v>
      </c>
      <c r="K28" s="12">
        <v>2</v>
      </c>
      <c r="L28" s="28" t="s">
        <v>316</v>
      </c>
      <c r="M28" s="12" t="s">
        <v>21</v>
      </c>
      <c r="N28" s="28" t="s">
        <v>317</v>
      </c>
      <c r="O28" s="40">
        <v>1</v>
      </c>
      <c r="P28" s="30">
        <v>45279</v>
      </c>
      <c r="Q28" s="30">
        <v>45291</v>
      </c>
      <c r="R28" s="12" t="s">
        <v>17</v>
      </c>
      <c r="S28" s="1" t="s">
        <v>312</v>
      </c>
      <c r="T28" s="1" t="s">
        <v>79</v>
      </c>
      <c r="U28" s="32" t="s">
        <v>318</v>
      </c>
      <c r="V28" s="28" t="s">
        <v>314</v>
      </c>
      <c r="W28" s="15">
        <v>1</v>
      </c>
      <c r="X28" s="12" t="s">
        <v>13</v>
      </c>
      <c r="Y28" s="28" t="s">
        <v>42</v>
      </c>
      <c r="Z28" s="13">
        <v>1</v>
      </c>
      <c r="AA28" s="13">
        <v>1</v>
      </c>
      <c r="AB28" s="13"/>
      <c r="AC28" s="33">
        <f t="shared" si="2"/>
        <v>2023</v>
      </c>
      <c r="AD28" s="34">
        <f ca="1">NETWORKDAYS(Q28,TODAY(),param!$B$2:$B$76)</f>
        <v>180</v>
      </c>
      <c r="AE28" s="34" t="str">
        <f ca="1">IF(AD28&lt;0,IF(AD28*-1&lt;50,"PROXIMA A VENCER","DENTRO DE TERMINOS"),"VENCIDA")</f>
        <v>VENCIDA</v>
      </c>
      <c r="AF28" s="35">
        <f>WORKDAY(Q28,-50,param!$B$2:$B$76)</f>
        <v>45216</v>
      </c>
    </row>
    <row r="29" spans="1:32" ht="66.599999999999994" customHeight="1" x14ac:dyDescent="0.25">
      <c r="A29" s="12" t="s">
        <v>10</v>
      </c>
      <c r="B29" s="12" t="s">
        <v>319</v>
      </c>
      <c r="C29" s="28" t="s">
        <v>20</v>
      </c>
      <c r="D29" s="12" t="s">
        <v>305</v>
      </c>
      <c r="E29" s="29"/>
      <c r="F29" s="28" t="s">
        <v>306</v>
      </c>
      <c r="G29" s="30">
        <v>45261</v>
      </c>
      <c r="H29" s="28" t="s">
        <v>307</v>
      </c>
      <c r="I29" s="28" t="s">
        <v>308</v>
      </c>
      <c r="J29" s="28" t="s">
        <v>309</v>
      </c>
      <c r="K29" s="12">
        <v>3</v>
      </c>
      <c r="L29" s="28" t="s">
        <v>320</v>
      </c>
      <c r="M29" s="12" t="s">
        <v>21</v>
      </c>
      <c r="N29" s="28" t="s">
        <v>321</v>
      </c>
      <c r="O29" s="40">
        <v>1</v>
      </c>
      <c r="P29" s="30">
        <v>45279</v>
      </c>
      <c r="Q29" s="30">
        <v>45291</v>
      </c>
      <c r="R29" s="12" t="s">
        <v>17</v>
      </c>
      <c r="S29" s="1" t="s">
        <v>312</v>
      </c>
      <c r="T29" s="1" t="s">
        <v>79</v>
      </c>
      <c r="U29" s="32" t="s">
        <v>322</v>
      </c>
      <c r="V29" s="28" t="s">
        <v>314</v>
      </c>
      <c r="W29" s="15">
        <v>1</v>
      </c>
      <c r="X29" s="12" t="s">
        <v>13</v>
      </c>
      <c r="Y29" s="28" t="s">
        <v>42</v>
      </c>
      <c r="Z29" s="13">
        <v>1</v>
      </c>
      <c r="AA29" s="13">
        <v>1</v>
      </c>
      <c r="AB29" s="13"/>
      <c r="AC29" s="33">
        <f t="shared" si="2"/>
        <v>2023</v>
      </c>
      <c r="AD29" s="34">
        <f ca="1">NETWORKDAYS(Q29,TODAY(),param!$B$2:$B$76)</f>
        <v>180</v>
      </c>
      <c r="AE29" s="34" t="str">
        <f ca="1">IF(AD29&lt;0,IF(AD29*-1&lt;50,"PROXIMA A VENCER","DENTRO DE TERMINOS"),"VENCIDA")</f>
        <v>VENCIDA</v>
      </c>
      <c r="AF29" s="35">
        <f>WORKDAY(Q29,-50,param!$B$2:$B$76)</f>
        <v>45216</v>
      </c>
    </row>
    <row r="30" spans="1:32" ht="66.599999999999994" customHeight="1" x14ac:dyDescent="0.25">
      <c r="A30" s="12" t="s">
        <v>19</v>
      </c>
      <c r="B30" s="28" t="s">
        <v>323</v>
      </c>
      <c r="C30" s="28" t="s">
        <v>324</v>
      </c>
      <c r="D30" s="41" t="s">
        <v>325</v>
      </c>
      <c r="E30" s="37" t="s">
        <v>103</v>
      </c>
      <c r="F30" s="28" t="s">
        <v>326</v>
      </c>
      <c r="G30" s="30">
        <v>45278</v>
      </c>
      <c r="H30" s="28" t="s">
        <v>327</v>
      </c>
      <c r="I30" s="28" t="s">
        <v>328</v>
      </c>
      <c r="J30" s="28" t="s">
        <v>329</v>
      </c>
      <c r="K30" s="12">
        <v>1</v>
      </c>
      <c r="L30" s="28" t="s">
        <v>330</v>
      </c>
      <c r="M30" s="12" t="s">
        <v>21</v>
      </c>
      <c r="N30" s="28" t="s">
        <v>331</v>
      </c>
      <c r="O30" s="42">
        <v>1</v>
      </c>
      <c r="P30" s="30">
        <v>45293</v>
      </c>
      <c r="Q30" s="30">
        <v>45473</v>
      </c>
      <c r="R30" s="12" t="s">
        <v>74</v>
      </c>
      <c r="S30" s="12" t="s">
        <v>295</v>
      </c>
      <c r="T30" s="1" t="s">
        <v>244</v>
      </c>
      <c r="U30" s="43" t="s">
        <v>332</v>
      </c>
      <c r="V30" s="28" t="s">
        <v>314</v>
      </c>
      <c r="W30" s="15">
        <v>0</v>
      </c>
      <c r="X30" s="12" t="s">
        <v>36</v>
      </c>
      <c r="Y30" s="28" t="s">
        <v>42</v>
      </c>
      <c r="Z30" s="13">
        <v>0</v>
      </c>
      <c r="AA30" s="13"/>
      <c r="AB30" s="13"/>
      <c r="AC30" s="44">
        <f t="shared" si="2"/>
        <v>2023</v>
      </c>
      <c r="AD30" s="45"/>
      <c r="AE30" s="45"/>
      <c r="AF30" s="46"/>
    </row>
    <row r="31" spans="1:32" ht="66.599999999999994" customHeight="1" x14ac:dyDescent="0.25">
      <c r="A31" s="12" t="s">
        <v>27</v>
      </c>
      <c r="B31" s="28" t="s">
        <v>333</v>
      </c>
      <c r="C31" s="28" t="s">
        <v>334</v>
      </c>
      <c r="D31" s="37" t="s">
        <v>325</v>
      </c>
      <c r="E31" s="37"/>
      <c r="F31" s="28" t="s">
        <v>335</v>
      </c>
      <c r="G31" s="30">
        <v>45168</v>
      </c>
      <c r="H31" s="28" t="s">
        <v>336</v>
      </c>
      <c r="I31" s="28" t="s">
        <v>337</v>
      </c>
      <c r="J31" s="28" t="s">
        <v>338</v>
      </c>
      <c r="K31" s="12">
        <v>1</v>
      </c>
      <c r="L31" s="28" t="s">
        <v>339</v>
      </c>
      <c r="M31" s="12" t="s">
        <v>21</v>
      </c>
      <c r="N31" s="28" t="s">
        <v>340</v>
      </c>
      <c r="O31" s="40" t="s">
        <v>341</v>
      </c>
      <c r="P31" s="30">
        <v>45288</v>
      </c>
      <c r="Q31" s="30">
        <v>45345</v>
      </c>
      <c r="R31" s="12" t="s">
        <v>17</v>
      </c>
      <c r="S31" s="1" t="s">
        <v>312</v>
      </c>
      <c r="T31" s="1" t="s">
        <v>79</v>
      </c>
      <c r="U31" s="32" t="s">
        <v>342</v>
      </c>
      <c r="V31" s="28" t="s">
        <v>314</v>
      </c>
      <c r="W31" s="15">
        <v>0</v>
      </c>
      <c r="X31" s="12" t="s">
        <v>36</v>
      </c>
      <c r="Y31" s="28" t="s">
        <v>42</v>
      </c>
      <c r="Z31" s="18">
        <v>0</v>
      </c>
      <c r="AA31" s="18">
        <v>0</v>
      </c>
      <c r="AB31" s="10"/>
    </row>
    <row r="32" spans="1:32" ht="66.599999999999994" customHeight="1" x14ac:dyDescent="0.25">
      <c r="A32" s="12" t="s">
        <v>27</v>
      </c>
      <c r="B32" s="28" t="s">
        <v>333</v>
      </c>
      <c r="C32" s="28" t="s">
        <v>334</v>
      </c>
      <c r="D32" s="37" t="s">
        <v>325</v>
      </c>
      <c r="E32" s="37"/>
      <c r="F32" s="28" t="s">
        <v>335</v>
      </c>
      <c r="G32" s="30">
        <v>45168</v>
      </c>
      <c r="H32" s="28" t="s">
        <v>336</v>
      </c>
      <c r="I32" s="28" t="s">
        <v>337</v>
      </c>
      <c r="J32" s="28" t="s">
        <v>338</v>
      </c>
      <c r="K32" s="12">
        <v>2</v>
      </c>
      <c r="L32" s="28" t="s">
        <v>343</v>
      </c>
      <c r="M32" s="12" t="s">
        <v>21</v>
      </c>
      <c r="N32" s="28" t="s">
        <v>344</v>
      </c>
      <c r="O32" s="40" t="s">
        <v>341</v>
      </c>
      <c r="P32" s="30">
        <v>45288</v>
      </c>
      <c r="Q32" s="30">
        <v>45351</v>
      </c>
      <c r="R32" s="12" t="s">
        <v>17</v>
      </c>
      <c r="S32" s="1" t="s">
        <v>312</v>
      </c>
      <c r="T32" s="1" t="s">
        <v>79</v>
      </c>
      <c r="U32" s="32" t="s">
        <v>345</v>
      </c>
      <c r="V32" s="28" t="s">
        <v>314</v>
      </c>
      <c r="W32" s="15">
        <v>0</v>
      </c>
      <c r="X32" s="12" t="s">
        <v>36</v>
      </c>
      <c r="Y32" s="28" t="s">
        <v>42</v>
      </c>
      <c r="Z32" s="18">
        <v>0</v>
      </c>
      <c r="AA32" s="18">
        <v>0</v>
      </c>
      <c r="AB32" s="10"/>
    </row>
    <row r="33" spans="1:28" ht="66.599999999999994" customHeight="1" x14ac:dyDescent="0.25">
      <c r="A33" s="12" t="s">
        <v>27</v>
      </c>
      <c r="B33" s="28" t="s">
        <v>333</v>
      </c>
      <c r="C33" s="28" t="s">
        <v>334</v>
      </c>
      <c r="D33" s="37" t="s">
        <v>325</v>
      </c>
      <c r="E33" s="37"/>
      <c r="F33" s="28" t="s">
        <v>335</v>
      </c>
      <c r="G33" s="30">
        <v>45168</v>
      </c>
      <c r="H33" s="28" t="s">
        <v>336</v>
      </c>
      <c r="I33" s="28" t="s">
        <v>337</v>
      </c>
      <c r="J33" s="28" t="s">
        <v>338</v>
      </c>
      <c r="K33" s="12">
        <v>3</v>
      </c>
      <c r="L33" s="28" t="s">
        <v>346</v>
      </c>
      <c r="M33" s="12" t="s">
        <v>21</v>
      </c>
      <c r="N33" s="28" t="s">
        <v>347</v>
      </c>
      <c r="O33" s="40" t="s">
        <v>341</v>
      </c>
      <c r="P33" s="30">
        <v>45288</v>
      </c>
      <c r="Q33" s="30">
        <v>45356</v>
      </c>
      <c r="R33" s="12" t="s">
        <v>17</v>
      </c>
      <c r="S33" s="1" t="s">
        <v>312</v>
      </c>
      <c r="T33" s="1" t="s">
        <v>79</v>
      </c>
      <c r="U33" s="32" t="s">
        <v>348</v>
      </c>
      <c r="V33" s="28" t="s">
        <v>314</v>
      </c>
      <c r="W33" s="15">
        <v>0</v>
      </c>
      <c r="X33" s="12" t="s">
        <v>36</v>
      </c>
      <c r="Y33" s="28" t="s">
        <v>42</v>
      </c>
      <c r="Z33" s="18">
        <v>0</v>
      </c>
      <c r="AA33" s="18">
        <v>0</v>
      </c>
      <c r="AB33" s="10"/>
    </row>
    <row r="34" spans="1:28" ht="66.599999999999994" customHeight="1" x14ac:dyDescent="0.25">
      <c r="A34" s="12" t="s">
        <v>19</v>
      </c>
      <c r="B34" s="28" t="s">
        <v>323</v>
      </c>
      <c r="C34" s="28" t="s">
        <v>324</v>
      </c>
      <c r="D34" s="41" t="s">
        <v>349</v>
      </c>
      <c r="E34" s="37" t="s">
        <v>103</v>
      </c>
      <c r="F34" s="28" t="s">
        <v>350</v>
      </c>
      <c r="G34" s="30">
        <v>45278</v>
      </c>
      <c r="H34" s="28" t="s">
        <v>351</v>
      </c>
      <c r="I34" s="28" t="s">
        <v>352</v>
      </c>
      <c r="J34" s="28" t="s">
        <v>353</v>
      </c>
      <c r="K34" s="12">
        <v>1</v>
      </c>
      <c r="L34" s="28" t="s">
        <v>354</v>
      </c>
      <c r="M34" s="12" t="s">
        <v>21</v>
      </c>
      <c r="N34" s="28" t="s">
        <v>355</v>
      </c>
      <c r="O34" s="42">
        <v>4</v>
      </c>
      <c r="P34" s="30">
        <v>45293</v>
      </c>
      <c r="Q34" s="30">
        <v>45657</v>
      </c>
      <c r="R34" s="12" t="s">
        <v>74</v>
      </c>
      <c r="S34" s="1" t="s">
        <v>356</v>
      </c>
      <c r="T34" s="1" t="s">
        <v>79</v>
      </c>
      <c r="U34" s="43" t="s">
        <v>357</v>
      </c>
      <c r="V34" s="28" t="s">
        <v>358</v>
      </c>
      <c r="W34" s="15">
        <v>0</v>
      </c>
      <c r="X34" s="12" t="s">
        <v>36</v>
      </c>
      <c r="Y34" s="28" t="s">
        <v>14</v>
      </c>
      <c r="Z34" s="18"/>
      <c r="AA34" s="18"/>
      <c r="AB34" s="10"/>
    </row>
    <row r="35" spans="1:28" ht="66.599999999999994" customHeight="1" x14ac:dyDescent="0.25">
      <c r="A35" s="12" t="s">
        <v>27</v>
      </c>
      <c r="B35" s="28" t="s">
        <v>333</v>
      </c>
      <c r="C35" s="28" t="s">
        <v>334</v>
      </c>
      <c r="D35" s="37" t="s">
        <v>349</v>
      </c>
      <c r="E35" s="37"/>
      <c r="F35" s="28" t="s">
        <v>359</v>
      </c>
      <c r="G35" s="30">
        <v>45168</v>
      </c>
      <c r="H35" s="28" t="s">
        <v>360</v>
      </c>
      <c r="I35" s="28" t="s">
        <v>361</v>
      </c>
      <c r="J35" s="28" t="s">
        <v>338</v>
      </c>
      <c r="K35" s="12">
        <v>1</v>
      </c>
      <c r="L35" s="28" t="s">
        <v>362</v>
      </c>
      <c r="M35" s="12" t="s">
        <v>21</v>
      </c>
      <c r="N35" s="28" t="s">
        <v>363</v>
      </c>
      <c r="O35" s="40" t="s">
        <v>364</v>
      </c>
      <c r="P35" s="30">
        <v>45288</v>
      </c>
      <c r="Q35" s="30">
        <v>45308</v>
      </c>
      <c r="R35" s="12" t="s">
        <v>17</v>
      </c>
      <c r="S35" s="1" t="s">
        <v>312</v>
      </c>
      <c r="T35" s="1" t="s">
        <v>79</v>
      </c>
      <c r="U35" s="32" t="s">
        <v>365</v>
      </c>
      <c r="V35" s="28" t="s">
        <v>314</v>
      </c>
      <c r="W35" s="15">
        <v>0</v>
      </c>
      <c r="X35" s="12" t="s">
        <v>36</v>
      </c>
      <c r="Y35" s="28" t="s">
        <v>42</v>
      </c>
      <c r="Z35" s="18">
        <v>0</v>
      </c>
      <c r="AA35" s="18">
        <v>0</v>
      </c>
      <c r="AB35" s="10"/>
    </row>
    <row r="36" spans="1:28" ht="66.599999999999994" customHeight="1" x14ac:dyDescent="0.25">
      <c r="A36" s="12" t="s">
        <v>19</v>
      </c>
      <c r="B36" s="28" t="s">
        <v>323</v>
      </c>
      <c r="C36" s="28" t="s">
        <v>324</v>
      </c>
      <c r="D36" s="41" t="s">
        <v>366</v>
      </c>
      <c r="E36" s="37" t="s">
        <v>103</v>
      </c>
      <c r="F36" s="28" t="s">
        <v>367</v>
      </c>
      <c r="G36" s="30">
        <v>45278</v>
      </c>
      <c r="H36" s="28" t="s">
        <v>368</v>
      </c>
      <c r="I36" s="28" t="s">
        <v>369</v>
      </c>
      <c r="J36" s="28" t="s">
        <v>353</v>
      </c>
      <c r="K36" s="12">
        <v>1</v>
      </c>
      <c r="L36" s="28" t="s">
        <v>370</v>
      </c>
      <c r="M36" s="12" t="s">
        <v>21</v>
      </c>
      <c r="N36" s="28" t="s">
        <v>371</v>
      </c>
      <c r="O36" s="42">
        <v>2</v>
      </c>
      <c r="P36" s="30">
        <v>45293</v>
      </c>
      <c r="Q36" s="30">
        <v>45657</v>
      </c>
      <c r="R36" s="12" t="s">
        <v>74</v>
      </c>
      <c r="S36" s="12" t="s">
        <v>295</v>
      </c>
      <c r="T36" s="1" t="s">
        <v>356</v>
      </c>
      <c r="U36" s="43" t="s">
        <v>357</v>
      </c>
      <c r="V36" s="28" t="s">
        <v>314</v>
      </c>
      <c r="W36" s="15">
        <v>0</v>
      </c>
      <c r="X36" s="12" t="s">
        <v>36</v>
      </c>
      <c r="Y36" s="28" t="s">
        <v>14</v>
      </c>
      <c r="Z36" s="18"/>
      <c r="AA36" s="18"/>
      <c r="AB36" s="10"/>
    </row>
    <row r="37" spans="1:28" ht="66.599999999999994" customHeight="1" x14ac:dyDescent="0.25">
      <c r="A37" s="12" t="s">
        <v>19</v>
      </c>
      <c r="B37" s="28" t="s">
        <v>323</v>
      </c>
      <c r="C37" s="28" t="s">
        <v>324</v>
      </c>
      <c r="D37" s="41" t="s">
        <v>366</v>
      </c>
      <c r="E37" s="37"/>
      <c r="F37" s="28" t="s">
        <v>367</v>
      </c>
      <c r="G37" s="30">
        <v>45278</v>
      </c>
      <c r="H37" s="28" t="s">
        <v>368</v>
      </c>
      <c r="I37" s="28" t="s">
        <v>369</v>
      </c>
      <c r="J37" s="28" t="s">
        <v>353</v>
      </c>
      <c r="K37" s="12">
        <v>2</v>
      </c>
      <c r="L37" s="28" t="s">
        <v>372</v>
      </c>
      <c r="M37" s="12" t="s">
        <v>373</v>
      </c>
      <c r="N37" s="28" t="s">
        <v>374</v>
      </c>
      <c r="O37" s="16">
        <v>12</v>
      </c>
      <c r="P37" s="17">
        <v>45300</v>
      </c>
      <c r="Q37" s="17">
        <v>45657</v>
      </c>
      <c r="R37" s="12" t="s">
        <v>74</v>
      </c>
      <c r="S37" s="12" t="s">
        <v>295</v>
      </c>
      <c r="T37" s="1" t="s">
        <v>356</v>
      </c>
      <c r="U37" s="43" t="s">
        <v>375</v>
      </c>
      <c r="V37" s="28" t="s">
        <v>314</v>
      </c>
      <c r="W37" s="15">
        <v>0</v>
      </c>
      <c r="X37" s="12" t="s">
        <v>36</v>
      </c>
      <c r="Y37" s="28" t="s">
        <v>14</v>
      </c>
      <c r="Z37" s="18"/>
      <c r="AA37" s="18"/>
      <c r="AB37" s="10"/>
    </row>
    <row r="38" spans="1:28" ht="66.599999999999994" customHeight="1" x14ac:dyDescent="0.25">
      <c r="A38" s="12" t="s">
        <v>27</v>
      </c>
      <c r="B38" s="28" t="s">
        <v>333</v>
      </c>
      <c r="C38" s="28" t="s">
        <v>334</v>
      </c>
      <c r="D38" s="37" t="s">
        <v>366</v>
      </c>
      <c r="E38" s="37"/>
      <c r="F38" s="28" t="s">
        <v>376</v>
      </c>
      <c r="G38" s="30">
        <v>45168</v>
      </c>
      <c r="H38" s="28" t="s">
        <v>377</v>
      </c>
      <c r="I38" s="28" t="s">
        <v>378</v>
      </c>
      <c r="J38" s="28" t="s">
        <v>338</v>
      </c>
      <c r="K38" s="12">
        <v>1</v>
      </c>
      <c r="L38" s="28" t="s">
        <v>379</v>
      </c>
      <c r="M38" s="12" t="s">
        <v>21</v>
      </c>
      <c r="N38" s="28" t="s">
        <v>380</v>
      </c>
      <c r="O38" s="40" t="s">
        <v>381</v>
      </c>
      <c r="P38" s="30">
        <v>45288</v>
      </c>
      <c r="Q38" s="30">
        <v>45316</v>
      </c>
      <c r="R38" s="12" t="s">
        <v>17</v>
      </c>
      <c r="S38" s="1" t="s">
        <v>312</v>
      </c>
      <c r="T38" s="1" t="s">
        <v>79</v>
      </c>
      <c r="U38" s="32" t="s">
        <v>382</v>
      </c>
      <c r="V38" s="28" t="s">
        <v>314</v>
      </c>
      <c r="W38" s="15">
        <v>0</v>
      </c>
      <c r="X38" s="12" t="s">
        <v>36</v>
      </c>
      <c r="Y38" s="28" t="s">
        <v>42</v>
      </c>
      <c r="Z38" s="18">
        <v>0</v>
      </c>
      <c r="AA38" s="18">
        <v>0</v>
      </c>
      <c r="AB38" s="10"/>
    </row>
    <row r="39" spans="1:28" ht="66.599999999999994" customHeight="1" x14ac:dyDescent="0.25">
      <c r="A39" s="12" t="s">
        <v>27</v>
      </c>
      <c r="B39" s="28" t="s">
        <v>333</v>
      </c>
      <c r="C39" s="28" t="s">
        <v>334</v>
      </c>
      <c r="D39" s="37" t="s">
        <v>366</v>
      </c>
      <c r="E39" s="37"/>
      <c r="F39" s="28" t="s">
        <v>376</v>
      </c>
      <c r="G39" s="30">
        <v>45168</v>
      </c>
      <c r="H39" s="28" t="s">
        <v>377</v>
      </c>
      <c r="I39" s="28" t="s">
        <v>378</v>
      </c>
      <c r="J39" s="28" t="s">
        <v>338</v>
      </c>
      <c r="K39" s="12">
        <v>2</v>
      </c>
      <c r="L39" s="28" t="s">
        <v>379</v>
      </c>
      <c r="M39" s="12" t="s">
        <v>21</v>
      </c>
      <c r="N39" s="28" t="s">
        <v>383</v>
      </c>
      <c r="O39" s="40" t="s">
        <v>384</v>
      </c>
      <c r="P39" s="30">
        <v>45288</v>
      </c>
      <c r="Q39" s="30">
        <v>45316</v>
      </c>
      <c r="R39" s="12" t="s">
        <v>17</v>
      </c>
      <c r="S39" s="1" t="s">
        <v>312</v>
      </c>
      <c r="T39" s="1" t="s">
        <v>79</v>
      </c>
      <c r="U39" s="32" t="s">
        <v>385</v>
      </c>
      <c r="V39" s="28" t="s">
        <v>314</v>
      </c>
      <c r="W39" s="15">
        <v>0</v>
      </c>
      <c r="X39" s="12" t="s">
        <v>36</v>
      </c>
      <c r="Y39" s="28" t="s">
        <v>42</v>
      </c>
      <c r="Z39" s="18">
        <v>0</v>
      </c>
      <c r="AA39" s="18">
        <v>0</v>
      </c>
      <c r="AB39" s="10"/>
    </row>
    <row r="40" spans="1:28" ht="66.599999999999994" customHeight="1" x14ac:dyDescent="0.25">
      <c r="A40" s="12" t="s">
        <v>19</v>
      </c>
      <c r="B40" s="28" t="s">
        <v>323</v>
      </c>
      <c r="C40" s="28" t="s">
        <v>324</v>
      </c>
      <c r="D40" s="41" t="s">
        <v>386</v>
      </c>
      <c r="E40" s="37" t="s">
        <v>103</v>
      </c>
      <c r="F40" s="28" t="s">
        <v>387</v>
      </c>
      <c r="G40" s="30">
        <v>45278</v>
      </c>
      <c r="H40" s="47" t="s">
        <v>388</v>
      </c>
      <c r="I40" s="47" t="s">
        <v>389</v>
      </c>
      <c r="J40" s="28" t="s">
        <v>353</v>
      </c>
      <c r="K40" s="12">
        <v>1</v>
      </c>
      <c r="L40" s="28" t="s">
        <v>390</v>
      </c>
      <c r="M40" s="12" t="s">
        <v>373</v>
      </c>
      <c r="N40" s="28" t="s">
        <v>391</v>
      </c>
      <c r="O40" s="16">
        <v>1</v>
      </c>
      <c r="P40" s="17">
        <v>45293</v>
      </c>
      <c r="Q40" s="17">
        <v>45656</v>
      </c>
      <c r="R40" s="12" t="s">
        <v>74</v>
      </c>
      <c r="S40" s="1" t="s">
        <v>392</v>
      </c>
      <c r="T40" s="1" t="s">
        <v>79</v>
      </c>
      <c r="U40" s="43" t="s">
        <v>393</v>
      </c>
      <c r="V40" s="28" t="s">
        <v>314</v>
      </c>
      <c r="W40" s="15">
        <v>0</v>
      </c>
      <c r="X40" s="12" t="s">
        <v>36</v>
      </c>
      <c r="Y40" s="28" t="s">
        <v>14</v>
      </c>
      <c r="Z40" s="18"/>
      <c r="AA40" s="18"/>
      <c r="AB40" s="10"/>
    </row>
    <row r="41" spans="1:28" ht="66.599999999999994" customHeight="1" x14ac:dyDescent="0.25">
      <c r="A41" s="12" t="s">
        <v>19</v>
      </c>
      <c r="B41" s="28" t="s">
        <v>323</v>
      </c>
      <c r="C41" s="28" t="s">
        <v>324</v>
      </c>
      <c r="D41" s="41" t="s">
        <v>386</v>
      </c>
      <c r="E41" s="37"/>
      <c r="F41" s="28" t="s">
        <v>387</v>
      </c>
      <c r="G41" s="30">
        <v>45278</v>
      </c>
      <c r="H41" s="47" t="s">
        <v>388</v>
      </c>
      <c r="I41" s="47" t="s">
        <v>389</v>
      </c>
      <c r="J41" s="28" t="s">
        <v>353</v>
      </c>
      <c r="K41" s="12">
        <v>2</v>
      </c>
      <c r="L41" s="28" t="s">
        <v>394</v>
      </c>
      <c r="M41" s="12" t="s">
        <v>373</v>
      </c>
      <c r="N41" s="28" t="s">
        <v>395</v>
      </c>
      <c r="O41" s="16">
        <v>1</v>
      </c>
      <c r="P41" s="17">
        <v>45292</v>
      </c>
      <c r="Q41" s="17">
        <v>45656</v>
      </c>
      <c r="R41" s="12" t="s">
        <v>74</v>
      </c>
      <c r="S41" s="1" t="s">
        <v>392</v>
      </c>
      <c r="T41" s="1" t="s">
        <v>79</v>
      </c>
      <c r="U41" s="43" t="s">
        <v>375</v>
      </c>
      <c r="V41" s="28" t="s">
        <v>314</v>
      </c>
      <c r="W41" s="15">
        <v>0</v>
      </c>
      <c r="X41" s="12" t="s">
        <v>36</v>
      </c>
      <c r="Y41" s="28" t="s">
        <v>14</v>
      </c>
      <c r="Z41" s="18"/>
      <c r="AA41" s="18"/>
      <c r="AB41" s="10"/>
    </row>
    <row r="42" spans="1:28" ht="66.599999999999994" customHeight="1" x14ac:dyDescent="0.25">
      <c r="A42" s="12" t="s">
        <v>19</v>
      </c>
      <c r="B42" s="28" t="s">
        <v>323</v>
      </c>
      <c r="C42" s="28" t="s">
        <v>324</v>
      </c>
      <c r="D42" s="41" t="s">
        <v>386</v>
      </c>
      <c r="E42" s="37"/>
      <c r="F42" s="28" t="s">
        <v>387</v>
      </c>
      <c r="G42" s="30">
        <v>45278</v>
      </c>
      <c r="H42" s="47" t="s">
        <v>388</v>
      </c>
      <c r="I42" s="47" t="s">
        <v>389</v>
      </c>
      <c r="J42" s="28" t="s">
        <v>353</v>
      </c>
      <c r="K42" s="12">
        <v>3</v>
      </c>
      <c r="L42" s="28" t="s">
        <v>396</v>
      </c>
      <c r="M42" s="12" t="s">
        <v>373</v>
      </c>
      <c r="N42" s="28" t="s">
        <v>397</v>
      </c>
      <c r="O42" s="16">
        <v>1</v>
      </c>
      <c r="P42" s="48">
        <v>45292</v>
      </c>
      <c r="Q42" s="48">
        <v>45656</v>
      </c>
      <c r="R42" s="12" t="s">
        <v>74</v>
      </c>
      <c r="S42" s="1" t="s">
        <v>392</v>
      </c>
      <c r="T42" s="1" t="s">
        <v>79</v>
      </c>
      <c r="U42" s="43" t="s">
        <v>393</v>
      </c>
      <c r="V42" s="28" t="s">
        <v>314</v>
      </c>
      <c r="W42" s="15">
        <v>0</v>
      </c>
      <c r="X42" s="12" t="s">
        <v>36</v>
      </c>
      <c r="Y42" s="28" t="s">
        <v>14</v>
      </c>
      <c r="Z42" s="18"/>
      <c r="AA42" s="18"/>
      <c r="AB42" s="10"/>
    </row>
    <row r="43" spans="1:28" ht="66.599999999999994" customHeight="1" x14ac:dyDescent="0.25">
      <c r="A43" s="12" t="s">
        <v>27</v>
      </c>
      <c r="B43" s="28" t="s">
        <v>333</v>
      </c>
      <c r="C43" s="28" t="s">
        <v>334</v>
      </c>
      <c r="D43" s="12" t="s">
        <v>386</v>
      </c>
      <c r="E43" s="29"/>
      <c r="F43" s="28" t="s">
        <v>398</v>
      </c>
      <c r="G43" s="30">
        <v>45168</v>
      </c>
      <c r="H43" s="28" t="s">
        <v>399</v>
      </c>
      <c r="I43" s="28" t="s">
        <v>400</v>
      </c>
      <c r="J43" s="28" t="s">
        <v>338</v>
      </c>
      <c r="K43" s="12">
        <v>1</v>
      </c>
      <c r="L43" s="28" t="s">
        <v>401</v>
      </c>
      <c r="M43" s="12" t="s">
        <v>21</v>
      </c>
      <c r="N43" s="28" t="s">
        <v>402</v>
      </c>
      <c r="O43" s="40" t="s">
        <v>403</v>
      </c>
      <c r="P43" s="30">
        <v>45288</v>
      </c>
      <c r="Q43" s="30">
        <v>45370</v>
      </c>
      <c r="R43" s="12" t="s">
        <v>17</v>
      </c>
      <c r="S43" s="1" t="s">
        <v>312</v>
      </c>
      <c r="T43" s="1" t="s">
        <v>79</v>
      </c>
      <c r="U43" s="32" t="s">
        <v>404</v>
      </c>
      <c r="V43" s="28" t="s">
        <v>314</v>
      </c>
      <c r="W43" s="15">
        <v>1</v>
      </c>
      <c r="X43" s="12" t="s">
        <v>13</v>
      </c>
      <c r="Y43" s="28" t="s">
        <v>14</v>
      </c>
      <c r="Z43" s="13">
        <v>1</v>
      </c>
      <c r="AA43" s="13">
        <v>1</v>
      </c>
      <c r="AB43" s="10"/>
    </row>
    <row r="44" spans="1:28" ht="66.599999999999994" customHeight="1" x14ac:dyDescent="0.25">
      <c r="A44" s="12" t="s">
        <v>27</v>
      </c>
      <c r="B44" s="28" t="s">
        <v>333</v>
      </c>
      <c r="C44" s="28" t="s">
        <v>334</v>
      </c>
      <c r="D44" s="12" t="s">
        <v>386</v>
      </c>
      <c r="E44" s="29"/>
      <c r="F44" s="28" t="s">
        <v>398</v>
      </c>
      <c r="G44" s="30">
        <v>45168</v>
      </c>
      <c r="H44" s="28" t="s">
        <v>399</v>
      </c>
      <c r="I44" s="28" t="s">
        <v>400</v>
      </c>
      <c r="J44" s="28" t="s">
        <v>338</v>
      </c>
      <c r="K44" s="12">
        <v>2</v>
      </c>
      <c r="L44" s="28" t="s">
        <v>405</v>
      </c>
      <c r="M44" s="12" t="s">
        <v>21</v>
      </c>
      <c r="N44" s="28" t="s">
        <v>406</v>
      </c>
      <c r="O44" s="40" t="s">
        <v>99</v>
      </c>
      <c r="P44" s="30">
        <v>45288</v>
      </c>
      <c r="Q44" s="30">
        <v>45370</v>
      </c>
      <c r="R44" s="12" t="s">
        <v>17</v>
      </c>
      <c r="S44" s="1" t="s">
        <v>312</v>
      </c>
      <c r="T44" s="1" t="s">
        <v>79</v>
      </c>
      <c r="U44" s="32" t="s">
        <v>407</v>
      </c>
      <c r="V44" s="28" t="s">
        <v>314</v>
      </c>
      <c r="W44" s="15">
        <v>1</v>
      </c>
      <c r="X44" s="12" t="s">
        <v>13</v>
      </c>
      <c r="Y44" s="28" t="s">
        <v>14</v>
      </c>
      <c r="Z44" s="13">
        <v>1</v>
      </c>
      <c r="AA44" s="13">
        <v>1</v>
      </c>
      <c r="AB44" s="10"/>
    </row>
    <row r="45" spans="1:28" ht="66.599999999999994" customHeight="1" x14ac:dyDescent="0.25">
      <c r="A45" s="12" t="s">
        <v>19</v>
      </c>
      <c r="B45" s="28" t="s">
        <v>323</v>
      </c>
      <c r="C45" s="28" t="s">
        <v>324</v>
      </c>
      <c r="D45" s="41" t="s">
        <v>408</v>
      </c>
      <c r="E45" s="37" t="s">
        <v>103</v>
      </c>
      <c r="F45" s="47" t="s">
        <v>409</v>
      </c>
      <c r="G45" s="30">
        <v>45278</v>
      </c>
      <c r="H45" s="47" t="s">
        <v>410</v>
      </c>
      <c r="I45" s="47" t="s">
        <v>411</v>
      </c>
      <c r="J45" s="28" t="s">
        <v>353</v>
      </c>
      <c r="K45" s="12">
        <v>1</v>
      </c>
      <c r="L45" s="28" t="s">
        <v>412</v>
      </c>
      <c r="M45" s="12" t="s">
        <v>373</v>
      </c>
      <c r="N45" s="28" t="s">
        <v>413</v>
      </c>
      <c r="O45" s="16">
        <v>1</v>
      </c>
      <c r="P45" s="48">
        <v>45293</v>
      </c>
      <c r="Q45" s="48">
        <v>45656</v>
      </c>
      <c r="R45" s="12" t="s">
        <v>74</v>
      </c>
      <c r="S45" s="1" t="s">
        <v>392</v>
      </c>
      <c r="T45" s="1" t="s">
        <v>79</v>
      </c>
      <c r="U45" s="43" t="s">
        <v>414</v>
      </c>
      <c r="V45" s="28" t="s">
        <v>314</v>
      </c>
      <c r="W45" s="15">
        <v>0</v>
      </c>
      <c r="X45" s="12" t="s">
        <v>36</v>
      </c>
      <c r="Y45" s="28" t="s">
        <v>14</v>
      </c>
      <c r="Z45" s="18"/>
      <c r="AA45" s="18"/>
      <c r="AB45" s="10"/>
    </row>
    <row r="46" spans="1:28" ht="66.599999999999994" customHeight="1" x14ac:dyDescent="0.25">
      <c r="A46" s="12" t="s">
        <v>27</v>
      </c>
      <c r="B46" s="28" t="s">
        <v>333</v>
      </c>
      <c r="C46" s="28" t="s">
        <v>334</v>
      </c>
      <c r="D46" s="12" t="s">
        <v>408</v>
      </c>
      <c r="E46" s="29"/>
      <c r="F46" s="28" t="s">
        <v>415</v>
      </c>
      <c r="G46" s="30">
        <v>45168</v>
      </c>
      <c r="H46" s="28" t="s">
        <v>416</v>
      </c>
      <c r="I46" s="28" t="s">
        <v>417</v>
      </c>
      <c r="J46" s="28" t="s">
        <v>338</v>
      </c>
      <c r="K46" s="12">
        <v>1</v>
      </c>
      <c r="L46" s="28" t="s">
        <v>418</v>
      </c>
      <c r="M46" s="12" t="s">
        <v>21</v>
      </c>
      <c r="N46" s="28" t="s">
        <v>419</v>
      </c>
      <c r="O46" s="40" t="s">
        <v>119</v>
      </c>
      <c r="P46" s="30">
        <v>45288</v>
      </c>
      <c r="Q46" s="30">
        <v>45309</v>
      </c>
      <c r="R46" s="12" t="s">
        <v>17</v>
      </c>
      <c r="S46" s="1" t="s">
        <v>312</v>
      </c>
      <c r="T46" s="1" t="s">
        <v>79</v>
      </c>
      <c r="U46" s="32" t="s">
        <v>420</v>
      </c>
      <c r="V46" s="28" t="s">
        <v>314</v>
      </c>
      <c r="W46" s="15">
        <v>0</v>
      </c>
      <c r="X46" s="12" t="s">
        <v>36</v>
      </c>
      <c r="Y46" s="28" t="s">
        <v>42</v>
      </c>
      <c r="Z46" s="18">
        <v>0</v>
      </c>
      <c r="AA46" s="18">
        <v>0</v>
      </c>
      <c r="AB46" s="10"/>
    </row>
    <row r="47" spans="1:28" ht="66.599999999999994" customHeight="1" x14ac:dyDescent="0.25">
      <c r="A47" s="12" t="s">
        <v>19</v>
      </c>
      <c r="B47" s="28" t="s">
        <v>323</v>
      </c>
      <c r="C47" s="28" t="s">
        <v>324</v>
      </c>
      <c r="D47" s="41" t="s">
        <v>421</v>
      </c>
      <c r="E47" s="37" t="s">
        <v>103</v>
      </c>
      <c r="F47" s="28" t="s">
        <v>422</v>
      </c>
      <c r="G47" s="30">
        <v>45278</v>
      </c>
      <c r="H47" s="47" t="s">
        <v>423</v>
      </c>
      <c r="I47" s="47" t="s">
        <v>424</v>
      </c>
      <c r="J47" s="28" t="s">
        <v>353</v>
      </c>
      <c r="K47" s="12">
        <v>1</v>
      </c>
      <c r="L47" s="28" t="s">
        <v>425</v>
      </c>
      <c r="M47" s="12" t="s">
        <v>373</v>
      </c>
      <c r="N47" s="28" t="s">
        <v>426</v>
      </c>
      <c r="O47" s="16">
        <v>2</v>
      </c>
      <c r="P47" s="48">
        <v>45293</v>
      </c>
      <c r="Q47" s="48">
        <v>45657</v>
      </c>
      <c r="R47" s="12" t="s">
        <v>74</v>
      </c>
      <c r="S47" s="1" t="s">
        <v>392</v>
      </c>
      <c r="T47" s="1" t="s">
        <v>79</v>
      </c>
      <c r="U47" s="43" t="s">
        <v>427</v>
      </c>
      <c r="V47" s="28" t="s">
        <v>314</v>
      </c>
      <c r="W47" s="15">
        <v>0</v>
      </c>
      <c r="X47" s="12" t="s">
        <v>36</v>
      </c>
      <c r="Y47" s="28" t="s">
        <v>14</v>
      </c>
      <c r="Z47" s="18"/>
      <c r="AA47" s="18"/>
      <c r="AB47" s="10"/>
    </row>
    <row r="48" spans="1:28" ht="66.599999999999994" customHeight="1" x14ac:dyDescent="0.25">
      <c r="A48" s="12" t="s">
        <v>27</v>
      </c>
      <c r="B48" s="28" t="s">
        <v>333</v>
      </c>
      <c r="C48" s="28" t="s">
        <v>334</v>
      </c>
      <c r="D48" s="37" t="s">
        <v>428</v>
      </c>
      <c r="E48" s="37"/>
      <c r="F48" s="28" t="s">
        <v>429</v>
      </c>
      <c r="G48" s="30">
        <v>45168</v>
      </c>
      <c r="H48" s="28" t="s">
        <v>430</v>
      </c>
      <c r="I48" s="28" t="s">
        <v>431</v>
      </c>
      <c r="J48" s="28" t="s">
        <v>338</v>
      </c>
      <c r="K48" s="12">
        <v>1</v>
      </c>
      <c r="L48" s="28" t="s">
        <v>432</v>
      </c>
      <c r="M48" s="12" t="s">
        <v>21</v>
      </c>
      <c r="N48" s="28" t="s">
        <v>433</v>
      </c>
      <c r="O48" s="40" t="s">
        <v>125</v>
      </c>
      <c r="P48" s="30">
        <v>45288</v>
      </c>
      <c r="Q48" s="30">
        <v>45313</v>
      </c>
      <c r="R48" s="12" t="s">
        <v>17</v>
      </c>
      <c r="S48" s="1" t="s">
        <v>312</v>
      </c>
      <c r="T48" s="1" t="s">
        <v>79</v>
      </c>
      <c r="U48" s="32" t="s">
        <v>420</v>
      </c>
      <c r="V48" s="28" t="s">
        <v>314</v>
      </c>
      <c r="W48" s="15">
        <v>0</v>
      </c>
      <c r="X48" s="12" t="s">
        <v>36</v>
      </c>
      <c r="Y48" s="28" t="s">
        <v>42</v>
      </c>
      <c r="Z48" s="18">
        <v>0</v>
      </c>
      <c r="AA48" s="18">
        <v>0</v>
      </c>
      <c r="AB48" s="10"/>
    </row>
    <row r="49" spans="1:28" ht="66.599999999999994" customHeight="1" x14ac:dyDescent="0.25">
      <c r="A49" s="12" t="s">
        <v>19</v>
      </c>
      <c r="B49" s="28" t="s">
        <v>323</v>
      </c>
      <c r="C49" s="28" t="s">
        <v>324</v>
      </c>
      <c r="D49" s="41" t="s">
        <v>434</v>
      </c>
      <c r="E49" s="37" t="s">
        <v>103</v>
      </c>
      <c r="F49" s="28" t="s">
        <v>435</v>
      </c>
      <c r="G49" s="30">
        <v>45278</v>
      </c>
      <c r="H49" s="47" t="s">
        <v>436</v>
      </c>
      <c r="I49" s="47" t="s">
        <v>437</v>
      </c>
      <c r="J49" s="28" t="s">
        <v>353</v>
      </c>
      <c r="K49" s="12">
        <v>1</v>
      </c>
      <c r="L49" s="28" t="s">
        <v>438</v>
      </c>
      <c r="M49" s="12" t="s">
        <v>373</v>
      </c>
      <c r="N49" s="28" t="s">
        <v>439</v>
      </c>
      <c r="O49" s="16">
        <v>1</v>
      </c>
      <c r="P49" s="48">
        <v>45293</v>
      </c>
      <c r="Q49" s="48">
        <v>45321</v>
      </c>
      <c r="R49" s="12" t="s">
        <v>74</v>
      </c>
      <c r="S49" s="1" t="s">
        <v>392</v>
      </c>
      <c r="T49" s="1" t="s">
        <v>79</v>
      </c>
      <c r="U49" s="43" t="s">
        <v>440</v>
      </c>
      <c r="V49" s="28" t="s">
        <v>314</v>
      </c>
      <c r="W49" s="15">
        <v>0</v>
      </c>
      <c r="X49" s="12" t="s">
        <v>36</v>
      </c>
      <c r="Y49" s="28" t="s">
        <v>42</v>
      </c>
      <c r="Z49" s="18"/>
      <c r="AA49" s="18"/>
      <c r="AB49" s="10"/>
    </row>
    <row r="50" spans="1:28" ht="66.599999999999994" customHeight="1" x14ac:dyDescent="0.25">
      <c r="A50" s="12" t="s">
        <v>27</v>
      </c>
      <c r="B50" s="28" t="s">
        <v>333</v>
      </c>
      <c r="C50" s="28" t="s">
        <v>334</v>
      </c>
      <c r="D50" s="37" t="s">
        <v>434</v>
      </c>
      <c r="E50" s="37"/>
      <c r="F50" s="28" t="s">
        <v>441</v>
      </c>
      <c r="G50" s="30">
        <v>45168</v>
      </c>
      <c r="H50" s="28" t="s">
        <v>442</v>
      </c>
      <c r="I50" s="28" t="s">
        <v>443</v>
      </c>
      <c r="J50" s="28" t="s">
        <v>338</v>
      </c>
      <c r="K50" s="12">
        <v>1</v>
      </c>
      <c r="L50" s="28" t="s">
        <v>444</v>
      </c>
      <c r="M50" s="12" t="s">
        <v>21</v>
      </c>
      <c r="N50" s="28" t="s">
        <v>445</v>
      </c>
      <c r="O50" s="40" t="s">
        <v>446</v>
      </c>
      <c r="P50" s="30">
        <v>45288</v>
      </c>
      <c r="Q50" s="30">
        <v>45363</v>
      </c>
      <c r="R50" s="12" t="s">
        <v>17</v>
      </c>
      <c r="S50" s="1" t="s">
        <v>312</v>
      </c>
      <c r="T50" s="1" t="s">
        <v>79</v>
      </c>
      <c r="U50" s="32" t="s">
        <v>447</v>
      </c>
      <c r="V50" s="28" t="s">
        <v>314</v>
      </c>
      <c r="W50" s="15">
        <v>0</v>
      </c>
      <c r="X50" s="12" t="s">
        <v>36</v>
      </c>
      <c r="Y50" s="28" t="s">
        <v>42</v>
      </c>
      <c r="Z50" s="18">
        <v>0</v>
      </c>
      <c r="AA50" s="18">
        <v>0</v>
      </c>
      <c r="AB50" s="10"/>
    </row>
    <row r="51" spans="1:28" ht="66.599999999999994" customHeight="1" x14ac:dyDescent="0.25">
      <c r="A51" s="12" t="s">
        <v>19</v>
      </c>
      <c r="B51" s="28" t="s">
        <v>323</v>
      </c>
      <c r="C51" s="28" t="s">
        <v>324</v>
      </c>
      <c r="D51" s="41" t="s">
        <v>448</v>
      </c>
      <c r="E51" s="37" t="s">
        <v>103</v>
      </c>
      <c r="F51" s="28" t="s">
        <v>449</v>
      </c>
      <c r="G51" s="30">
        <v>45278</v>
      </c>
      <c r="H51" s="47" t="s">
        <v>450</v>
      </c>
      <c r="I51" s="47" t="s">
        <v>451</v>
      </c>
      <c r="J51" s="28" t="s">
        <v>353</v>
      </c>
      <c r="K51" s="12">
        <v>1</v>
      </c>
      <c r="L51" s="28" t="s">
        <v>452</v>
      </c>
      <c r="M51" s="12" t="s">
        <v>373</v>
      </c>
      <c r="N51" s="28" t="s">
        <v>453</v>
      </c>
      <c r="O51" s="49">
        <v>1</v>
      </c>
      <c r="P51" s="48">
        <v>45293</v>
      </c>
      <c r="Q51" s="48">
        <v>45656</v>
      </c>
      <c r="R51" s="12" t="s">
        <v>74</v>
      </c>
      <c r="S51" s="1" t="s">
        <v>392</v>
      </c>
      <c r="T51" s="1" t="s">
        <v>79</v>
      </c>
      <c r="U51" s="43" t="s">
        <v>393</v>
      </c>
      <c r="V51" s="28" t="s">
        <v>314</v>
      </c>
      <c r="W51" s="15">
        <v>0</v>
      </c>
      <c r="X51" s="12" t="s">
        <v>36</v>
      </c>
      <c r="Y51" s="28" t="s">
        <v>14</v>
      </c>
      <c r="Z51" s="18"/>
      <c r="AA51" s="18"/>
      <c r="AB51" s="10"/>
    </row>
    <row r="52" spans="1:28" ht="66.599999999999994" customHeight="1" x14ac:dyDescent="0.25">
      <c r="A52" s="12" t="s">
        <v>19</v>
      </c>
      <c r="B52" s="28" t="s">
        <v>323</v>
      </c>
      <c r="C52" s="28" t="s">
        <v>324</v>
      </c>
      <c r="D52" s="41" t="s">
        <v>448</v>
      </c>
      <c r="E52" s="37"/>
      <c r="F52" s="28" t="s">
        <v>449</v>
      </c>
      <c r="G52" s="30">
        <v>45278</v>
      </c>
      <c r="H52" s="47" t="s">
        <v>450</v>
      </c>
      <c r="I52" s="47" t="s">
        <v>451</v>
      </c>
      <c r="J52" s="28" t="s">
        <v>353</v>
      </c>
      <c r="K52" s="12">
        <v>2</v>
      </c>
      <c r="L52" s="28" t="s">
        <v>454</v>
      </c>
      <c r="M52" s="12" t="s">
        <v>373</v>
      </c>
      <c r="N52" s="28" t="s">
        <v>455</v>
      </c>
      <c r="O52" s="16">
        <v>1</v>
      </c>
      <c r="P52" s="48">
        <v>45292</v>
      </c>
      <c r="Q52" s="48">
        <v>45656</v>
      </c>
      <c r="R52" s="12" t="s">
        <v>74</v>
      </c>
      <c r="S52" s="1" t="s">
        <v>392</v>
      </c>
      <c r="T52" s="1" t="s">
        <v>79</v>
      </c>
      <c r="U52" s="43" t="s">
        <v>393</v>
      </c>
      <c r="V52" s="28" t="s">
        <v>314</v>
      </c>
      <c r="W52" s="15">
        <v>0</v>
      </c>
      <c r="X52" s="12" t="s">
        <v>36</v>
      </c>
      <c r="Y52" s="28" t="s">
        <v>14</v>
      </c>
      <c r="Z52" s="18"/>
      <c r="AA52" s="18"/>
      <c r="AB52" s="10"/>
    </row>
    <row r="53" spans="1:28" ht="66.599999999999994" customHeight="1" x14ac:dyDescent="0.25">
      <c r="A53" s="12" t="s">
        <v>27</v>
      </c>
      <c r="B53" s="28" t="s">
        <v>333</v>
      </c>
      <c r="C53" s="28" t="s">
        <v>334</v>
      </c>
      <c r="D53" s="37" t="s">
        <v>448</v>
      </c>
      <c r="E53" s="37"/>
      <c r="F53" s="28" t="s">
        <v>456</v>
      </c>
      <c r="G53" s="30">
        <v>45168</v>
      </c>
      <c r="H53" s="28" t="s">
        <v>457</v>
      </c>
      <c r="I53" s="28" t="s">
        <v>458</v>
      </c>
      <c r="J53" s="28" t="s">
        <v>338</v>
      </c>
      <c r="K53" s="12">
        <v>1</v>
      </c>
      <c r="L53" s="28" t="s">
        <v>444</v>
      </c>
      <c r="M53" s="12" t="s">
        <v>21</v>
      </c>
      <c r="N53" s="28" t="s">
        <v>459</v>
      </c>
      <c r="O53" s="40" t="s">
        <v>446</v>
      </c>
      <c r="P53" s="30">
        <v>45288</v>
      </c>
      <c r="Q53" s="30">
        <v>45645</v>
      </c>
      <c r="R53" s="12" t="s">
        <v>17</v>
      </c>
      <c r="S53" s="1" t="s">
        <v>312</v>
      </c>
      <c r="T53" s="1" t="s">
        <v>79</v>
      </c>
      <c r="U53" s="32" t="s">
        <v>460</v>
      </c>
      <c r="V53" s="28" t="s">
        <v>314</v>
      </c>
      <c r="W53" s="15">
        <v>0</v>
      </c>
      <c r="X53" s="12" t="s">
        <v>36</v>
      </c>
      <c r="Y53" s="28" t="s">
        <v>14</v>
      </c>
      <c r="Z53" s="18">
        <v>0</v>
      </c>
      <c r="AA53" s="18">
        <v>0</v>
      </c>
      <c r="AB53" s="10"/>
    </row>
    <row r="54" spans="1:28" ht="66.599999999999994" customHeight="1" x14ac:dyDescent="0.25">
      <c r="A54" s="12" t="s">
        <v>19</v>
      </c>
      <c r="B54" s="28" t="s">
        <v>323</v>
      </c>
      <c r="C54" s="28" t="s">
        <v>324</v>
      </c>
      <c r="D54" s="41" t="s">
        <v>461</v>
      </c>
      <c r="E54" s="37" t="s">
        <v>103</v>
      </c>
      <c r="F54" s="28" t="s">
        <v>462</v>
      </c>
      <c r="G54" s="30">
        <v>45278</v>
      </c>
      <c r="H54" s="28" t="s">
        <v>463</v>
      </c>
      <c r="I54" s="28" t="s">
        <v>464</v>
      </c>
      <c r="J54" s="28" t="s">
        <v>353</v>
      </c>
      <c r="K54" s="12">
        <v>1</v>
      </c>
      <c r="L54" s="28" t="s">
        <v>465</v>
      </c>
      <c r="M54" s="12" t="s">
        <v>373</v>
      </c>
      <c r="N54" s="28" t="s">
        <v>466</v>
      </c>
      <c r="O54" s="16">
        <v>1</v>
      </c>
      <c r="P54" s="48">
        <v>45293</v>
      </c>
      <c r="Q54" s="48">
        <v>45657</v>
      </c>
      <c r="R54" s="12" t="s">
        <v>74</v>
      </c>
      <c r="S54" s="1" t="s">
        <v>356</v>
      </c>
      <c r="T54" s="1" t="s">
        <v>79</v>
      </c>
      <c r="U54" s="43" t="s">
        <v>467</v>
      </c>
      <c r="V54" s="28" t="s">
        <v>314</v>
      </c>
      <c r="W54" s="15">
        <v>0</v>
      </c>
      <c r="X54" s="12" t="s">
        <v>36</v>
      </c>
      <c r="Y54" s="28" t="s">
        <v>14</v>
      </c>
      <c r="Z54" s="18"/>
      <c r="AA54" s="18"/>
      <c r="AB54" s="10"/>
    </row>
    <row r="55" spans="1:28" ht="66.599999999999994" customHeight="1" x14ac:dyDescent="0.25">
      <c r="A55" s="12" t="s">
        <v>27</v>
      </c>
      <c r="B55" s="28" t="s">
        <v>333</v>
      </c>
      <c r="C55" s="28" t="s">
        <v>334</v>
      </c>
      <c r="D55" s="12" t="s">
        <v>461</v>
      </c>
      <c r="E55" s="29"/>
      <c r="F55" s="28" t="s">
        <v>468</v>
      </c>
      <c r="G55" s="30">
        <v>45168</v>
      </c>
      <c r="H55" s="28" t="s">
        <v>469</v>
      </c>
      <c r="I55" s="28" t="s">
        <v>470</v>
      </c>
      <c r="J55" s="28" t="s">
        <v>338</v>
      </c>
      <c r="K55" s="12">
        <v>1</v>
      </c>
      <c r="L55" s="28" t="s">
        <v>471</v>
      </c>
      <c r="M55" s="12" t="s">
        <v>21</v>
      </c>
      <c r="N55" s="28" t="s">
        <v>472</v>
      </c>
      <c r="O55" s="40" t="s">
        <v>473</v>
      </c>
      <c r="P55" s="30">
        <v>45288</v>
      </c>
      <c r="Q55" s="30">
        <v>45391</v>
      </c>
      <c r="R55" s="12" t="s">
        <v>17</v>
      </c>
      <c r="S55" s="1" t="s">
        <v>312</v>
      </c>
      <c r="T55" s="1" t="s">
        <v>79</v>
      </c>
      <c r="U55" s="32" t="s">
        <v>474</v>
      </c>
      <c r="V55" s="28" t="s">
        <v>314</v>
      </c>
      <c r="W55" s="15">
        <v>1</v>
      </c>
      <c r="X55" s="12" t="s">
        <v>13</v>
      </c>
      <c r="Y55" s="28" t="s">
        <v>14</v>
      </c>
      <c r="Z55" s="13">
        <v>1</v>
      </c>
      <c r="AA55" s="13">
        <v>1</v>
      </c>
      <c r="AB55" s="10"/>
    </row>
    <row r="56" spans="1:28" ht="255" hidden="1" customHeight="1" x14ac:dyDescent="0.25">
      <c r="A56" s="12" t="s">
        <v>19</v>
      </c>
      <c r="B56" s="28" t="s">
        <v>323</v>
      </c>
      <c r="C56" s="28" t="s">
        <v>324</v>
      </c>
      <c r="D56" s="50" t="s">
        <v>475</v>
      </c>
      <c r="E56" s="50"/>
      <c r="F56" s="28" t="s">
        <v>476</v>
      </c>
      <c r="G56" s="30">
        <v>45278</v>
      </c>
      <c r="H56" s="28" t="s">
        <v>98</v>
      </c>
      <c r="I56" s="28" t="s">
        <v>98</v>
      </c>
      <c r="J56" s="28" t="s">
        <v>353</v>
      </c>
      <c r="K56" s="12">
        <v>1</v>
      </c>
      <c r="L56" s="28" t="s">
        <v>477</v>
      </c>
      <c r="M56" s="12" t="s">
        <v>373</v>
      </c>
      <c r="N56" s="28" t="s">
        <v>97</v>
      </c>
      <c r="O56" s="28" t="s">
        <v>97</v>
      </c>
      <c r="P56" s="28" t="s">
        <v>97</v>
      </c>
      <c r="Q56" s="28" t="s">
        <v>97</v>
      </c>
      <c r="R56" s="12" t="s">
        <v>74</v>
      </c>
      <c r="S56" s="28" t="s">
        <v>97</v>
      </c>
      <c r="T56" s="28" t="s">
        <v>97</v>
      </c>
      <c r="U56" s="32" t="s">
        <v>478</v>
      </c>
      <c r="V56" s="28"/>
      <c r="W56" s="15"/>
      <c r="X56" s="12"/>
      <c r="Y56" s="28"/>
      <c r="Z56" s="18"/>
      <c r="AA56" s="18"/>
      <c r="AB56" s="10"/>
    </row>
    <row r="57" spans="1:28" ht="66.599999999999994" customHeight="1" x14ac:dyDescent="0.25">
      <c r="A57" s="12" t="s">
        <v>27</v>
      </c>
      <c r="B57" s="28" t="s">
        <v>333</v>
      </c>
      <c r="C57" s="28" t="s">
        <v>334</v>
      </c>
      <c r="D57" s="12" t="s">
        <v>475</v>
      </c>
      <c r="E57" s="29" t="s">
        <v>103</v>
      </c>
      <c r="F57" s="28" t="s">
        <v>479</v>
      </c>
      <c r="G57" s="30">
        <v>45168</v>
      </c>
      <c r="H57" s="28" t="s">
        <v>480</v>
      </c>
      <c r="I57" s="28" t="s">
        <v>470</v>
      </c>
      <c r="J57" s="28" t="s">
        <v>338</v>
      </c>
      <c r="K57" s="12">
        <v>1</v>
      </c>
      <c r="L57" s="28" t="s">
        <v>471</v>
      </c>
      <c r="M57" s="12" t="s">
        <v>21</v>
      </c>
      <c r="N57" s="28" t="s">
        <v>472</v>
      </c>
      <c r="O57" s="40" t="s">
        <v>473</v>
      </c>
      <c r="P57" s="30">
        <v>45288</v>
      </c>
      <c r="Q57" s="30">
        <v>45391</v>
      </c>
      <c r="R57" s="12" t="s">
        <v>17</v>
      </c>
      <c r="S57" s="1" t="s">
        <v>312</v>
      </c>
      <c r="T57" s="1" t="s">
        <v>79</v>
      </c>
      <c r="U57" s="32" t="s">
        <v>474</v>
      </c>
      <c r="V57" s="28" t="s">
        <v>314</v>
      </c>
      <c r="W57" s="15">
        <v>1</v>
      </c>
      <c r="X57" s="12" t="s">
        <v>13</v>
      </c>
      <c r="Y57" s="28" t="s">
        <v>14</v>
      </c>
      <c r="Z57" s="13">
        <v>1</v>
      </c>
      <c r="AA57" s="13">
        <v>1</v>
      </c>
      <c r="AB57" s="10"/>
    </row>
    <row r="58" spans="1:28" ht="66.599999999999994" customHeight="1" x14ac:dyDescent="0.25">
      <c r="A58" s="12" t="s">
        <v>27</v>
      </c>
      <c r="B58" s="28" t="s">
        <v>333</v>
      </c>
      <c r="C58" s="28" t="s">
        <v>334</v>
      </c>
      <c r="D58" s="12" t="s">
        <v>481</v>
      </c>
      <c r="E58" s="29" t="s">
        <v>103</v>
      </c>
      <c r="F58" s="28" t="s">
        <v>482</v>
      </c>
      <c r="G58" s="30">
        <v>45168</v>
      </c>
      <c r="H58" s="28" t="s">
        <v>483</v>
      </c>
      <c r="I58" s="28" t="s">
        <v>484</v>
      </c>
      <c r="J58" s="28" t="s">
        <v>338</v>
      </c>
      <c r="K58" s="12">
        <v>1</v>
      </c>
      <c r="L58" s="28" t="s">
        <v>471</v>
      </c>
      <c r="M58" s="12" t="s">
        <v>21</v>
      </c>
      <c r="N58" s="28" t="s">
        <v>472</v>
      </c>
      <c r="O58" s="40" t="s">
        <v>473</v>
      </c>
      <c r="P58" s="30">
        <v>45288</v>
      </c>
      <c r="Q58" s="30">
        <v>45391</v>
      </c>
      <c r="R58" s="12" t="s">
        <v>17</v>
      </c>
      <c r="S58" s="1" t="s">
        <v>312</v>
      </c>
      <c r="T58" s="1" t="s">
        <v>79</v>
      </c>
      <c r="U58" s="32" t="s">
        <v>485</v>
      </c>
      <c r="V58" s="28" t="s">
        <v>314</v>
      </c>
      <c r="W58" s="15">
        <v>1</v>
      </c>
      <c r="X58" s="12" t="s">
        <v>13</v>
      </c>
      <c r="Y58" s="28" t="s">
        <v>14</v>
      </c>
      <c r="Z58" s="13">
        <v>1</v>
      </c>
      <c r="AA58" s="13">
        <v>1</v>
      </c>
      <c r="AB58" s="10"/>
    </row>
    <row r="59" spans="1:28" ht="66.599999999999994" customHeight="1" x14ac:dyDescent="0.25">
      <c r="A59" s="12" t="s">
        <v>27</v>
      </c>
      <c r="B59" s="28" t="s">
        <v>333</v>
      </c>
      <c r="C59" s="28" t="s">
        <v>334</v>
      </c>
      <c r="D59" s="37" t="s">
        <v>486</v>
      </c>
      <c r="E59" s="37" t="s">
        <v>103</v>
      </c>
      <c r="F59" s="28" t="s">
        <v>487</v>
      </c>
      <c r="G59" s="30">
        <v>45168</v>
      </c>
      <c r="H59" s="28" t="s">
        <v>488</v>
      </c>
      <c r="I59" s="28" t="s">
        <v>378</v>
      </c>
      <c r="J59" s="28" t="s">
        <v>338</v>
      </c>
      <c r="K59" s="12">
        <v>1</v>
      </c>
      <c r="L59" s="28" t="s">
        <v>489</v>
      </c>
      <c r="M59" s="12" t="s">
        <v>21</v>
      </c>
      <c r="N59" s="28" t="s">
        <v>490</v>
      </c>
      <c r="O59" s="40" t="s">
        <v>119</v>
      </c>
      <c r="P59" s="30">
        <v>45288</v>
      </c>
      <c r="Q59" s="30">
        <v>45391</v>
      </c>
      <c r="R59" s="12" t="s">
        <v>17</v>
      </c>
      <c r="S59" s="1" t="s">
        <v>312</v>
      </c>
      <c r="T59" s="1" t="s">
        <v>79</v>
      </c>
      <c r="U59" s="32" t="s">
        <v>491</v>
      </c>
      <c r="V59" s="28" t="s">
        <v>314</v>
      </c>
      <c r="W59" s="15">
        <v>0</v>
      </c>
      <c r="X59" s="12" t="s">
        <v>36</v>
      </c>
      <c r="Y59" s="28" t="s">
        <v>42</v>
      </c>
      <c r="Z59" s="18">
        <v>0</v>
      </c>
      <c r="AA59" s="18">
        <v>0</v>
      </c>
      <c r="AB59" s="10"/>
    </row>
    <row r="60" spans="1:28" ht="66.599999999999994" customHeight="1" x14ac:dyDescent="0.25">
      <c r="A60" s="12" t="s">
        <v>27</v>
      </c>
      <c r="B60" s="28" t="s">
        <v>333</v>
      </c>
      <c r="C60" s="28" t="s">
        <v>334</v>
      </c>
      <c r="D60" s="37" t="s">
        <v>492</v>
      </c>
      <c r="E60" s="37" t="s">
        <v>103</v>
      </c>
      <c r="F60" s="28" t="s">
        <v>493</v>
      </c>
      <c r="G60" s="30">
        <v>45168</v>
      </c>
      <c r="H60" s="28" t="s">
        <v>494</v>
      </c>
      <c r="I60" s="28" t="s">
        <v>495</v>
      </c>
      <c r="J60" s="28" t="s">
        <v>338</v>
      </c>
      <c r="K60" s="12">
        <v>1</v>
      </c>
      <c r="L60" s="28" t="s">
        <v>489</v>
      </c>
      <c r="M60" s="12" t="s">
        <v>21</v>
      </c>
      <c r="N60" s="28" t="s">
        <v>496</v>
      </c>
      <c r="O60" s="40" t="s">
        <v>119</v>
      </c>
      <c r="P60" s="30">
        <v>45288</v>
      </c>
      <c r="Q60" s="30">
        <v>45391</v>
      </c>
      <c r="R60" s="12" t="s">
        <v>17</v>
      </c>
      <c r="S60" s="1" t="s">
        <v>312</v>
      </c>
      <c r="T60" s="1" t="s">
        <v>79</v>
      </c>
      <c r="U60" s="32" t="s">
        <v>491</v>
      </c>
      <c r="V60" s="28" t="s">
        <v>314</v>
      </c>
      <c r="W60" s="15">
        <v>0</v>
      </c>
      <c r="X60" s="12" t="s">
        <v>36</v>
      </c>
      <c r="Y60" s="28" t="s">
        <v>42</v>
      </c>
      <c r="Z60" s="18">
        <v>0</v>
      </c>
      <c r="AA60" s="18">
        <v>0</v>
      </c>
      <c r="AB60" s="10"/>
    </row>
    <row r="61" spans="1:28" ht="66.599999999999994" customHeight="1" x14ac:dyDescent="0.25">
      <c r="A61" s="12" t="s">
        <v>27</v>
      </c>
      <c r="B61" s="28" t="s">
        <v>333</v>
      </c>
      <c r="C61" s="28" t="s">
        <v>334</v>
      </c>
      <c r="D61" s="12" t="s">
        <v>497</v>
      </c>
      <c r="E61" s="29" t="s">
        <v>103</v>
      </c>
      <c r="F61" s="28" t="s">
        <v>498</v>
      </c>
      <c r="G61" s="30">
        <v>45168</v>
      </c>
      <c r="H61" s="28" t="s">
        <v>499</v>
      </c>
      <c r="I61" s="28" t="s">
        <v>500</v>
      </c>
      <c r="J61" s="28" t="s">
        <v>338</v>
      </c>
      <c r="K61" s="12">
        <v>1</v>
      </c>
      <c r="L61" s="28" t="s">
        <v>501</v>
      </c>
      <c r="M61" s="12" t="s">
        <v>21</v>
      </c>
      <c r="N61" s="28" t="s">
        <v>502</v>
      </c>
      <c r="O61" s="40" t="s">
        <v>503</v>
      </c>
      <c r="P61" s="30">
        <v>45288</v>
      </c>
      <c r="Q61" s="30">
        <v>45310</v>
      </c>
      <c r="R61" s="12" t="s">
        <v>17</v>
      </c>
      <c r="S61" s="1" t="s">
        <v>312</v>
      </c>
      <c r="T61" s="1" t="s">
        <v>79</v>
      </c>
      <c r="U61" s="32" t="s">
        <v>504</v>
      </c>
      <c r="V61" s="28" t="s">
        <v>314</v>
      </c>
      <c r="W61" s="15">
        <v>1</v>
      </c>
      <c r="X61" s="12" t="s">
        <v>13</v>
      </c>
      <c r="Y61" s="28" t="s">
        <v>14</v>
      </c>
      <c r="Z61" s="13">
        <v>1</v>
      </c>
      <c r="AA61" s="13">
        <v>1</v>
      </c>
      <c r="AB61" s="10"/>
    </row>
    <row r="62" spans="1:28" ht="66.599999999999994" customHeight="1" x14ac:dyDescent="0.25">
      <c r="A62" s="12" t="s">
        <v>27</v>
      </c>
      <c r="B62" s="28" t="s">
        <v>333</v>
      </c>
      <c r="C62" s="28" t="s">
        <v>334</v>
      </c>
      <c r="D62" s="37" t="s">
        <v>505</v>
      </c>
      <c r="E62" s="37" t="s">
        <v>103</v>
      </c>
      <c r="F62" s="28" t="s">
        <v>506</v>
      </c>
      <c r="G62" s="30">
        <v>45168</v>
      </c>
      <c r="H62" s="28" t="s">
        <v>507</v>
      </c>
      <c r="I62" s="28" t="s">
        <v>508</v>
      </c>
      <c r="J62" s="28" t="s">
        <v>338</v>
      </c>
      <c r="K62" s="12">
        <v>1</v>
      </c>
      <c r="L62" s="28" t="s">
        <v>509</v>
      </c>
      <c r="M62" s="12" t="s">
        <v>21</v>
      </c>
      <c r="N62" s="28" t="s">
        <v>510</v>
      </c>
      <c r="O62" s="40" t="s">
        <v>125</v>
      </c>
      <c r="P62" s="30">
        <v>45288</v>
      </c>
      <c r="Q62" s="30">
        <v>45335</v>
      </c>
      <c r="R62" s="12" t="s">
        <v>17</v>
      </c>
      <c r="S62" s="1" t="s">
        <v>312</v>
      </c>
      <c r="T62" s="1" t="s">
        <v>79</v>
      </c>
      <c r="U62" s="32" t="s">
        <v>511</v>
      </c>
      <c r="V62" s="28" t="s">
        <v>314</v>
      </c>
      <c r="W62" s="15">
        <v>0</v>
      </c>
      <c r="X62" s="12" t="s">
        <v>36</v>
      </c>
      <c r="Y62" s="28" t="s">
        <v>42</v>
      </c>
      <c r="Z62" s="18">
        <v>0</v>
      </c>
      <c r="AA62" s="18">
        <v>0</v>
      </c>
      <c r="AB62" s="10"/>
    </row>
    <row r="63" spans="1:28" ht="66.599999999999994" customHeight="1" x14ac:dyDescent="0.25">
      <c r="A63" s="12" t="s">
        <v>27</v>
      </c>
      <c r="B63" s="28" t="s">
        <v>333</v>
      </c>
      <c r="C63" s="28" t="s">
        <v>334</v>
      </c>
      <c r="D63" s="37" t="s">
        <v>512</v>
      </c>
      <c r="E63" s="37" t="s">
        <v>103</v>
      </c>
      <c r="F63" s="28" t="s">
        <v>205</v>
      </c>
      <c r="G63" s="30">
        <v>45168</v>
      </c>
      <c r="H63" s="28" t="s">
        <v>513</v>
      </c>
      <c r="I63" s="28" t="s">
        <v>514</v>
      </c>
      <c r="J63" s="28" t="s">
        <v>338</v>
      </c>
      <c r="K63" s="12">
        <v>1</v>
      </c>
      <c r="L63" s="28" t="s">
        <v>515</v>
      </c>
      <c r="M63" s="12" t="s">
        <v>21</v>
      </c>
      <c r="N63" s="28" t="s">
        <v>516</v>
      </c>
      <c r="O63" s="40" t="s">
        <v>503</v>
      </c>
      <c r="P63" s="30">
        <v>45288</v>
      </c>
      <c r="Q63" s="30">
        <v>45306</v>
      </c>
      <c r="R63" s="12" t="s">
        <v>17</v>
      </c>
      <c r="S63" s="1" t="s">
        <v>312</v>
      </c>
      <c r="T63" s="1" t="s">
        <v>79</v>
      </c>
      <c r="U63" s="32" t="s">
        <v>517</v>
      </c>
      <c r="V63" s="28" t="s">
        <v>314</v>
      </c>
      <c r="W63" s="15">
        <v>0</v>
      </c>
      <c r="X63" s="12" t="s">
        <v>36</v>
      </c>
      <c r="Y63" s="28" t="s">
        <v>42</v>
      </c>
      <c r="Z63" s="18">
        <v>0</v>
      </c>
      <c r="AA63" s="18">
        <v>0</v>
      </c>
      <c r="AB63" s="10"/>
    </row>
    <row r="64" spans="1:28" ht="66.599999999999994" customHeight="1" x14ac:dyDescent="0.25">
      <c r="A64" s="12" t="s">
        <v>27</v>
      </c>
      <c r="B64" s="28" t="s">
        <v>333</v>
      </c>
      <c r="C64" s="28" t="s">
        <v>334</v>
      </c>
      <c r="D64" s="37" t="s">
        <v>518</v>
      </c>
      <c r="E64" s="37" t="s">
        <v>103</v>
      </c>
      <c r="F64" s="28" t="s">
        <v>519</v>
      </c>
      <c r="G64" s="30">
        <v>45168</v>
      </c>
      <c r="H64" s="28" t="s">
        <v>520</v>
      </c>
      <c r="I64" s="28" t="s">
        <v>521</v>
      </c>
      <c r="J64" s="28" t="s">
        <v>338</v>
      </c>
      <c r="K64" s="12">
        <v>1</v>
      </c>
      <c r="L64" s="28" t="s">
        <v>522</v>
      </c>
      <c r="M64" s="12" t="s">
        <v>21</v>
      </c>
      <c r="N64" s="28" t="s">
        <v>523</v>
      </c>
      <c r="O64" s="40" t="s">
        <v>503</v>
      </c>
      <c r="P64" s="30">
        <v>45288</v>
      </c>
      <c r="Q64" s="30">
        <v>45626</v>
      </c>
      <c r="R64" s="12" t="s">
        <v>17</v>
      </c>
      <c r="S64" s="1" t="s">
        <v>312</v>
      </c>
      <c r="T64" s="1" t="s">
        <v>79</v>
      </c>
      <c r="U64" s="32" t="s">
        <v>524</v>
      </c>
      <c r="V64" s="28" t="s">
        <v>314</v>
      </c>
      <c r="W64" s="15">
        <v>1</v>
      </c>
      <c r="X64" s="12" t="s">
        <v>13</v>
      </c>
      <c r="Y64" s="28" t="s">
        <v>14</v>
      </c>
      <c r="Z64" s="13">
        <v>1</v>
      </c>
      <c r="AA64" s="13">
        <v>1</v>
      </c>
      <c r="AB64" s="10"/>
    </row>
    <row r="65" spans="1:28" ht="66.599999999999994" customHeight="1" x14ac:dyDescent="0.25">
      <c r="A65" s="12" t="s">
        <v>27</v>
      </c>
      <c r="B65" s="28" t="s">
        <v>333</v>
      </c>
      <c r="C65" s="28" t="s">
        <v>334</v>
      </c>
      <c r="D65" s="12" t="s">
        <v>518</v>
      </c>
      <c r="E65" s="29"/>
      <c r="F65" s="28" t="s">
        <v>519</v>
      </c>
      <c r="G65" s="30">
        <v>45168</v>
      </c>
      <c r="H65" s="28" t="s">
        <v>520</v>
      </c>
      <c r="I65" s="28" t="s">
        <v>521</v>
      </c>
      <c r="J65" s="28" t="s">
        <v>338</v>
      </c>
      <c r="K65" s="12">
        <v>2</v>
      </c>
      <c r="L65" s="28" t="s">
        <v>525</v>
      </c>
      <c r="M65" s="12" t="s">
        <v>21</v>
      </c>
      <c r="N65" s="28" t="s">
        <v>523</v>
      </c>
      <c r="O65" s="40" t="s">
        <v>503</v>
      </c>
      <c r="P65" s="30">
        <v>45288</v>
      </c>
      <c r="Q65" s="30">
        <v>45626</v>
      </c>
      <c r="R65" s="12" t="s">
        <v>17</v>
      </c>
      <c r="S65" s="1" t="s">
        <v>312</v>
      </c>
      <c r="T65" s="1" t="s">
        <v>79</v>
      </c>
      <c r="U65" s="32" t="s">
        <v>460</v>
      </c>
      <c r="V65" s="28" t="s">
        <v>314</v>
      </c>
      <c r="W65" s="15">
        <v>0</v>
      </c>
      <c r="X65" s="12" t="s">
        <v>36</v>
      </c>
      <c r="Y65" s="28" t="s">
        <v>14</v>
      </c>
      <c r="Z65" s="18">
        <v>0</v>
      </c>
      <c r="AA65" s="18">
        <v>0</v>
      </c>
      <c r="AB65" s="10"/>
    </row>
    <row r="66" spans="1:28" ht="66.599999999999994" customHeight="1" x14ac:dyDescent="0.25">
      <c r="A66" s="12" t="s">
        <v>27</v>
      </c>
      <c r="B66" s="28" t="s">
        <v>333</v>
      </c>
      <c r="C66" s="28" t="s">
        <v>334</v>
      </c>
      <c r="D66" s="37" t="s">
        <v>526</v>
      </c>
      <c r="E66" s="37" t="s">
        <v>103</v>
      </c>
      <c r="F66" s="28" t="s">
        <v>527</v>
      </c>
      <c r="G66" s="30">
        <v>45168</v>
      </c>
      <c r="H66" s="28" t="s">
        <v>528</v>
      </c>
      <c r="I66" s="28" t="s">
        <v>529</v>
      </c>
      <c r="J66" s="28" t="s">
        <v>338</v>
      </c>
      <c r="K66" s="12">
        <v>1</v>
      </c>
      <c r="L66" s="28" t="s">
        <v>522</v>
      </c>
      <c r="M66" s="12" t="s">
        <v>21</v>
      </c>
      <c r="N66" s="28" t="s">
        <v>523</v>
      </c>
      <c r="O66" s="40" t="s">
        <v>503</v>
      </c>
      <c r="P66" s="30">
        <v>45288</v>
      </c>
      <c r="Q66" s="30">
        <v>45641</v>
      </c>
      <c r="R66" s="12" t="s">
        <v>17</v>
      </c>
      <c r="S66" s="1" t="s">
        <v>312</v>
      </c>
      <c r="T66" s="1" t="s">
        <v>79</v>
      </c>
      <c r="U66" s="32" t="s">
        <v>530</v>
      </c>
      <c r="V66" s="28" t="s">
        <v>314</v>
      </c>
      <c r="W66" s="15">
        <v>1</v>
      </c>
      <c r="X66" s="12" t="s">
        <v>13</v>
      </c>
      <c r="Y66" s="28" t="s">
        <v>14</v>
      </c>
      <c r="Z66" s="13">
        <v>1</v>
      </c>
      <c r="AA66" s="13">
        <v>1</v>
      </c>
      <c r="AB66" s="10"/>
    </row>
    <row r="67" spans="1:28" ht="66.599999999999994" customHeight="1" x14ac:dyDescent="0.25">
      <c r="A67" s="12" t="s">
        <v>27</v>
      </c>
      <c r="B67" s="28" t="s">
        <v>333</v>
      </c>
      <c r="C67" s="28" t="s">
        <v>334</v>
      </c>
      <c r="D67" s="12" t="s">
        <v>526</v>
      </c>
      <c r="E67" s="29"/>
      <c r="F67" s="28" t="s">
        <v>527</v>
      </c>
      <c r="G67" s="30">
        <v>45168</v>
      </c>
      <c r="H67" s="28" t="s">
        <v>528</v>
      </c>
      <c r="I67" s="28" t="s">
        <v>529</v>
      </c>
      <c r="J67" s="28" t="s">
        <v>338</v>
      </c>
      <c r="K67" s="12">
        <v>3</v>
      </c>
      <c r="L67" s="28" t="s">
        <v>525</v>
      </c>
      <c r="M67" s="12" t="s">
        <v>21</v>
      </c>
      <c r="N67" s="28" t="s">
        <v>531</v>
      </c>
      <c r="O67" s="40" t="s">
        <v>532</v>
      </c>
      <c r="P67" s="30">
        <v>45288</v>
      </c>
      <c r="Q67" s="30">
        <v>45351</v>
      </c>
      <c r="R67" s="12" t="s">
        <v>17</v>
      </c>
      <c r="S67" s="1" t="s">
        <v>312</v>
      </c>
      <c r="T67" s="1" t="s">
        <v>79</v>
      </c>
      <c r="U67" s="32" t="s">
        <v>420</v>
      </c>
      <c r="V67" s="28" t="s">
        <v>314</v>
      </c>
      <c r="W67" s="15">
        <v>0</v>
      </c>
      <c r="X67" s="12" t="s">
        <v>36</v>
      </c>
      <c r="Y67" s="28" t="s">
        <v>42</v>
      </c>
      <c r="Z67" s="18">
        <v>0</v>
      </c>
      <c r="AA67" s="18">
        <v>0</v>
      </c>
      <c r="AB67" s="10"/>
    </row>
    <row r="68" spans="1:28" ht="66.599999999999994" customHeight="1" x14ac:dyDescent="0.25">
      <c r="A68" s="12" t="s">
        <v>27</v>
      </c>
      <c r="B68" s="28" t="s">
        <v>333</v>
      </c>
      <c r="C68" s="28" t="s">
        <v>334</v>
      </c>
      <c r="D68" s="37" t="s">
        <v>533</v>
      </c>
      <c r="E68" s="37" t="s">
        <v>103</v>
      </c>
      <c r="F68" s="28" t="s">
        <v>534</v>
      </c>
      <c r="G68" s="30">
        <v>45168</v>
      </c>
      <c r="H68" s="28" t="s">
        <v>535</v>
      </c>
      <c r="I68" s="28" t="s">
        <v>536</v>
      </c>
      <c r="J68" s="28" t="s">
        <v>338</v>
      </c>
      <c r="K68" s="12">
        <v>1</v>
      </c>
      <c r="L68" s="28" t="s">
        <v>537</v>
      </c>
      <c r="M68" s="12" t="s">
        <v>21</v>
      </c>
      <c r="N68" s="28" t="s">
        <v>510</v>
      </c>
      <c r="O68" s="40" t="s">
        <v>125</v>
      </c>
      <c r="P68" s="30">
        <v>45288</v>
      </c>
      <c r="Q68" s="30">
        <v>45337</v>
      </c>
      <c r="R68" s="12" t="s">
        <v>17</v>
      </c>
      <c r="S68" s="1" t="s">
        <v>312</v>
      </c>
      <c r="T68" s="1" t="s">
        <v>79</v>
      </c>
      <c r="U68" s="32" t="s">
        <v>420</v>
      </c>
      <c r="V68" s="28" t="s">
        <v>314</v>
      </c>
      <c r="W68" s="15">
        <v>0</v>
      </c>
      <c r="X68" s="12" t="s">
        <v>36</v>
      </c>
      <c r="Y68" s="28" t="s">
        <v>42</v>
      </c>
      <c r="Z68" s="18">
        <v>0</v>
      </c>
      <c r="AA68" s="18">
        <v>0</v>
      </c>
      <c r="AB68" s="10"/>
    </row>
    <row r="69" spans="1:28" ht="66.599999999999994" customHeight="1" x14ac:dyDescent="0.25">
      <c r="A69" s="12" t="s">
        <v>27</v>
      </c>
      <c r="B69" s="28" t="s">
        <v>333</v>
      </c>
      <c r="C69" s="28" t="s">
        <v>334</v>
      </c>
      <c r="D69" s="12" t="s">
        <v>538</v>
      </c>
      <c r="E69" s="29" t="s">
        <v>103</v>
      </c>
      <c r="F69" s="28" t="s">
        <v>539</v>
      </c>
      <c r="G69" s="30">
        <v>45168</v>
      </c>
      <c r="H69" s="28" t="s">
        <v>540</v>
      </c>
      <c r="I69" s="28" t="s">
        <v>541</v>
      </c>
      <c r="J69" s="28" t="s">
        <v>338</v>
      </c>
      <c r="K69" s="12">
        <v>1</v>
      </c>
      <c r="L69" s="28" t="s">
        <v>542</v>
      </c>
      <c r="M69" s="12" t="s">
        <v>21</v>
      </c>
      <c r="N69" s="28" t="s">
        <v>543</v>
      </c>
      <c r="O69" s="40" t="s">
        <v>100</v>
      </c>
      <c r="P69" s="30">
        <v>45288</v>
      </c>
      <c r="Q69" s="30">
        <v>45641</v>
      </c>
      <c r="R69" s="12" t="s">
        <v>17</v>
      </c>
      <c r="S69" s="1" t="s">
        <v>312</v>
      </c>
      <c r="T69" s="1" t="s">
        <v>79</v>
      </c>
      <c r="U69" s="32" t="s">
        <v>544</v>
      </c>
      <c r="V69" s="28" t="s">
        <v>314</v>
      </c>
      <c r="W69" s="15">
        <v>1</v>
      </c>
      <c r="X69" s="12" t="s">
        <v>13</v>
      </c>
      <c r="Y69" s="28" t="s">
        <v>14</v>
      </c>
      <c r="Z69" s="13">
        <v>1</v>
      </c>
      <c r="AA69" s="13">
        <v>1</v>
      </c>
      <c r="AB69" s="10"/>
    </row>
    <row r="70" spans="1:28" ht="66.599999999999994" customHeight="1" x14ac:dyDescent="0.25">
      <c r="A70" s="12" t="s">
        <v>27</v>
      </c>
      <c r="B70" s="28" t="s">
        <v>333</v>
      </c>
      <c r="C70" s="28" t="s">
        <v>334</v>
      </c>
      <c r="D70" s="37" t="s">
        <v>545</v>
      </c>
      <c r="E70" s="37" t="s">
        <v>103</v>
      </c>
      <c r="F70" s="28" t="s">
        <v>546</v>
      </c>
      <c r="G70" s="30">
        <v>45168</v>
      </c>
      <c r="H70" s="28" t="s">
        <v>547</v>
      </c>
      <c r="I70" s="28" t="s">
        <v>548</v>
      </c>
      <c r="J70" s="28" t="s">
        <v>338</v>
      </c>
      <c r="K70" s="12">
        <v>1</v>
      </c>
      <c r="L70" s="28" t="s">
        <v>549</v>
      </c>
      <c r="M70" s="12" t="s">
        <v>21</v>
      </c>
      <c r="N70" s="28" t="s">
        <v>550</v>
      </c>
      <c r="O70" s="40" t="s">
        <v>119</v>
      </c>
      <c r="P70" s="30">
        <v>45288</v>
      </c>
      <c r="Q70" s="30">
        <v>45379</v>
      </c>
      <c r="R70" s="12" t="s">
        <v>17</v>
      </c>
      <c r="S70" s="1" t="s">
        <v>312</v>
      </c>
      <c r="T70" s="1" t="s">
        <v>79</v>
      </c>
      <c r="U70" s="32" t="s">
        <v>551</v>
      </c>
      <c r="V70" s="28" t="s">
        <v>314</v>
      </c>
      <c r="W70" s="15">
        <v>0</v>
      </c>
      <c r="X70" s="12" t="s">
        <v>36</v>
      </c>
      <c r="Y70" s="28" t="s">
        <v>42</v>
      </c>
      <c r="Z70" s="18">
        <v>0</v>
      </c>
      <c r="AA70" s="18">
        <v>0</v>
      </c>
      <c r="AB70" s="10"/>
    </row>
    <row r="71" spans="1:28" ht="66.599999999999994" customHeight="1" x14ac:dyDescent="0.25">
      <c r="A71" s="12" t="s">
        <v>27</v>
      </c>
      <c r="B71" s="28" t="s">
        <v>333</v>
      </c>
      <c r="C71" s="28" t="s">
        <v>334</v>
      </c>
      <c r="D71" s="37" t="s">
        <v>552</v>
      </c>
      <c r="E71" s="37" t="s">
        <v>103</v>
      </c>
      <c r="F71" s="28" t="s">
        <v>553</v>
      </c>
      <c r="G71" s="30">
        <v>45168</v>
      </c>
      <c r="H71" s="28" t="s">
        <v>554</v>
      </c>
      <c r="I71" s="28" t="s">
        <v>555</v>
      </c>
      <c r="J71" s="28" t="s">
        <v>338</v>
      </c>
      <c r="K71" s="12">
        <v>1</v>
      </c>
      <c r="L71" s="28" t="s">
        <v>549</v>
      </c>
      <c r="M71" s="12" t="s">
        <v>21</v>
      </c>
      <c r="N71" s="28" t="s">
        <v>550</v>
      </c>
      <c r="O71" s="40" t="s">
        <v>119</v>
      </c>
      <c r="P71" s="30">
        <v>45288</v>
      </c>
      <c r="Q71" s="30">
        <v>45379</v>
      </c>
      <c r="R71" s="12" t="s">
        <v>17</v>
      </c>
      <c r="S71" s="1" t="s">
        <v>312</v>
      </c>
      <c r="T71" s="1" t="s">
        <v>79</v>
      </c>
      <c r="U71" s="32" t="s">
        <v>556</v>
      </c>
      <c r="V71" s="28" t="s">
        <v>314</v>
      </c>
      <c r="W71" s="15">
        <v>0</v>
      </c>
      <c r="X71" s="12" t="s">
        <v>36</v>
      </c>
      <c r="Y71" s="28" t="s">
        <v>42</v>
      </c>
      <c r="Z71" s="18">
        <v>0</v>
      </c>
      <c r="AA71" s="18">
        <v>0</v>
      </c>
      <c r="AB71" s="10"/>
    </row>
    <row r="72" spans="1:28" ht="66.599999999999994" customHeight="1" x14ac:dyDescent="0.25">
      <c r="A72" s="12" t="s">
        <v>27</v>
      </c>
      <c r="B72" s="28" t="s">
        <v>333</v>
      </c>
      <c r="C72" s="28" t="s">
        <v>334</v>
      </c>
      <c r="D72" s="12" t="s">
        <v>557</v>
      </c>
      <c r="E72" s="29" t="s">
        <v>103</v>
      </c>
      <c r="F72" s="28" t="s">
        <v>558</v>
      </c>
      <c r="G72" s="30">
        <v>45168</v>
      </c>
      <c r="H72" s="28" t="s">
        <v>559</v>
      </c>
      <c r="I72" s="28" t="s">
        <v>560</v>
      </c>
      <c r="J72" s="28" t="s">
        <v>338</v>
      </c>
      <c r="K72" s="12">
        <v>1</v>
      </c>
      <c r="L72" s="28" t="s">
        <v>561</v>
      </c>
      <c r="M72" s="12" t="s">
        <v>21</v>
      </c>
      <c r="N72" s="28" t="s">
        <v>562</v>
      </c>
      <c r="O72" s="40" t="s">
        <v>563</v>
      </c>
      <c r="P72" s="30">
        <v>45288</v>
      </c>
      <c r="Q72" s="30">
        <v>45641</v>
      </c>
      <c r="R72" s="12" t="s">
        <v>17</v>
      </c>
      <c r="S72" s="1" t="s">
        <v>312</v>
      </c>
      <c r="T72" s="1" t="s">
        <v>79</v>
      </c>
      <c r="U72" s="32" t="s">
        <v>564</v>
      </c>
      <c r="V72" s="28" t="s">
        <v>314</v>
      </c>
      <c r="W72" s="15">
        <v>1</v>
      </c>
      <c r="X72" s="12" t="s">
        <v>13</v>
      </c>
      <c r="Y72" s="28" t="s">
        <v>14</v>
      </c>
      <c r="Z72" s="51">
        <v>1</v>
      </c>
      <c r="AA72" s="51">
        <v>1</v>
      </c>
      <c r="AB72" s="10"/>
    </row>
    <row r="73" spans="1:28" ht="66.599999999999994" customHeight="1" x14ac:dyDescent="0.25">
      <c r="A73" s="31" t="s">
        <v>27</v>
      </c>
      <c r="B73" s="52" t="s">
        <v>565</v>
      </c>
      <c r="C73" s="31" t="s">
        <v>20</v>
      </c>
      <c r="D73" s="37" t="s">
        <v>566</v>
      </c>
      <c r="E73" s="53" t="s">
        <v>103</v>
      </c>
      <c r="F73" s="31" t="s">
        <v>567</v>
      </c>
      <c r="G73" s="54">
        <v>45261</v>
      </c>
      <c r="H73" s="31" t="s">
        <v>568</v>
      </c>
      <c r="I73" s="31" t="s">
        <v>569</v>
      </c>
      <c r="J73" s="52" t="s">
        <v>570</v>
      </c>
      <c r="K73" s="11">
        <v>1</v>
      </c>
      <c r="L73" s="31" t="s">
        <v>571</v>
      </c>
      <c r="M73" s="11" t="s">
        <v>572</v>
      </c>
      <c r="N73" s="31" t="s">
        <v>573</v>
      </c>
      <c r="O73" s="55">
        <v>1</v>
      </c>
      <c r="P73" s="56">
        <v>45275</v>
      </c>
      <c r="Q73" s="56">
        <v>45473</v>
      </c>
      <c r="R73" s="28" t="s">
        <v>33</v>
      </c>
      <c r="S73" s="75" t="s">
        <v>574</v>
      </c>
      <c r="T73" s="14" t="s">
        <v>79</v>
      </c>
      <c r="U73" s="32" t="s">
        <v>575</v>
      </c>
      <c r="V73" s="28" t="s">
        <v>314</v>
      </c>
      <c r="W73" s="15">
        <v>0.5</v>
      </c>
      <c r="X73" s="12" t="s">
        <v>36</v>
      </c>
      <c r="Y73" s="28" t="s">
        <v>42</v>
      </c>
      <c r="Z73" s="51">
        <v>0.5</v>
      </c>
      <c r="AA73" s="51">
        <v>0.5</v>
      </c>
      <c r="AB73" s="10"/>
    </row>
    <row r="74" spans="1:28" ht="66.599999999999994" customHeight="1" x14ac:dyDescent="0.25">
      <c r="A74" s="31" t="s">
        <v>27</v>
      </c>
      <c r="B74" s="52" t="s">
        <v>576</v>
      </c>
      <c r="C74" s="31" t="s">
        <v>20</v>
      </c>
      <c r="D74" s="37" t="s">
        <v>577</v>
      </c>
      <c r="E74" s="53" t="s">
        <v>103</v>
      </c>
      <c r="F74" s="31" t="s">
        <v>578</v>
      </c>
      <c r="G74" s="54">
        <v>45261</v>
      </c>
      <c r="H74" s="31" t="s">
        <v>579</v>
      </c>
      <c r="I74" s="31" t="s">
        <v>580</v>
      </c>
      <c r="J74" s="52" t="s">
        <v>570</v>
      </c>
      <c r="K74" s="11">
        <v>1</v>
      </c>
      <c r="L74" s="31" t="s">
        <v>581</v>
      </c>
      <c r="M74" s="11" t="s">
        <v>572</v>
      </c>
      <c r="N74" s="31" t="s">
        <v>582</v>
      </c>
      <c r="O74" s="55">
        <v>1</v>
      </c>
      <c r="P74" s="56">
        <v>45275</v>
      </c>
      <c r="Q74" s="56">
        <v>45473</v>
      </c>
      <c r="R74" s="28" t="s">
        <v>33</v>
      </c>
      <c r="S74" s="75" t="s">
        <v>574</v>
      </c>
      <c r="T74" s="14" t="s">
        <v>79</v>
      </c>
      <c r="U74" s="32" t="s">
        <v>583</v>
      </c>
      <c r="V74" s="28" t="s">
        <v>314</v>
      </c>
      <c r="W74" s="15">
        <v>0.5</v>
      </c>
      <c r="X74" s="12" t="s">
        <v>36</v>
      </c>
      <c r="Y74" s="28" t="s">
        <v>42</v>
      </c>
      <c r="Z74" s="51">
        <v>0.5</v>
      </c>
      <c r="AA74" s="51">
        <v>0.5</v>
      </c>
      <c r="AB74" s="10"/>
    </row>
    <row r="75" spans="1:28" ht="66.599999999999994" customHeight="1" x14ac:dyDescent="0.25">
      <c r="A75" s="31" t="s">
        <v>19</v>
      </c>
      <c r="B75" s="52" t="s">
        <v>565</v>
      </c>
      <c r="C75" s="31" t="s">
        <v>20</v>
      </c>
      <c r="D75" s="37" t="s">
        <v>584</v>
      </c>
      <c r="E75" s="37" t="s">
        <v>103</v>
      </c>
      <c r="F75" s="34" t="s">
        <v>585</v>
      </c>
      <c r="G75" s="54">
        <v>45261</v>
      </c>
      <c r="H75" s="31" t="s">
        <v>586</v>
      </c>
      <c r="I75" s="31" t="s">
        <v>587</v>
      </c>
      <c r="J75" s="52" t="s">
        <v>570</v>
      </c>
      <c r="K75" s="11">
        <v>1</v>
      </c>
      <c r="L75" s="31" t="s">
        <v>588</v>
      </c>
      <c r="M75" s="11" t="s">
        <v>373</v>
      </c>
      <c r="N75" s="31" t="s">
        <v>589</v>
      </c>
      <c r="O75" s="55">
        <v>1</v>
      </c>
      <c r="P75" s="56">
        <v>45275</v>
      </c>
      <c r="Q75" s="56">
        <v>45657</v>
      </c>
      <c r="R75" s="28" t="s">
        <v>33</v>
      </c>
      <c r="S75" s="75" t="s">
        <v>574</v>
      </c>
      <c r="T75" s="14" t="s">
        <v>79</v>
      </c>
      <c r="U75" s="32" t="s">
        <v>590</v>
      </c>
      <c r="V75" s="28" t="s">
        <v>314</v>
      </c>
      <c r="W75" s="15">
        <v>0.5</v>
      </c>
      <c r="X75" s="12" t="s">
        <v>36</v>
      </c>
      <c r="Y75" s="28" t="s">
        <v>14</v>
      </c>
      <c r="Z75" s="51">
        <v>0.5</v>
      </c>
      <c r="AA75" s="51">
        <v>0.5</v>
      </c>
      <c r="AB75" s="10"/>
    </row>
    <row r="76" spans="1:28" ht="66.599999999999994" customHeight="1" x14ac:dyDescent="0.25">
      <c r="A76" s="31" t="s">
        <v>19</v>
      </c>
      <c r="B76" s="52" t="s">
        <v>565</v>
      </c>
      <c r="C76" s="31" t="s">
        <v>20</v>
      </c>
      <c r="D76" s="12" t="s">
        <v>591</v>
      </c>
      <c r="E76" s="29" t="s">
        <v>103</v>
      </c>
      <c r="F76" s="31" t="s">
        <v>592</v>
      </c>
      <c r="G76" s="54">
        <v>45261</v>
      </c>
      <c r="H76" s="31" t="s">
        <v>593</v>
      </c>
      <c r="I76" s="31" t="s">
        <v>594</v>
      </c>
      <c r="J76" s="52" t="s">
        <v>570</v>
      </c>
      <c r="K76" s="11">
        <v>1</v>
      </c>
      <c r="L76" s="31" t="s">
        <v>595</v>
      </c>
      <c r="M76" s="11" t="s">
        <v>373</v>
      </c>
      <c r="N76" s="31" t="s">
        <v>596</v>
      </c>
      <c r="O76" s="55">
        <v>1</v>
      </c>
      <c r="P76" s="56">
        <v>45275</v>
      </c>
      <c r="Q76" s="56">
        <v>45366</v>
      </c>
      <c r="R76" s="28" t="s">
        <v>33</v>
      </c>
      <c r="S76" s="75" t="s">
        <v>574</v>
      </c>
      <c r="T76" s="14" t="s">
        <v>79</v>
      </c>
      <c r="U76" s="32" t="s">
        <v>597</v>
      </c>
      <c r="V76" s="28" t="s">
        <v>314</v>
      </c>
      <c r="W76" s="15">
        <v>1</v>
      </c>
      <c r="X76" s="12" t="s">
        <v>13</v>
      </c>
      <c r="Y76" s="28" t="s">
        <v>14</v>
      </c>
      <c r="Z76" s="51">
        <v>1</v>
      </c>
      <c r="AA76" s="51">
        <v>1</v>
      </c>
      <c r="AB76" s="10"/>
    </row>
    <row r="77" spans="1:28" ht="66.599999999999994" customHeight="1" x14ac:dyDescent="0.25">
      <c r="A77" s="31" t="s">
        <v>19</v>
      </c>
      <c r="B77" s="52" t="s">
        <v>565</v>
      </c>
      <c r="C77" s="31" t="s">
        <v>20</v>
      </c>
      <c r="D77" s="37" t="s">
        <v>598</v>
      </c>
      <c r="E77" s="53" t="s">
        <v>103</v>
      </c>
      <c r="F77" s="34" t="s">
        <v>599</v>
      </c>
      <c r="G77" s="54">
        <v>45261</v>
      </c>
      <c r="H77" s="31" t="s">
        <v>600</v>
      </c>
      <c r="I77" s="31" t="s">
        <v>601</v>
      </c>
      <c r="J77" s="52" t="s">
        <v>570</v>
      </c>
      <c r="K77" s="11">
        <v>1</v>
      </c>
      <c r="L77" s="31" t="s">
        <v>602</v>
      </c>
      <c r="M77" s="11" t="s">
        <v>373</v>
      </c>
      <c r="N77" s="31" t="s">
        <v>603</v>
      </c>
      <c r="O77" s="55">
        <v>1</v>
      </c>
      <c r="P77" s="56">
        <v>45275</v>
      </c>
      <c r="Q77" s="56">
        <v>45504</v>
      </c>
      <c r="R77" s="28" t="s">
        <v>33</v>
      </c>
      <c r="S77" s="75" t="s">
        <v>574</v>
      </c>
      <c r="T77" s="14" t="s">
        <v>79</v>
      </c>
      <c r="U77" s="32" t="s">
        <v>604</v>
      </c>
      <c r="V77" s="28" t="s">
        <v>314</v>
      </c>
      <c r="W77" s="15">
        <v>0</v>
      </c>
      <c r="X77" s="12" t="s">
        <v>36</v>
      </c>
      <c r="Y77" s="28" t="s">
        <v>14</v>
      </c>
      <c r="Z77" s="55">
        <v>0</v>
      </c>
      <c r="AA77" s="10"/>
      <c r="AB77" s="10"/>
    </row>
    <row r="78" spans="1:28" ht="66.599999999999994" customHeight="1" x14ac:dyDescent="0.25">
      <c r="A78" s="31" t="s">
        <v>19</v>
      </c>
      <c r="B78" s="52" t="s">
        <v>565</v>
      </c>
      <c r="C78" s="31" t="s">
        <v>20</v>
      </c>
      <c r="D78" s="37" t="s">
        <v>605</v>
      </c>
      <c r="E78" s="53" t="s">
        <v>103</v>
      </c>
      <c r="F78" s="31" t="s">
        <v>606</v>
      </c>
      <c r="G78" s="54">
        <v>45261</v>
      </c>
      <c r="H78" s="31" t="s">
        <v>600</v>
      </c>
      <c r="I78" s="31" t="s">
        <v>601</v>
      </c>
      <c r="J78" s="52" t="s">
        <v>570</v>
      </c>
      <c r="K78" s="11">
        <v>1</v>
      </c>
      <c r="L78" s="31" t="s">
        <v>602</v>
      </c>
      <c r="M78" s="11" t="s">
        <v>373</v>
      </c>
      <c r="N78" s="31" t="s">
        <v>607</v>
      </c>
      <c r="O78" s="55">
        <v>1</v>
      </c>
      <c r="P78" s="56">
        <v>45275</v>
      </c>
      <c r="Q78" s="56">
        <v>45504</v>
      </c>
      <c r="R78" s="28" t="s">
        <v>33</v>
      </c>
      <c r="S78" s="75" t="s">
        <v>574</v>
      </c>
      <c r="T78" s="14" t="s">
        <v>79</v>
      </c>
      <c r="U78" s="32" t="s">
        <v>604</v>
      </c>
      <c r="V78" s="28" t="s">
        <v>314</v>
      </c>
      <c r="W78" s="15">
        <v>0</v>
      </c>
      <c r="X78" s="12" t="s">
        <v>36</v>
      </c>
      <c r="Y78" s="28" t="s">
        <v>14</v>
      </c>
      <c r="Z78" s="55">
        <v>0</v>
      </c>
      <c r="AA78" s="10"/>
      <c r="AB78" s="10"/>
    </row>
    <row r="79" spans="1:28" ht="66.599999999999994" customHeight="1" x14ac:dyDescent="0.25">
      <c r="A79" s="31" t="s">
        <v>19</v>
      </c>
      <c r="B79" s="52" t="s">
        <v>576</v>
      </c>
      <c r="C79" s="31" t="s">
        <v>20</v>
      </c>
      <c r="D79" s="12" t="s">
        <v>608</v>
      </c>
      <c r="E79" s="29" t="s">
        <v>103</v>
      </c>
      <c r="F79" s="31" t="s">
        <v>609</v>
      </c>
      <c r="G79" s="54">
        <v>45261</v>
      </c>
      <c r="H79" s="31" t="s">
        <v>610</v>
      </c>
      <c r="I79" s="31" t="s">
        <v>611</v>
      </c>
      <c r="J79" s="52" t="s">
        <v>570</v>
      </c>
      <c r="K79" s="11">
        <v>1</v>
      </c>
      <c r="L79" s="31" t="s">
        <v>612</v>
      </c>
      <c r="M79" s="11" t="s">
        <v>373</v>
      </c>
      <c r="N79" s="31" t="s">
        <v>613</v>
      </c>
      <c r="O79" s="55">
        <v>1</v>
      </c>
      <c r="P79" s="56">
        <v>45275</v>
      </c>
      <c r="Q79" s="56">
        <v>45473</v>
      </c>
      <c r="R79" s="28" t="s">
        <v>33</v>
      </c>
      <c r="S79" s="75" t="s">
        <v>574</v>
      </c>
      <c r="T79" s="14" t="s">
        <v>79</v>
      </c>
      <c r="U79" s="32" t="s">
        <v>614</v>
      </c>
      <c r="V79" s="28" t="s">
        <v>314</v>
      </c>
      <c r="W79" s="15">
        <v>0</v>
      </c>
      <c r="X79" s="12" t="s">
        <v>36</v>
      </c>
      <c r="Y79" s="28" t="s">
        <v>42</v>
      </c>
      <c r="Z79" s="55">
        <v>0</v>
      </c>
      <c r="AA79" s="10"/>
      <c r="AB79" s="10"/>
    </row>
    <row r="80" spans="1:28" ht="66.599999999999994" customHeight="1" x14ac:dyDescent="0.25">
      <c r="A80" s="31" t="s">
        <v>19</v>
      </c>
      <c r="B80" s="52" t="s">
        <v>565</v>
      </c>
      <c r="C80" s="31" t="s">
        <v>20</v>
      </c>
      <c r="D80" s="12" t="s">
        <v>615</v>
      </c>
      <c r="E80" s="29" t="s">
        <v>103</v>
      </c>
      <c r="F80" s="31" t="s">
        <v>616</v>
      </c>
      <c r="G80" s="54">
        <v>45261</v>
      </c>
      <c r="H80" s="31" t="s">
        <v>617</v>
      </c>
      <c r="I80" s="31" t="s">
        <v>618</v>
      </c>
      <c r="J80" s="52" t="s">
        <v>570</v>
      </c>
      <c r="K80" s="11">
        <v>1</v>
      </c>
      <c r="L80" s="31" t="s">
        <v>619</v>
      </c>
      <c r="M80" s="11" t="s">
        <v>373</v>
      </c>
      <c r="N80" s="31" t="s">
        <v>620</v>
      </c>
      <c r="O80" s="55">
        <v>1</v>
      </c>
      <c r="P80" s="56">
        <v>45275</v>
      </c>
      <c r="Q80" s="56">
        <v>45473</v>
      </c>
      <c r="R80" s="28" t="s">
        <v>33</v>
      </c>
      <c r="S80" s="75" t="s">
        <v>574</v>
      </c>
      <c r="T80" s="14" t="s">
        <v>79</v>
      </c>
      <c r="U80" s="32" t="s">
        <v>621</v>
      </c>
      <c r="V80" s="28" t="s">
        <v>314</v>
      </c>
      <c r="W80" s="15">
        <v>1</v>
      </c>
      <c r="X80" s="12" t="s">
        <v>13</v>
      </c>
      <c r="Y80" s="28" t="s">
        <v>42</v>
      </c>
      <c r="Z80" s="51">
        <v>1</v>
      </c>
      <c r="AA80" s="13"/>
      <c r="AB80" s="10"/>
    </row>
    <row r="81" spans="1:32" ht="66.599999999999994" customHeight="1" x14ac:dyDescent="0.25">
      <c r="A81" s="31" t="s">
        <v>10</v>
      </c>
      <c r="B81" s="58" t="s">
        <v>622</v>
      </c>
      <c r="C81" s="11" t="s">
        <v>45</v>
      </c>
      <c r="D81" s="37" t="s">
        <v>623</v>
      </c>
      <c r="E81" s="53" t="s">
        <v>103</v>
      </c>
      <c r="F81" s="31" t="s">
        <v>121</v>
      </c>
      <c r="G81" s="59">
        <v>45377</v>
      </c>
      <c r="H81" s="31" t="s">
        <v>123</v>
      </c>
      <c r="I81" s="31" t="s">
        <v>134</v>
      </c>
      <c r="J81" s="52" t="s">
        <v>624</v>
      </c>
      <c r="K81" s="11">
        <v>1</v>
      </c>
      <c r="L81" s="31" t="s">
        <v>625</v>
      </c>
      <c r="M81" s="11" t="s">
        <v>373</v>
      </c>
      <c r="N81" s="31" t="s">
        <v>626</v>
      </c>
      <c r="O81" s="39">
        <v>6</v>
      </c>
      <c r="P81" s="56">
        <v>45385</v>
      </c>
      <c r="Q81" s="56">
        <v>45657</v>
      </c>
      <c r="R81" s="31" t="s">
        <v>627</v>
      </c>
      <c r="S81" s="1" t="s">
        <v>244</v>
      </c>
      <c r="T81" s="31" t="s">
        <v>122</v>
      </c>
      <c r="U81" s="32" t="s">
        <v>628</v>
      </c>
      <c r="V81" s="28" t="s">
        <v>314</v>
      </c>
      <c r="W81" s="15">
        <v>0</v>
      </c>
      <c r="X81" s="12" t="s">
        <v>36</v>
      </c>
      <c r="Y81" s="28" t="s">
        <v>14</v>
      </c>
      <c r="Z81" s="55">
        <v>0</v>
      </c>
      <c r="AA81" s="10"/>
      <c r="AB81" s="10"/>
    </row>
    <row r="82" spans="1:32" ht="66.599999999999994" customHeight="1" x14ac:dyDescent="0.25">
      <c r="A82" s="31" t="s">
        <v>27</v>
      </c>
      <c r="B82" s="58" t="s">
        <v>629</v>
      </c>
      <c r="C82" s="11" t="s">
        <v>45</v>
      </c>
      <c r="D82" s="37" t="s">
        <v>630</v>
      </c>
      <c r="E82" s="53" t="s">
        <v>103</v>
      </c>
      <c r="F82" s="31" t="s">
        <v>631</v>
      </c>
      <c r="G82" s="59">
        <v>45377</v>
      </c>
      <c r="H82" s="58" t="s">
        <v>133</v>
      </c>
      <c r="I82" s="58" t="s">
        <v>632</v>
      </c>
      <c r="J82" s="52" t="s">
        <v>624</v>
      </c>
      <c r="K82" s="11">
        <v>1</v>
      </c>
      <c r="L82" s="31" t="s">
        <v>633</v>
      </c>
      <c r="M82" s="11" t="s">
        <v>373</v>
      </c>
      <c r="N82" s="31" t="s">
        <v>634</v>
      </c>
      <c r="O82" s="39">
        <v>18</v>
      </c>
      <c r="P82" s="56">
        <v>45385</v>
      </c>
      <c r="Q82" s="56">
        <v>45657</v>
      </c>
      <c r="R82" s="31" t="s">
        <v>627</v>
      </c>
      <c r="S82" s="1" t="s">
        <v>244</v>
      </c>
      <c r="T82" s="31" t="s">
        <v>122</v>
      </c>
      <c r="U82" s="32" t="s">
        <v>628</v>
      </c>
      <c r="V82" s="28" t="s">
        <v>314</v>
      </c>
      <c r="W82" s="15">
        <v>0</v>
      </c>
      <c r="X82" s="12" t="s">
        <v>36</v>
      </c>
      <c r="Y82" s="28" t="s">
        <v>14</v>
      </c>
      <c r="Z82" s="55">
        <v>0</v>
      </c>
      <c r="AA82" s="10"/>
      <c r="AB82" s="10"/>
    </row>
    <row r="83" spans="1:32" ht="66.599999999999994" customHeight="1" x14ac:dyDescent="0.25">
      <c r="A83" s="31" t="s">
        <v>10</v>
      </c>
      <c r="B83" s="58" t="s">
        <v>635</v>
      </c>
      <c r="C83" s="11" t="s">
        <v>45</v>
      </c>
      <c r="D83" s="37" t="s">
        <v>636</v>
      </c>
      <c r="E83" s="53" t="s">
        <v>103</v>
      </c>
      <c r="F83" s="31" t="s">
        <v>121</v>
      </c>
      <c r="G83" s="59">
        <v>45377</v>
      </c>
      <c r="H83" s="31" t="s">
        <v>637</v>
      </c>
      <c r="I83" s="31" t="s">
        <v>638</v>
      </c>
      <c r="J83" s="52" t="s">
        <v>624</v>
      </c>
      <c r="K83" s="11">
        <v>1</v>
      </c>
      <c r="L83" s="31" t="s">
        <v>639</v>
      </c>
      <c r="M83" s="11" t="s">
        <v>373</v>
      </c>
      <c r="N83" s="31" t="s">
        <v>640</v>
      </c>
      <c r="O83" s="39">
        <v>3</v>
      </c>
      <c r="P83" s="56">
        <v>45385</v>
      </c>
      <c r="Q83" s="56">
        <v>45657</v>
      </c>
      <c r="R83" s="31" t="s">
        <v>627</v>
      </c>
      <c r="S83" s="1" t="s">
        <v>244</v>
      </c>
      <c r="T83" s="31" t="s">
        <v>122</v>
      </c>
      <c r="U83" s="32" t="s">
        <v>628</v>
      </c>
      <c r="V83" s="28" t="s">
        <v>314</v>
      </c>
      <c r="W83" s="15">
        <v>0</v>
      </c>
      <c r="X83" s="12" t="s">
        <v>36</v>
      </c>
      <c r="Y83" s="28" t="s">
        <v>14</v>
      </c>
      <c r="Z83" s="55">
        <v>0</v>
      </c>
      <c r="AA83" s="10"/>
      <c r="AB83" s="10"/>
    </row>
    <row r="84" spans="1:32" ht="66.599999999999994" customHeight="1" x14ac:dyDescent="0.25">
      <c r="A84" s="31" t="s">
        <v>27</v>
      </c>
      <c r="B84" s="58" t="s">
        <v>641</v>
      </c>
      <c r="C84" s="11" t="s">
        <v>45</v>
      </c>
      <c r="D84" s="37" t="s">
        <v>642</v>
      </c>
      <c r="E84" s="53" t="s">
        <v>103</v>
      </c>
      <c r="F84" s="31" t="s">
        <v>643</v>
      </c>
      <c r="G84" s="59">
        <v>45363</v>
      </c>
      <c r="H84" s="31" t="s">
        <v>644</v>
      </c>
      <c r="I84" s="31" t="s">
        <v>134</v>
      </c>
      <c r="J84" s="52" t="s">
        <v>624</v>
      </c>
      <c r="K84" s="11">
        <v>1</v>
      </c>
      <c r="L84" s="31" t="s">
        <v>645</v>
      </c>
      <c r="M84" s="11" t="s">
        <v>373</v>
      </c>
      <c r="N84" s="31" t="s">
        <v>646</v>
      </c>
      <c r="O84" s="39">
        <v>3</v>
      </c>
      <c r="P84" s="56">
        <v>45390</v>
      </c>
      <c r="Q84" s="56">
        <v>45657</v>
      </c>
      <c r="R84" s="31" t="s">
        <v>627</v>
      </c>
      <c r="S84" s="1" t="s">
        <v>244</v>
      </c>
      <c r="T84" s="31" t="s">
        <v>192</v>
      </c>
      <c r="U84" s="32" t="s">
        <v>647</v>
      </c>
      <c r="V84" s="28" t="s">
        <v>314</v>
      </c>
      <c r="W84" s="15">
        <v>0</v>
      </c>
      <c r="X84" s="12" t="s">
        <v>36</v>
      </c>
      <c r="Y84" s="28" t="s">
        <v>14</v>
      </c>
      <c r="Z84" s="55">
        <v>0</v>
      </c>
      <c r="AA84" s="10"/>
      <c r="AB84" s="10"/>
    </row>
    <row r="85" spans="1:32" s="11" customFormat="1" ht="66.599999999999994" customHeight="1" x14ac:dyDescent="0.25">
      <c r="A85" s="31" t="s">
        <v>19</v>
      </c>
      <c r="B85" s="52" t="s">
        <v>648</v>
      </c>
      <c r="C85" s="11" t="s">
        <v>35</v>
      </c>
      <c r="D85" s="37" t="s">
        <v>649</v>
      </c>
      <c r="E85" s="53" t="s">
        <v>103</v>
      </c>
      <c r="F85" s="60" t="s">
        <v>650</v>
      </c>
      <c r="G85" s="61">
        <v>45348</v>
      </c>
      <c r="H85" s="60" t="s">
        <v>651</v>
      </c>
      <c r="I85" s="60" t="s">
        <v>652</v>
      </c>
      <c r="J85" s="28" t="s">
        <v>653</v>
      </c>
      <c r="K85" s="12">
        <v>1</v>
      </c>
      <c r="L85" s="60" t="s">
        <v>654</v>
      </c>
      <c r="M85" s="12" t="s">
        <v>21</v>
      </c>
      <c r="N85" s="52" t="s">
        <v>655</v>
      </c>
      <c r="O85" s="62" t="s">
        <v>656</v>
      </c>
      <c r="P85" s="63">
        <v>45444</v>
      </c>
      <c r="Q85" s="63">
        <v>45641</v>
      </c>
      <c r="R85" s="12" t="s">
        <v>657</v>
      </c>
      <c r="S85" s="1" t="s">
        <v>244</v>
      </c>
      <c r="T85" s="14" t="s">
        <v>79</v>
      </c>
      <c r="U85" s="32" t="s">
        <v>658</v>
      </c>
      <c r="V85" s="28" t="s">
        <v>314</v>
      </c>
      <c r="W85" s="15">
        <v>0</v>
      </c>
      <c r="X85" s="12" t="s">
        <v>41</v>
      </c>
      <c r="Y85" s="28" t="s">
        <v>14</v>
      </c>
      <c r="Z85" s="55">
        <v>0</v>
      </c>
      <c r="AF85" s="14"/>
    </row>
    <row r="86" spans="1:32" s="11" customFormat="1" ht="66.599999999999994" customHeight="1" x14ac:dyDescent="0.25">
      <c r="A86" s="31" t="s">
        <v>19</v>
      </c>
      <c r="B86" s="52" t="s">
        <v>659</v>
      </c>
      <c r="C86" s="11" t="s">
        <v>35</v>
      </c>
      <c r="D86" s="37" t="s">
        <v>660</v>
      </c>
      <c r="E86" s="53" t="s">
        <v>103</v>
      </c>
      <c r="F86" s="60" t="s">
        <v>661</v>
      </c>
      <c r="G86" s="61">
        <v>45348</v>
      </c>
      <c r="H86" s="60" t="s">
        <v>662</v>
      </c>
      <c r="I86" s="60" t="s">
        <v>663</v>
      </c>
      <c r="J86" s="28" t="s">
        <v>664</v>
      </c>
      <c r="K86" s="12">
        <v>1</v>
      </c>
      <c r="L86" s="60" t="s">
        <v>665</v>
      </c>
      <c r="M86" s="12" t="s">
        <v>21</v>
      </c>
      <c r="N86" s="52" t="s">
        <v>666</v>
      </c>
      <c r="O86" s="62">
        <v>0.6</v>
      </c>
      <c r="P86" s="63">
        <v>45444</v>
      </c>
      <c r="Q86" s="63">
        <v>45657</v>
      </c>
      <c r="R86" s="12" t="s">
        <v>657</v>
      </c>
      <c r="S86" s="1" t="s">
        <v>244</v>
      </c>
      <c r="T86" s="14" t="s">
        <v>79</v>
      </c>
      <c r="U86" s="32" t="s">
        <v>647</v>
      </c>
      <c r="V86" s="28" t="s">
        <v>314</v>
      </c>
      <c r="W86" s="15">
        <v>0</v>
      </c>
      <c r="X86" s="12" t="s">
        <v>41</v>
      </c>
      <c r="Y86" s="28" t="s">
        <v>14</v>
      </c>
      <c r="Z86" s="55">
        <v>0</v>
      </c>
      <c r="AF86" s="14"/>
    </row>
    <row r="87" spans="1:32" s="11" customFormat="1" ht="66.599999999999994" customHeight="1" x14ac:dyDescent="0.25">
      <c r="A87" s="31" t="s">
        <v>19</v>
      </c>
      <c r="B87" s="28" t="s">
        <v>667</v>
      </c>
      <c r="C87" s="12" t="s">
        <v>35</v>
      </c>
      <c r="D87" s="37" t="s">
        <v>668</v>
      </c>
      <c r="E87" s="37" t="s">
        <v>103</v>
      </c>
      <c r="F87" s="64" t="s">
        <v>669</v>
      </c>
      <c r="G87" s="54">
        <v>45408</v>
      </c>
      <c r="H87" s="64" t="s">
        <v>670</v>
      </c>
      <c r="I87" s="64" t="s">
        <v>671</v>
      </c>
      <c r="J87" s="28" t="s">
        <v>672</v>
      </c>
      <c r="K87" s="12">
        <v>1</v>
      </c>
      <c r="L87" s="60" t="s">
        <v>673</v>
      </c>
      <c r="M87" s="12" t="s">
        <v>373</v>
      </c>
      <c r="N87" s="52" t="s">
        <v>674</v>
      </c>
      <c r="O87" s="62">
        <v>1</v>
      </c>
      <c r="P87" s="65">
        <v>45448</v>
      </c>
      <c r="Q87" s="65">
        <v>45657</v>
      </c>
      <c r="R87" s="12" t="s">
        <v>66</v>
      </c>
      <c r="S87" s="12" t="s">
        <v>248</v>
      </c>
      <c r="T87" s="57" t="s">
        <v>137</v>
      </c>
      <c r="U87" s="32" t="s">
        <v>675</v>
      </c>
      <c r="V87" s="28" t="s">
        <v>314</v>
      </c>
      <c r="W87" s="15">
        <v>0</v>
      </c>
      <c r="X87" s="12" t="s">
        <v>41</v>
      </c>
      <c r="Y87" s="28" t="s">
        <v>14</v>
      </c>
      <c r="Z87" s="55">
        <v>0</v>
      </c>
      <c r="AF87" s="14"/>
    </row>
    <row r="88" spans="1:32" s="11" customFormat="1" ht="66.599999999999994" customHeight="1" x14ac:dyDescent="0.25">
      <c r="A88" s="31" t="s">
        <v>19</v>
      </c>
      <c r="B88" s="28" t="s">
        <v>667</v>
      </c>
      <c r="C88" s="12" t="s">
        <v>35</v>
      </c>
      <c r="D88" s="37" t="s">
        <v>668</v>
      </c>
      <c r="E88" s="37"/>
      <c r="F88" s="64" t="s">
        <v>669</v>
      </c>
      <c r="G88" s="54">
        <v>45408</v>
      </c>
      <c r="H88" s="64" t="s">
        <v>670</v>
      </c>
      <c r="I88" s="64" t="s">
        <v>676</v>
      </c>
      <c r="J88" s="28" t="s">
        <v>672</v>
      </c>
      <c r="K88" s="12">
        <v>2</v>
      </c>
      <c r="L88" s="60" t="s">
        <v>677</v>
      </c>
      <c r="M88" s="12" t="s">
        <v>373</v>
      </c>
      <c r="N88" s="52" t="s">
        <v>678</v>
      </c>
      <c r="O88" s="62">
        <v>1</v>
      </c>
      <c r="P88" s="65">
        <v>45448</v>
      </c>
      <c r="Q88" s="65">
        <v>45657</v>
      </c>
      <c r="R88" s="12" t="s">
        <v>66</v>
      </c>
      <c r="S88" s="12" t="s">
        <v>248</v>
      </c>
      <c r="T88" s="57" t="s">
        <v>137</v>
      </c>
      <c r="U88" s="32" t="s">
        <v>679</v>
      </c>
      <c r="V88" s="28" t="s">
        <v>314</v>
      </c>
      <c r="W88" s="15">
        <v>0</v>
      </c>
      <c r="X88" s="12" t="s">
        <v>41</v>
      </c>
      <c r="Y88" s="28" t="s">
        <v>14</v>
      </c>
      <c r="Z88" s="55">
        <v>0</v>
      </c>
      <c r="AF88" s="14"/>
    </row>
    <row r="89" spans="1:32" s="11" customFormat="1" ht="66.599999999999994" customHeight="1" x14ac:dyDescent="0.25">
      <c r="A89" s="31" t="s">
        <v>19</v>
      </c>
      <c r="B89" s="28" t="s">
        <v>667</v>
      </c>
      <c r="C89" s="12" t="s">
        <v>35</v>
      </c>
      <c r="D89" s="37" t="s">
        <v>680</v>
      </c>
      <c r="E89" s="37" t="s">
        <v>103</v>
      </c>
      <c r="F89" s="64" t="s">
        <v>681</v>
      </c>
      <c r="G89" s="54">
        <v>45408</v>
      </c>
      <c r="H89" s="64" t="s">
        <v>682</v>
      </c>
      <c r="I89" s="64" t="s">
        <v>683</v>
      </c>
      <c r="J89" s="28" t="s">
        <v>672</v>
      </c>
      <c r="K89" s="12">
        <v>1</v>
      </c>
      <c r="L89" s="60" t="s">
        <v>684</v>
      </c>
      <c r="M89" s="12" t="s">
        <v>373</v>
      </c>
      <c r="N89" s="52" t="s">
        <v>685</v>
      </c>
      <c r="O89" s="62">
        <v>1</v>
      </c>
      <c r="P89" s="65">
        <v>45448</v>
      </c>
      <c r="Q89" s="65">
        <v>45657</v>
      </c>
      <c r="R89" s="12" t="s">
        <v>66</v>
      </c>
      <c r="S89" s="12" t="s">
        <v>248</v>
      </c>
      <c r="T89" s="57" t="s">
        <v>137</v>
      </c>
      <c r="U89" s="32" t="s">
        <v>675</v>
      </c>
      <c r="V89" s="28" t="s">
        <v>314</v>
      </c>
      <c r="W89" s="15">
        <v>0</v>
      </c>
      <c r="X89" s="12" t="s">
        <v>41</v>
      </c>
      <c r="Y89" s="28" t="s">
        <v>14</v>
      </c>
      <c r="Z89" s="55">
        <v>0</v>
      </c>
      <c r="AF89" s="14"/>
    </row>
    <row r="90" spans="1:32" ht="255" hidden="1" customHeight="1" x14ac:dyDescent="0.25">
      <c r="A90" s="12" t="s">
        <v>27</v>
      </c>
      <c r="B90" s="28" t="s">
        <v>686</v>
      </c>
      <c r="C90" s="28" t="s">
        <v>324</v>
      </c>
      <c r="D90" s="50" t="s">
        <v>687</v>
      </c>
      <c r="E90" s="50"/>
      <c r="F90" s="28" t="s">
        <v>688</v>
      </c>
      <c r="G90" s="30">
        <v>45278</v>
      </c>
      <c r="H90" s="47" t="s">
        <v>689</v>
      </c>
      <c r="I90" s="66" t="s">
        <v>689</v>
      </c>
      <c r="J90" s="28" t="s">
        <v>97</v>
      </c>
      <c r="K90" s="12">
        <v>1</v>
      </c>
      <c r="L90" s="66" t="s">
        <v>690</v>
      </c>
      <c r="M90" s="12"/>
      <c r="N90" s="28" t="s">
        <v>97</v>
      </c>
      <c r="O90" s="28" t="s">
        <v>97</v>
      </c>
      <c r="P90" s="28" t="s">
        <v>97</v>
      </c>
      <c r="Q90" s="28" t="s">
        <v>97</v>
      </c>
      <c r="R90" s="12" t="s">
        <v>74</v>
      </c>
      <c r="S90" s="28" t="s">
        <v>97</v>
      </c>
      <c r="T90" s="28" t="s">
        <v>97</v>
      </c>
      <c r="U90" s="32" t="s">
        <v>478</v>
      </c>
      <c r="V90" s="28"/>
      <c r="W90" s="15"/>
      <c r="X90" s="12"/>
      <c r="Y90" s="12"/>
      <c r="Z90" s="13"/>
      <c r="AA90" s="13"/>
      <c r="AB90" s="10"/>
    </row>
    <row r="91" spans="1:32" ht="255" hidden="1" customHeight="1" x14ac:dyDescent="0.25">
      <c r="A91" s="12" t="s">
        <v>27</v>
      </c>
      <c r="B91" s="28" t="s">
        <v>686</v>
      </c>
      <c r="C91" s="28" t="s">
        <v>324</v>
      </c>
      <c r="D91" s="50" t="s">
        <v>691</v>
      </c>
      <c r="E91" s="50"/>
      <c r="F91" s="28" t="s">
        <v>692</v>
      </c>
      <c r="G91" s="30">
        <v>45278</v>
      </c>
      <c r="H91" s="47" t="s">
        <v>689</v>
      </c>
      <c r="I91" s="66" t="s">
        <v>689</v>
      </c>
      <c r="J91" s="28" t="s">
        <v>97</v>
      </c>
      <c r="K91" s="12">
        <v>1</v>
      </c>
      <c r="L91" s="66" t="s">
        <v>690</v>
      </c>
      <c r="M91" s="12"/>
      <c r="N91" s="28" t="s">
        <v>97</v>
      </c>
      <c r="O91" s="28" t="s">
        <v>97</v>
      </c>
      <c r="P91" s="28" t="s">
        <v>97</v>
      </c>
      <c r="Q91" s="28" t="s">
        <v>97</v>
      </c>
      <c r="R91" s="12" t="s">
        <v>74</v>
      </c>
      <c r="S91" s="28" t="s">
        <v>97</v>
      </c>
      <c r="T91" s="28" t="s">
        <v>97</v>
      </c>
      <c r="U91" s="32" t="s">
        <v>478</v>
      </c>
      <c r="V91" s="28"/>
      <c r="W91" s="15"/>
      <c r="X91" s="12"/>
      <c r="Y91" s="12"/>
      <c r="Z91" s="13"/>
      <c r="AA91" s="13"/>
      <c r="AB91" s="10"/>
    </row>
    <row r="92" spans="1:32" ht="255" hidden="1" customHeight="1" x14ac:dyDescent="0.25">
      <c r="A92" s="12" t="s">
        <v>27</v>
      </c>
      <c r="B92" s="28" t="s">
        <v>686</v>
      </c>
      <c r="C92" s="28" t="s">
        <v>324</v>
      </c>
      <c r="D92" s="50" t="s">
        <v>693</v>
      </c>
      <c r="E92" s="50"/>
      <c r="F92" s="28" t="s">
        <v>694</v>
      </c>
      <c r="G92" s="30">
        <v>45278</v>
      </c>
      <c r="H92" s="47" t="s">
        <v>689</v>
      </c>
      <c r="I92" s="66" t="s">
        <v>689</v>
      </c>
      <c r="J92" s="28" t="s">
        <v>97</v>
      </c>
      <c r="K92" s="12">
        <v>1</v>
      </c>
      <c r="L92" s="66" t="s">
        <v>690</v>
      </c>
      <c r="M92" s="12"/>
      <c r="N92" s="28" t="s">
        <v>97</v>
      </c>
      <c r="O92" s="28" t="s">
        <v>97</v>
      </c>
      <c r="P92" s="28" t="s">
        <v>97</v>
      </c>
      <c r="Q92" s="28" t="s">
        <v>97</v>
      </c>
      <c r="R92" s="12" t="s">
        <v>74</v>
      </c>
      <c r="S92" s="28" t="s">
        <v>97</v>
      </c>
      <c r="T92" s="28" t="s">
        <v>97</v>
      </c>
      <c r="U92" s="32" t="s">
        <v>478</v>
      </c>
      <c r="V92" s="28"/>
      <c r="W92" s="15"/>
      <c r="X92" s="12"/>
      <c r="Y92" s="12"/>
      <c r="Z92" s="13"/>
      <c r="AA92" s="13"/>
      <c r="AB92" s="10"/>
    </row>
    <row r="93" spans="1:32" ht="255" hidden="1" customHeight="1" x14ac:dyDescent="0.25">
      <c r="A93" s="12" t="s">
        <v>27</v>
      </c>
      <c r="B93" s="28" t="s">
        <v>686</v>
      </c>
      <c r="C93" s="28" t="s">
        <v>324</v>
      </c>
      <c r="D93" s="50" t="s">
        <v>695</v>
      </c>
      <c r="E93" s="50"/>
      <c r="F93" s="28" t="s">
        <v>696</v>
      </c>
      <c r="G93" s="30">
        <v>45278</v>
      </c>
      <c r="H93" s="47" t="s">
        <v>689</v>
      </c>
      <c r="I93" s="66" t="s">
        <v>689</v>
      </c>
      <c r="J93" s="28" t="s">
        <v>97</v>
      </c>
      <c r="K93" s="12">
        <v>1</v>
      </c>
      <c r="L93" s="66" t="s">
        <v>690</v>
      </c>
      <c r="M93" s="12"/>
      <c r="N93" s="28" t="s">
        <v>97</v>
      </c>
      <c r="O93" s="28" t="s">
        <v>97</v>
      </c>
      <c r="P93" s="28" t="s">
        <v>97</v>
      </c>
      <c r="Q93" s="28" t="s">
        <v>97</v>
      </c>
      <c r="R93" s="12" t="s">
        <v>74</v>
      </c>
      <c r="S93" s="28" t="s">
        <v>97</v>
      </c>
      <c r="T93" s="28" t="s">
        <v>97</v>
      </c>
      <c r="U93" s="32" t="s">
        <v>478</v>
      </c>
      <c r="V93" s="28"/>
      <c r="W93" s="15"/>
      <c r="X93" s="12"/>
      <c r="Y93" s="12"/>
      <c r="Z93" s="13"/>
      <c r="AA93" s="13"/>
      <c r="AB93" s="10"/>
    </row>
    <row r="94" spans="1:32" ht="255" hidden="1" customHeight="1" x14ac:dyDescent="0.25">
      <c r="A94" s="12" t="s">
        <v>27</v>
      </c>
      <c r="B94" s="28" t="s">
        <v>686</v>
      </c>
      <c r="C94" s="28" t="s">
        <v>324</v>
      </c>
      <c r="D94" s="50" t="s">
        <v>697</v>
      </c>
      <c r="E94" s="50"/>
      <c r="F94" s="28" t="s">
        <v>698</v>
      </c>
      <c r="G94" s="30">
        <v>45278</v>
      </c>
      <c r="H94" s="47" t="s">
        <v>689</v>
      </c>
      <c r="I94" s="66" t="s">
        <v>689</v>
      </c>
      <c r="J94" s="28" t="s">
        <v>97</v>
      </c>
      <c r="K94" s="12">
        <v>1</v>
      </c>
      <c r="L94" s="66" t="s">
        <v>690</v>
      </c>
      <c r="M94" s="12"/>
      <c r="N94" s="28" t="s">
        <v>97</v>
      </c>
      <c r="O94" s="28" t="s">
        <v>97</v>
      </c>
      <c r="P94" s="28" t="s">
        <v>97</v>
      </c>
      <c r="Q94" s="28" t="s">
        <v>97</v>
      </c>
      <c r="R94" s="12" t="s">
        <v>74</v>
      </c>
      <c r="S94" s="28" t="s">
        <v>97</v>
      </c>
      <c r="T94" s="28" t="s">
        <v>97</v>
      </c>
      <c r="U94" s="32" t="s">
        <v>478</v>
      </c>
      <c r="V94" s="28"/>
      <c r="W94" s="15"/>
      <c r="X94" s="12"/>
      <c r="Y94" s="12"/>
      <c r="Z94" s="13"/>
      <c r="AA94" s="13"/>
      <c r="AB94" s="10"/>
    </row>
    <row r="95" spans="1:32" ht="255" hidden="1" customHeight="1" x14ac:dyDescent="0.25">
      <c r="A95" s="12" t="s">
        <v>27</v>
      </c>
      <c r="B95" s="28" t="s">
        <v>686</v>
      </c>
      <c r="C95" s="28" t="s">
        <v>324</v>
      </c>
      <c r="D95" s="50" t="s">
        <v>699</v>
      </c>
      <c r="E95" s="50"/>
      <c r="F95" s="28" t="s">
        <v>700</v>
      </c>
      <c r="G95" s="30">
        <v>45278</v>
      </c>
      <c r="H95" s="47" t="s">
        <v>689</v>
      </c>
      <c r="I95" s="66" t="s">
        <v>689</v>
      </c>
      <c r="J95" s="28" t="s">
        <v>97</v>
      </c>
      <c r="K95" s="12">
        <v>1</v>
      </c>
      <c r="L95" s="66" t="s">
        <v>690</v>
      </c>
      <c r="M95" s="12"/>
      <c r="N95" s="28" t="s">
        <v>97</v>
      </c>
      <c r="O95" s="28" t="s">
        <v>97</v>
      </c>
      <c r="P95" s="28" t="s">
        <v>97</v>
      </c>
      <c r="Q95" s="28" t="s">
        <v>97</v>
      </c>
      <c r="R95" s="12" t="s">
        <v>74</v>
      </c>
      <c r="S95" s="28" t="s">
        <v>97</v>
      </c>
      <c r="T95" s="28" t="s">
        <v>97</v>
      </c>
      <c r="U95" s="32" t="s">
        <v>478</v>
      </c>
      <c r="V95" s="28"/>
      <c r="W95" s="15"/>
      <c r="X95" s="12"/>
      <c r="Y95" s="12"/>
      <c r="Z95" s="13"/>
      <c r="AA95" s="13"/>
      <c r="AB95" s="10"/>
    </row>
    <row r="96" spans="1:32" ht="255" hidden="1" customHeight="1" x14ac:dyDescent="0.25">
      <c r="A96" s="12"/>
      <c r="B96" s="28" t="s">
        <v>686</v>
      </c>
      <c r="C96" s="28" t="s">
        <v>324</v>
      </c>
      <c r="D96" s="50" t="s">
        <v>701</v>
      </c>
      <c r="E96" s="50"/>
      <c r="F96" s="28" t="s">
        <v>702</v>
      </c>
      <c r="G96" s="30">
        <v>45278</v>
      </c>
      <c r="H96" s="47" t="s">
        <v>689</v>
      </c>
      <c r="I96" s="66" t="s">
        <v>689</v>
      </c>
      <c r="J96" s="28" t="s">
        <v>97</v>
      </c>
      <c r="K96" s="12">
        <v>1</v>
      </c>
      <c r="L96" s="66" t="s">
        <v>690</v>
      </c>
      <c r="M96" s="12"/>
      <c r="N96" s="28" t="s">
        <v>97</v>
      </c>
      <c r="O96" s="28" t="s">
        <v>97</v>
      </c>
      <c r="P96" s="28" t="s">
        <v>97</v>
      </c>
      <c r="Q96" s="28" t="s">
        <v>97</v>
      </c>
      <c r="R96" s="12" t="s">
        <v>74</v>
      </c>
      <c r="S96" s="28" t="s">
        <v>97</v>
      </c>
      <c r="T96" s="28" t="s">
        <v>97</v>
      </c>
      <c r="U96" s="32" t="s">
        <v>478</v>
      </c>
      <c r="V96" s="28"/>
      <c r="W96" s="15"/>
      <c r="X96" s="12"/>
      <c r="Y96" s="12"/>
      <c r="Z96" s="13"/>
      <c r="AA96" s="13"/>
      <c r="AB96" s="10"/>
    </row>
    <row r="97" spans="1:28" ht="255" hidden="1" customHeight="1" x14ac:dyDescent="0.25">
      <c r="A97" s="12"/>
      <c r="B97" s="28" t="s">
        <v>686</v>
      </c>
      <c r="C97" s="28" t="s">
        <v>324</v>
      </c>
      <c r="D97" s="50" t="s">
        <v>703</v>
      </c>
      <c r="E97" s="50"/>
      <c r="F97" s="28" t="s">
        <v>704</v>
      </c>
      <c r="G97" s="30">
        <v>45278</v>
      </c>
      <c r="H97" s="47" t="s">
        <v>689</v>
      </c>
      <c r="I97" s="66" t="s">
        <v>689</v>
      </c>
      <c r="J97" s="28" t="s">
        <v>97</v>
      </c>
      <c r="K97" s="12">
        <v>1</v>
      </c>
      <c r="L97" s="66" t="s">
        <v>690</v>
      </c>
      <c r="M97" s="12"/>
      <c r="N97" s="28" t="s">
        <v>97</v>
      </c>
      <c r="O97" s="28" t="s">
        <v>97</v>
      </c>
      <c r="P97" s="28" t="s">
        <v>97</v>
      </c>
      <c r="Q97" s="28" t="s">
        <v>97</v>
      </c>
      <c r="R97" s="12" t="s">
        <v>74</v>
      </c>
      <c r="S97" s="28" t="s">
        <v>97</v>
      </c>
      <c r="T97" s="28" t="s">
        <v>97</v>
      </c>
      <c r="U97" s="32" t="s">
        <v>478</v>
      </c>
      <c r="V97" s="28"/>
      <c r="W97" s="15"/>
      <c r="X97" s="12"/>
      <c r="Y97" s="12"/>
      <c r="Z97" s="13"/>
      <c r="AA97" s="13"/>
      <c r="AB97" s="10"/>
    </row>
    <row r="98" spans="1:28" ht="255" hidden="1" customHeight="1" x14ac:dyDescent="0.25">
      <c r="A98" s="12"/>
      <c r="B98" s="28" t="s">
        <v>686</v>
      </c>
      <c r="C98" s="28" t="s">
        <v>324</v>
      </c>
      <c r="D98" s="50" t="s">
        <v>705</v>
      </c>
      <c r="E98" s="50"/>
      <c r="F98" s="28" t="s">
        <v>706</v>
      </c>
      <c r="G98" s="30">
        <v>45278</v>
      </c>
      <c r="H98" s="47" t="s">
        <v>689</v>
      </c>
      <c r="I98" s="66" t="s">
        <v>689</v>
      </c>
      <c r="J98" s="28" t="s">
        <v>97</v>
      </c>
      <c r="K98" s="12">
        <v>1</v>
      </c>
      <c r="L98" s="66" t="s">
        <v>690</v>
      </c>
      <c r="M98" s="12"/>
      <c r="N98" s="28" t="s">
        <v>97</v>
      </c>
      <c r="O98" s="28" t="s">
        <v>97</v>
      </c>
      <c r="P98" s="28" t="s">
        <v>97</v>
      </c>
      <c r="Q98" s="28" t="s">
        <v>97</v>
      </c>
      <c r="R98" s="12" t="s">
        <v>74</v>
      </c>
      <c r="S98" s="28" t="s">
        <v>97</v>
      </c>
      <c r="T98" s="28" t="s">
        <v>97</v>
      </c>
      <c r="U98" s="32" t="s">
        <v>478</v>
      </c>
      <c r="V98" s="28"/>
      <c r="W98" s="15"/>
      <c r="X98" s="12"/>
      <c r="Y98" s="12"/>
      <c r="Z98" s="13"/>
      <c r="AA98" s="13"/>
      <c r="AB98" s="10"/>
    </row>
    <row r="99" spans="1:28" ht="255" hidden="1" customHeight="1" x14ac:dyDescent="0.25">
      <c r="A99" s="12"/>
      <c r="B99" s="28" t="s">
        <v>686</v>
      </c>
      <c r="C99" s="28" t="s">
        <v>324</v>
      </c>
      <c r="D99" s="50" t="s">
        <v>707</v>
      </c>
      <c r="E99" s="50"/>
      <c r="F99" s="28" t="s">
        <v>708</v>
      </c>
      <c r="G99" s="30">
        <v>45278</v>
      </c>
      <c r="H99" s="47" t="s">
        <v>689</v>
      </c>
      <c r="I99" s="66" t="s">
        <v>689</v>
      </c>
      <c r="J99" s="28" t="s">
        <v>97</v>
      </c>
      <c r="K99" s="12">
        <v>1</v>
      </c>
      <c r="L99" s="66" t="s">
        <v>690</v>
      </c>
      <c r="M99" s="12"/>
      <c r="N99" s="28" t="s">
        <v>97</v>
      </c>
      <c r="O99" s="28" t="s">
        <v>97</v>
      </c>
      <c r="P99" s="28" t="s">
        <v>97</v>
      </c>
      <c r="Q99" s="28" t="s">
        <v>97</v>
      </c>
      <c r="R99" s="12" t="s">
        <v>74</v>
      </c>
      <c r="S99" s="28" t="s">
        <v>97</v>
      </c>
      <c r="T99" s="28" t="s">
        <v>97</v>
      </c>
      <c r="U99" s="32" t="s">
        <v>478</v>
      </c>
      <c r="V99" s="28"/>
      <c r="W99" s="15"/>
      <c r="X99" s="12"/>
      <c r="Y99" s="12"/>
      <c r="Z99" s="13"/>
      <c r="AA99" s="13"/>
      <c r="AB99" s="10"/>
    </row>
    <row r="100" spans="1:28" ht="255" hidden="1" customHeight="1" x14ac:dyDescent="0.25">
      <c r="A100" s="12"/>
      <c r="B100" s="28" t="s">
        <v>686</v>
      </c>
      <c r="C100" s="28" t="s">
        <v>324</v>
      </c>
      <c r="D100" s="50" t="s">
        <v>709</v>
      </c>
      <c r="E100" s="50"/>
      <c r="F100" s="28" t="s">
        <v>710</v>
      </c>
      <c r="G100" s="30">
        <v>45278</v>
      </c>
      <c r="H100" s="47" t="s">
        <v>689</v>
      </c>
      <c r="I100" s="66" t="s">
        <v>689</v>
      </c>
      <c r="J100" s="28" t="s">
        <v>97</v>
      </c>
      <c r="K100" s="12">
        <v>1</v>
      </c>
      <c r="L100" s="66" t="s">
        <v>690</v>
      </c>
      <c r="M100" s="12"/>
      <c r="N100" s="28" t="s">
        <v>97</v>
      </c>
      <c r="O100" s="28" t="s">
        <v>97</v>
      </c>
      <c r="P100" s="28" t="s">
        <v>97</v>
      </c>
      <c r="Q100" s="28" t="s">
        <v>97</v>
      </c>
      <c r="R100" s="12" t="s">
        <v>74</v>
      </c>
      <c r="S100" s="28" t="s">
        <v>97</v>
      </c>
      <c r="T100" s="28" t="s">
        <v>97</v>
      </c>
      <c r="U100" s="32" t="s">
        <v>478</v>
      </c>
      <c r="V100" s="28"/>
      <c r="W100" s="15"/>
      <c r="X100" s="12"/>
      <c r="Y100" s="12"/>
      <c r="Z100" s="13"/>
      <c r="AA100" s="13"/>
      <c r="AB100" s="10"/>
    </row>
    <row r="101" spans="1:28" ht="255" hidden="1" customHeight="1" x14ac:dyDescent="0.25">
      <c r="A101" s="12"/>
      <c r="B101" s="28" t="s">
        <v>686</v>
      </c>
      <c r="C101" s="28" t="s">
        <v>324</v>
      </c>
      <c r="D101" s="50" t="s">
        <v>711</v>
      </c>
      <c r="E101" s="50"/>
      <c r="F101" s="28" t="s">
        <v>712</v>
      </c>
      <c r="G101" s="30">
        <v>45278</v>
      </c>
      <c r="H101" s="47" t="s">
        <v>689</v>
      </c>
      <c r="I101" s="66" t="s">
        <v>689</v>
      </c>
      <c r="J101" s="28" t="s">
        <v>97</v>
      </c>
      <c r="K101" s="12">
        <v>1</v>
      </c>
      <c r="L101" s="66" t="s">
        <v>690</v>
      </c>
      <c r="M101" s="12"/>
      <c r="N101" s="28" t="s">
        <v>97</v>
      </c>
      <c r="O101" s="28" t="s">
        <v>97</v>
      </c>
      <c r="P101" s="28" t="s">
        <v>97</v>
      </c>
      <c r="Q101" s="28" t="s">
        <v>97</v>
      </c>
      <c r="R101" s="12" t="s">
        <v>74</v>
      </c>
      <c r="S101" s="28" t="s">
        <v>97</v>
      </c>
      <c r="T101" s="28" t="s">
        <v>97</v>
      </c>
      <c r="U101" s="32" t="s">
        <v>478</v>
      </c>
      <c r="V101" s="28"/>
      <c r="W101" s="15"/>
      <c r="X101" s="12"/>
      <c r="Y101" s="12"/>
      <c r="Z101" s="13"/>
      <c r="AA101" s="13"/>
      <c r="AB101" s="10"/>
    </row>
    <row r="102" spans="1:28" ht="255" hidden="1" customHeight="1" x14ac:dyDescent="0.25">
      <c r="A102" s="12"/>
      <c r="B102" s="28" t="s">
        <v>686</v>
      </c>
      <c r="C102" s="28" t="s">
        <v>324</v>
      </c>
      <c r="D102" s="50" t="s">
        <v>713</v>
      </c>
      <c r="E102" s="50"/>
      <c r="F102" s="28" t="s">
        <v>714</v>
      </c>
      <c r="G102" s="30">
        <v>45278</v>
      </c>
      <c r="H102" s="47" t="s">
        <v>689</v>
      </c>
      <c r="I102" s="66" t="s">
        <v>689</v>
      </c>
      <c r="J102" s="28" t="s">
        <v>97</v>
      </c>
      <c r="K102" s="12">
        <v>1</v>
      </c>
      <c r="L102" s="66" t="s">
        <v>690</v>
      </c>
      <c r="M102" s="12"/>
      <c r="N102" s="28" t="s">
        <v>97</v>
      </c>
      <c r="O102" s="28" t="s">
        <v>97</v>
      </c>
      <c r="P102" s="28" t="s">
        <v>97</v>
      </c>
      <c r="Q102" s="28" t="s">
        <v>97</v>
      </c>
      <c r="R102" s="12" t="s">
        <v>74</v>
      </c>
      <c r="S102" s="28" t="s">
        <v>97</v>
      </c>
      <c r="T102" s="28" t="s">
        <v>97</v>
      </c>
      <c r="U102" s="32" t="s">
        <v>478</v>
      </c>
      <c r="V102" s="28"/>
      <c r="W102" s="15"/>
      <c r="X102" s="12"/>
      <c r="Y102" s="12"/>
      <c r="Z102" s="13"/>
      <c r="AA102" s="13"/>
      <c r="AB102" s="10"/>
    </row>
    <row r="103" spans="1:28" x14ac:dyDescent="0.25">
      <c r="X103" s="67"/>
      <c r="Y103" s="68"/>
      <c r="Z103" s="73">
        <f>SUBTOTAL(9,Z9:Z23)/11</f>
        <v>0.64090909090909098</v>
      </c>
    </row>
    <row r="104" spans="1:28" x14ac:dyDescent="0.25">
      <c r="X104" s="67"/>
      <c r="Y104" s="44"/>
      <c r="Z104" s="71" t="e">
        <f>SUM(Z27:Z72)/X104</f>
        <v>#DIV/0!</v>
      </c>
    </row>
    <row r="105" spans="1:28" x14ac:dyDescent="0.25">
      <c r="X105" s="67"/>
      <c r="Y105" s="44"/>
      <c r="Z105" s="74"/>
    </row>
    <row r="106" spans="1:28" x14ac:dyDescent="0.25">
      <c r="X106" s="67"/>
      <c r="Y106" s="44"/>
      <c r="Z106" s="74"/>
    </row>
    <row r="107" spans="1:28" x14ac:dyDescent="0.25">
      <c r="X107" s="67"/>
      <c r="Z107" s="74"/>
    </row>
    <row r="108" spans="1:28" ht="66.599999999999994" customHeight="1" x14ac:dyDescent="0.25">
      <c r="X108" s="67"/>
      <c r="Z108" s="74"/>
    </row>
    <row r="109" spans="1:28" ht="66.599999999999994" customHeight="1" x14ac:dyDescent="0.25">
      <c r="X109" s="67"/>
      <c r="Z109" s="74"/>
    </row>
    <row r="110" spans="1:28" ht="66.599999999999994" customHeight="1" x14ac:dyDescent="0.25">
      <c r="X110" s="67"/>
      <c r="Z110" s="74"/>
    </row>
    <row r="111" spans="1:28" ht="66.599999999999994" customHeight="1" x14ac:dyDescent="0.25">
      <c r="X111" s="67"/>
      <c r="Z111" s="74"/>
    </row>
  </sheetData>
  <autoFilter ref="A1:AF102" xr:uid="{00000000-0009-0000-0000-000004000000}">
    <filterColumn colId="23">
      <filters>
        <filter val="CUMPLIDA"/>
        <filter val="CUMPLIDA PARCIALMENTE"/>
        <filter val="EN EJECUCIÓN"/>
        <filter val="SIN INICIAR"/>
      </filters>
    </filterColumn>
  </autoFilter>
  <conditionalFormatting sqref="X2:X30">
    <cfRule type="containsText" dxfId="52" priority="2" operator="containsText" text="SIN INICIAR">
      <formula>NOT(ISERROR(SEARCH("SIN INICIAR",X2)))</formula>
    </cfRule>
  </conditionalFormatting>
  <conditionalFormatting sqref="X2:X48">
    <cfRule type="containsText" dxfId="51" priority="3" operator="containsText" text="ELIMINADA">
      <formula>NOT(ISERROR(SEARCH("ELIMINADA",X2)))</formula>
    </cfRule>
    <cfRule type="containsText" dxfId="50" priority="4" operator="containsText" text="EN EJECUCIÓN">
      <formula>NOT(ISERROR(SEARCH("EN EJECUCIÓN",X2)))</formula>
    </cfRule>
    <cfRule type="containsText" dxfId="49" priority="5" operator="containsText" text="CUMPLIDA">
      <formula>NOT(ISERROR(SEARCH("CUMPLIDA",X2)))</formula>
    </cfRule>
  </conditionalFormatting>
  <conditionalFormatting sqref="X49">
    <cfRule type="containsText" dxfId="48" priority="192" operator="containsText" text="SIN INICIAR">
      <formula>NOT(ISERROR(SEARCH("SIN INICIAR",X49)))</formula>
    </cfRule>
    <cfRule type="containsText" dxfId="47" priority="193" operator="containsText" text="ELIMINADA">
      <formula>NOT(ISERROR(SEARCH("ELIMINADA",X49)))</formula>
    </cfRule>
    <cfRule type="containsText" dxfId="46" priority="194" operator="containsText" text="EN EJECUCIÓN">
      <formula>NOT(ISERROR(SEARCH("EN EJECUCIÓN",X49)))</formula>
    </cfRule>
    <cfRule type="containsText" dxfId="45" priority="195" operator="containsText" text="CUMPLIDA">
      <formula>NOT(ISERROR(SEARCH("CUMPLIDA",X49)))</formula>
    </cfRule>
  </conditionalFormatting>
  <conditionalFormatting sqref="X50:X102">
    <cfRule type="containsText" dxfId="44" priority="6" operator="containsText" text="ELIMINADA">
      <formula>NOT(ISERROR(SEARCH("ELIMINADA",X50)))</formula>
    </cfRule>
    <cfRule type="containsText" dxfId="43" priority="7" operator="containsText" text="EN EJECUCIÓN">
      <formula>NOT(ISERROR(SEARCH("EN EJECUCIÓN",X50)))</formula>
    </cfRule>
    <cfRule type="containsText" dxfId="42" priority="8" operator="containsText" text="CUMPLIDA">
      <formula>NOT(ISERROR(SEARCH("CUMPLIDA",X50)))</formula>
    </cfRule>
  </conditionalFormatting>
  <conditionalFormatting sqref="X73:X89">
    <cfRule type="containsText" dxfId="41" priority="9" operator="containsText" text="SIN INICIAR">
      <formula>NOT(ISERROR(SEARCH("SIN INICIAR",X73)))</formula>
    </cfRule>
  </conditionalFormatting>
  <conditionalFormatting sqref="Y2:Y89">
    <cfRule type="containsText" dxfId="40" priority="10" operator="containsText" text="DENTRO DE TERMINOS">
      <formula>NOT(ISERROR(SEARCH("DENTRO DE TERMINOS",Y2)))</formula>
    </cfRule>
    <cfRule type="containsText" dxfId="39" priority="11" operator="containsText" text="INCUMPLIDA">
      <formula>NOT(ISERROR(SEARCH("INCUMPLIDA",Y2)))</formula>
    </cfRule>
    <cfRule type="containsText" dxfId="38" priority="12" operator="containsText" text="RETRASADA">
      <formula>NOT(ISERROR(SEARCH("RETRASADA",Y2)))</formula>
    </cfRule>
  </conditionalFormatting>
  <conditionalFormatting sqref="Y2:Y106">
    <cfRule type="containsText" dxfId="37" priority="13" operator="containsText" text="NO SE PUEDE DETERMINAR">
      <formula>NOT(ISERROR(SEARCH("NO SE PUEDE DETERMINAR",Y2)))</formula>
    </cfRule>
  </conditionalFormatting>
  <conditionalFormatting sqref="Y56">
    <cfRule type="containsText" dxfId="36" priority="50" operator="containsText" text="DENTRO DE TERMINOS">
      <formula>NOT(ISERROR(SEARCH("DENTRO DE TERMINOS",Y56)))</formula>
    </cfRule>
    <cfRule type="containsText" dxfId="35" priority="51" operator="containsText" text="INCUMPLIDA">
      <formula>NOT(ISERROR(SEARCH("INCUMPLIDA",Y56)))</formula>
    </cfRule>
    <cfRule type="containsText" dxfId="34" priority="52" operator="containsText" text="RETRASADA">
      <formula>NOT(ISERROR(SEARCH("RETRASADA",Y56)))</formula>
    </cfRule>
  </conditionalFormatting>
  <conditionalFormatting sqref="Y90:Y102">
    <cfRule type="containsText" dxfId="33" priority="57" operator="containsText" text="DENTRO DE TERMINOS">
      <formula>NOT(ISERROR(SEARCH("DENTRO DE TERMINOS",Y90)))</formula>
    </cfRule>
    <cfRule type="containsText" dxfId="32" priority="58" operator="containsText" text="INCUMPLIDA">
      <formula>NOT(ISERROR(SEARCH("INCUMPLIDA",Y90)))</formula>
    </cfRule>
    <cfRule type="containsText" dxfId="31" priority="59" operator="containsText" text="RETRASADA">
      <formula>NOT(ISERROR(SEARCH("RETRASADA",Y90)))</formula>
    </cfRule>
  </conditionalFormatting>
  <conditionalFormatting sqref="Y103:Y106">
    <cfRule type="containsText" dxfId="30" priority="14" operator="containsText" text="DENTRO DE TERMINOS">
      <formula>NOT(ISERROR(SEARCH("DENTRO DE TERMINOS",Y103)))</formula>
    </cfRule>
    <cfRule type="containsText" dxfId="29" priority="15" operator="containsText" text="INCUMPLIDA">
      <formula>NOT(ISERROR(SEARCH("INCUMPLIDA",Y103)))</formula>
    </cfRule>
    <cfRule type="containsText" dxfId="28" priority="16" operator="containsText" text="RETRASADA">
      <formula>NOT(ISERROR(SEARCH("RETRASADA",Y103)))</formula>
    </cfRule>
  </conditionalFormatting>
  <conditionalFormatting sqref="Z43:AA44">
    <cfRule type="expression" dxfId="27" priority="17">
      <formula>LEN(TRIM(Z43))=0</formula>
    </cfRule>
    <cfRule type="cellIs" dxfId="26" priority="18" operator="lessThan">
      <formula>0.75</formula>
    </cfRule>
    <cfRule type="cellIs" dxfId="25" priority="19" operator="between">
      <formula>0.75</formula>
      <formula>0.99</formula>
    </cfRule>
    <cfRule type="cellIs" dxfId="24" priority="20" operator="equal">
      <formula>1</formula>
    </cfRule>
  </conditionalFormatting>
  <conditionalFormatting sqref="Z55:AA55 Z57:AA58">
    <cfRule type="expression" dxfId="23" priority="21">
      <formula>LEN(TRIM(Z55))=0</formula>
    </cfRule>
    <cfRule type="cellIs" dxfId="22" priority="22" operator="lessThan">
      <formula>0.75</formula>
    </cfRule>
    <cfRule type="cellIs" dxfId="21" priority="23" operator="between">
      <formula>0.75</formula>
      <formula>0.99</formula>
    </cfRule>
    <cfRule type="cellIs" dxfId="20" priority="24" operator="equal">
      <formula>1</formula>
    </cfRule>
  </conditionalFormatting>
  <conditionalFormatting sqref="Z61:AA61">
    <cfRule type="expression" dxfId="19" priority="25">
      <formula>LEN(TRIM(Z61))=0</formula>
    </cfRule>
    <cfRule type="cellIs" dxfId="18" priority="26" operator="lessThan">
      <formula>0.75</formula>
    </cfRule>
    <cfRule type="cellIs" dxfId="17" priority="27" operator="between">
      <formula>0.75</formula>
      <formula>0.99</formula>
    </cfRule>
    <cfRule type="cellIs" dxfId="16" priority="28" operator="equal">
      <formula>1</formula>
    </cfRule>
  </conditionalFormatting>
  <conditionalFormatting sqref="Z64:AA64">
    <cfRule type="expression" dxfId="15" priority="29">
      <formula>LEN(TRIM(Z64))=0</formula>
    </cfRule>
    <cfRule type="cellIs" dxfId="14" priority="30" operator="lessThan">
      <formula>0.75</formula>
    </cfRule>
    <cfRule type="cellIs" dxfId="13" priority="31" operator="between">
      <formula>0.75</formula>
      <formula>0.99</formula>
    </cfRule>
    <cfRule type="cellIs" dxfId="12" priority="32" operator="equal">
      <formula>1</formula>
    </cfRule>
  </conditionalFormatting>
  <conditionalFormatting sqref="Z66:AA66">
    <cfRule type="expression" dxfId="11" priority="33">
      <formula>LEN(TRIM(Z66))=0</formula>
    </cfRule>
    <cfRule type="cellIs" dxfId="10" priority="34" operator="lessThan">
      <formula>0.75</formula>
    </cfRule>
    <cfRule type="cellIs" dxfId="9" priority="35" operator="between">
      <formula>0.75</formula>
      <formula>0.99</formula>
    </cfRule>
    <cfRule type="cellIs" dxfId="8" priority="36" operator="equal">
      <formula>1</formula>
    </cfRule>
  </conditionalFormatting>
  <conditionalFormatting sqref="Z69:AA69">
    <cfRule type="expression" dxfId="7" priority="37">
      <formula>LEN(TRIM(Z69))=0</formula>
    </cfRule>
    <cfRule type="cellIs" dxfId="6" priority="38" operator="lessThan">
      <formula>0.75</formula>
    </cfRule>
    <cfRule type="cellIs" dxfId="5" priority="39" operator="between">
      <formula>0.75</formula>
      <formula>0.99</formula>
    </cfRule>
    <cfRule type="cellIs" dxfId="4" priority="40" operator="equal">
      <formula>1</formula>
    </cfRule>
  </conditionalFormatting>
  <conditionalFormatting sqref="Z2:AB30">
    <cfRule type="expression" dxfId="3" priority="41">
      <formula>LEN(TRIM(Z2))=0</formula>
    </cfRule>
    <cfRule type="cellIs" dxfId="2" priority="42" operator="lessThan">
      <formula>0.75</formula>
    </cfRule>
    <cfRule type="cellIs" dxfId="1" priority="43" operator="between">
      <formula>0.75</formula>
      <formula>0.99</formula>
    </cfRule>
    <cfRule type="cellIs" dxfId="0" priority="44" operator="equal">
      <formula>1</formula>
    </cfRule>
  </conditionalFormatting>
  <dataValidations count="5">
    <dataValidation type="decimal" allowBlank="1" showInputMessage="1" showErrorMessage="1" sqref="W2 Z2:AB30 W4:W102 Z31:AA76 Z80:AA80 Z90:AA102" xr:uid="{00000000-0002-0000-0400-000000000000}">
      <formula1>0</formula1>
      <formula2>1</formula2>
    </dataValidation>
    <dataValidation type="list" allowBlank="1" showInputMessage="1" showErrorMessage="1" sqref="C73:C80" xr:uid="{00000000-0002-0000-0400-000001000000}">
      <formula1>"Auditorias integrales,Informes de ley,Revisión por la dirección,Autocontrol y Autoevaluación,Otros Seguimientos"</formula1>
      <formula2>0</formula2>
    </dataValidation>
    <dataValidation type="list" allowBlank="1" showInputMessage="1" showErrorMessage="1" sqref="A73:A89" xr:uid="{00000000-0002-0000-0400-000002000000}">
      <formula1>"Observación,No conformidad,Oportunidad de mejora,Recomendación"</formula1>
      <formula2>0</formula2>
    </dataValidation>
    <dataValidation type="date" operator="greaterThan" allowBlank="1" showInputMessage="1" showErrorMessage="1" sqref="G2:G72 P2:Q36 P38:Q39 P43:Q44 P46:Q46 P48:Q48 P50:Q50 P53:Q53 P55:Q55 P57:Q72 G90:G102" xr:uid="{00000000-0002-0000-0400-000003000000}">
      <formula1>44927</formula1>
      <formula2>0</formula2>
    </dataValidation>
    <dataValidation type="whole" operator="greaterThanOrEqual" allowBlank="1" showInputMessage="1" showErrorMessage="1" sqref="K2:K72 K90:K102" xr:uid="{00000000-0002-0000-0400-000004000000}">
      <formula1>1</formula1>
      <formula2>0</formula2>
    </dataValidation>
  </dataValidations>
  <pageMargins left="0.7" right="0.7" top="0.75" bottom="0.75" header="0.511811023622047" footer="0.511811023622047"/>
  <pageSetup orientation="portrait" horizontalDpi="300" verticalDpi="30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5000000}">
          <x14:formula1>
            <xm:f>param!$M$2:$M$26</xm:f>
          </x14:formula1>
          <x14:formula2>
            <xm:f>0</xm:f>
          </x14:formula2>
          <xm:sqref>S2:T2 S3 T5:T55 S7:S17 S19:S30 S34 S36:S37 S40:S42 S45 S47 S49 S51:S52 S54 T57:T72 S81:S86</xm:sqref>
        </x14:dataValidation>
        <x14:dataValidation type="list" allowBlank="1" showInputMessage="1" showErrorMessage="1" xr:uid="{00000000-0002-0000-0400-000006000000}">
          <x14:formula1>
            <xm:f>param!$D$2:$D$4</xm:f>
          </x14:formula1>
          <x14:formula2>
            <xm:f>0</xm:f>
          </x14:formula2>
          <xm:sqref>A2 A5:A30 A34 A36:A37 A40:A42 A45 A47 A49 A51:A52 A54 A90:A102</xm:sqref>
        </x14:dataValidation>
        <x14:dataValidation type="list" allowBlank="1" showInputMessage="1" showErrorMessage="1" xr:uid="{00000000-0002-0000-0400-000007000000}">
          <x14:formula1>
            <xm:f>param!$P$2:$P$20</xm:f>
          </x14:formula1>
          <x14:formula2>
            <xm:f>0</xm:f>
          </x14:formula2>
          <xm:sqref>R2 R5:R30 R34 R36:R37 R40:R42 R45 R47 R49 R51:R52 R54 R56 R90:R102</xm:sqref>
        </x14:dataValidation>
        <x14:dataValidation type="list" allowBlank="1" showInputMessage="1" showErrorMessage="1" xr:uid="{00000000-0002-0000-0400-000008000000}">
          <x14:formula1>
            <xm:f>param!$I$2:$I$6</xm:f>
          </x14:formula1>
          <x14:formula2>
            <xm:f>0</xm:f>
          </x14:formula2>
          <xm:sqref>X2 X5:X30 X49 X73:X89</xm:sqref>
        </x14:dataValidation>
        <x14:dataValidation type="list" allowBlank="1" showInputMessage="1" showErrorMessage="1" xr:uid="{00000000-0002-0000-0400-000009000000}">
          <x14:formula1>
            <xm:f>param!$K$2:$K$7</xm:f>
          </x14:formula1>
          <x14:formula2>
            <xm:f>0</xm:f>
          </x14:formula2>
          <xm:sqref>Y2 Y5:Y102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37</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param</vt:lpstr>
      <vt:lpstr>seguimiento PMI 30-06-2024</vt:lpstr>
      <vt:lpstr>Estado tabla1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Miguel Angel Pardo Mateus</cp:lastModifiedBy>
  <cp:revision>6</cp:revision>
  <dcterms:created xsi:type="dcterms:W3CDTF">2023-05-30T21:01:52Z</dcterms:created>
  <dcterms:modified xsi:type="dcterms:W3CDTF">2024-09-25T04:52:10Z</dcterms:modified>
  <dc:language>es-CO</dc:language>
</cp:coreProperties>
</file>